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4\SEGUIMIENTO 2024\T3 2024\"/>
    </mc:Choice>
  </mc:AlternateContent>
  <xr:revisionPtr revIDLastSave="0" documentId="8_{4C7E7799-94E9-4417-9C2C-3A66F41A5C60}" xr6:coauthVersionLast="47" xr6:coauthVersionMax="47" xr10:uidLastSave="{00000000-0000-0000-0000-000000000000}"/>
  <bookViews>
    <workbookView xWindow="-108" yWindow="-108" windowWidth="23256" windowHeight="12576" xr2:uid="{435233D8-6A3A-44EB-8F60-D12E78EF50A3}"/>
  </bookViews>
  <sheets>
    <sheet name="T3 2024 INF" sheetId="1" r:id="rId1"/>
  </sheets>
  <externalReferences>
    <externalReference r:id="rId2"/>
    <externalReference r:id="rId3"/>
  </externalReferences>
  <definedNames>
    <definedName name="_xlnm._FilterDatabase" localSheetId="0" hidden="1">'T3 2024 INF'!$B$2:$C$439</definedName>
    <definedName name="COPIA">#REF!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39" i="1" l="1"/>
  <c r="U434" i="1"/>
  <c r="R434" i="1"/>
  <c r="T433" i="1"/>
  <c r="Q433" i="1" s="1"/>
  <c r="K433" i="1"/>
  <c r="L433" i="1" s="1"/>
  <c r="T432" i="1"/>
  <c r="K432" i="1"/>
  <c r="L432" i="1" s="1"/>
  <c r="U431" i="1"/>
  <c r="R431" i="1"/>
  <c r="T430" i="1"/>
  <c r="Q430" i="1" s="1"/>
  <c r="L430" i="1"/>
  <c r="K430" i="1"/>
  <c r="T429" i="1"/>
  <c r="Q429" i="1" s="1"/>
  <c r="L429" i="1"/>
  <c r="K429" i="1"/>
  <c r="T428" i="1"/>
  <c r="Q428" i="1" s="1"/>
  <c r="S428" i="1" s="1"/>
  <c r="K428" i="1"/>
  <c r="L428" i="1" s="1"/>
  <c r="T427" i="1"/>
  <c r="Q427" i="1" s="1"/>
  <c r="S427" i="1" s="1"/>
  <c r="M427" i="1"/>
  <c r="N427" i="1" s="1"/>
  <c r="K427" i="1"/>
  <c r="L427" i="1" s="1"/>
  <c r="T426" i="1"/>
  <c r="Q426" i="1" s="1"/>
  <c r="S426" i="1" s="1"/>
  <c r="L426" i="1"/>
  <c r="K426" i="1"/>
  <c r="T425" i="1"/>
  <c r="Q425" i="1" s="1"/>
  <c r="S425" i="1" s="1"/>
  <c r="K425" i="1"/>
  <c r="L425" i="1" s="1"/>
  <c r="T424" i="1"/>
  <c r="S424" i="1"/>
  <c r="Q424" i="1"/>
  <c r="L424" i="1"/>
  <c r="K424" i="1"/>
  <c r="T423" i="1"/>
  <c r="Q423" i="1" s="1"/>
  <c r="L423" i="1"/>
  <c r="K423" i="1"/>
  <c r="T422" i="1"/>
  <c r="Q422" i="1" s="1"/>
  <c r="K422" i="1"/>
  <c r="L422" i="1" s="1"/>
  <c r="T421" i="1"/>
  <c r="Q421" i="1" s="1"/>
  <c r="L421" i="1"/>
  <c r="K421" i="1"/>
  <c r="T420" i="1"/>
  <c r="Q420" i="1" s="1"/>
  <c r="K420" i="1"/>
  <c r="L420" i="1" s="1"/>
  <c r="T419" i="1"/>
  <c r="Q419" i="1" s="1"/>
  <c r="K419" i="1"/>
  <c r="L419" i="1" s="1"/>
  <c r="T418" i="1"/>
  <c r="Q418" i="1" s="1"/>
  <c r="S418" i="1" s="1"/>
  <c r="M418" i="1"/>
  <c r="N418" i="1" s="1"/>
  <c r="K418" i="1"/>
  <c r="L418" i="1" s="1"/>
  <c r="T417" i="1"/>
  <c r="Q417" i="1" s="1"/>
  <c r="L417" i="1"/>
  <c r="K417" i="1"/>
  <c r="T416" i="1"/>
  <c r="Q416" i="1" s="1"/>
  <c r="K416" i="1"/>
  <c r="L416" i="1" s="1"/>
  <c r="T415" i="1"/>
  <c r="Q415" i="1" s="1"/>
  <c r="L415" i="1"/>
  <c r="K415" i="1"/>
  <c r="T414" i="1"/>
  <c r="L414" i="1"/>
  <c r="K414" i="1"/>
  <c r="K431" i="1" s="1"/>
  <c r="L431" i="1" s="1"/>
  <c r="U413" i="1"/>
  <c r="R413" i="1"/>
  <c r="T412" i="1"/>
  <c r="Q412" i="1" s="1"/>
  <c r="K412" i="1"/>
  <c r="L412" i="1" s="1"/>
  <c r="T411" i="1"/>
  <c r="Q411" i="1" s="1"/>
  <c r="K411" i="1"/>
  <c r="L411" i="1" s="1"/>
  <c r="T410" i="1"/>
  <c r="Q410" i="1"/>
  <c r="K410" i="1"/>
  <c r="L410" i="1" s="1"/>
  <c r="T409" i="1"/>
  <c r="Q409" i="1" s="1"/>
  <c r="K409" i="1"/>
  <c r="L409" i="1" s="1"/>
  <c r="T408" i="1"/>
  <c r="Q408" i="1" s="1"/>
  <c r="L408" i="1"/>
  <c r="K408" i="1"/>
  <c r="T407" i="1"/>
  <c r="Q407" i="1" s="1"/>
  <c r="K407" i="1"/>
  <c r="L407" i="1" s="1"/>
  <c r="T406" i="1"/>
  <c r="Q406" i="1" s="1"/>
  <c r="L406" i="1"/>
  <c r="K406" i="1"/>
  <c r="T405" i="1"/>
  <c r="Q405" i="1" s="1"/>
  <c r="K405" i="1"/>
  <c r="L405" i="1" s="1"/>
  <c r="U404" i="1"/>
  <c r="R404" i="1"/>
  <c r="T403" i="1"/>
  <c r="Q403" i="1" s="1"/>
  <c r="S403" i="1" s="1"/>
  <c r="L403" i="1"/>
  <c r="T402" i="1"/>
  <c r="Q402" i="1" s="1"/>
  <c r="K402" i="1"/>
  <c r="L402" i="1" s="1"/>
  <c r="T401" i="1"/>
  <c r="Q401" i="1" s="1"/>
  <c r="M401" i="1" s="1"/>
  <c r="N401" i="1" s="1"/>
  <c r="L401" i="1"/>
  <c r="K401" i="1"/>
  <c r="T400" i="1"/>
  <c r="Q400" i="1" s="1"/>
  <c r="S400" i="1" s="1"/>
  <c r="K400" i="1"/>
  <c r="L400" i="1" s="1"/>
  <c r="T399" i="1"/>
  <c r="Q399" i="1" s="1"/>
  <c r="M399" i="1" s="1"/>
  <c r="N399" i="1"/>
  <c r="L399" i="1"/>
  <c r="K399" i="1"/>
  <c r="O399" i="1" s="1"/>
  <c r="P399" i="1" s="1"/>
  <c r="T398" i="1"/>
  <c r="Q398" i="1" s="1"/>
  <c r="M398" i="1" s="1"/>
  <c r="N398" i="1" s="1"/>
  <c r="S398" i="1"/>
  <c r="L398" i="1"/>
  <c r="K398" i="1"/>
  <c r="O398" i="1" s="1"/>
  <c r="P398" i="1" s="1"/>
  <c r="T397" i="1"/>
  <c r="Q397" i="1"/>
  <c r="K397" i="1"/>
  <c r="L397" i="1" s="1"/>
  <c r="T396" i="1"/>
  <c r="Q396" i="1" s="1"/>
  <c r="M396" i="1" s="1"/>
  <c r="N396" i="1" s="1"/>
  <c r="S396" i="1"/>
  <c r="L396" i="1"/>
  <c r="K396" i="1"/>
  <c r="O396" i="1" s="1"/>
  <c r="P396" i="1" s="1"/>
  <c r="T395" i="1"/>
  <c r="Q395" i="1" s="1"/>
  <c r="K395" i="1"/>
  <c r="L395" i="1" s="1"/>
  <c r="T394" i="1"/>
  <c r="Q394" i="1"/>
  <c r="S394" i="1" s="1"/>
  <c r="K394" i="1"/>
  <c r="L394" i="1" s="1"/>
  <c r="T393" i="1"/>
  <c r="Q393" i="1" s="1"/>
  <c r="M393" i="1" s="1"/>
  <c r="N393" i="1" s="1"/>
  <c r="S393" i="1"/>
  <c r="K393" i="1"/>
  <c r="O393" i="1" s="1"/>
  <c r="P393" i="1" s="1"/>
  <c r="T392" i="1"/>
  <c r="Q392" i="1" s="1"/>
  <c r="S392" i="1" s="1"/>
  <c r="K392" i="1"/>
  <c r="L392" i="1" s="1"/>
  <c r="T391" i="1"/>
  <c r="Q391" i="1"/>
  <c r="S391" i="1" s="1"/>
  <c r="L391" i="1"/>
  <c r="T390" i="1"/>
  <c r="Q390" i="1" s="1"/>
  <c r="K390" i="1"/>
  <c r="L390" i="1" s="1"/>
  <c r="T389" i="1"/>
  <c r="Q389" i="1" s="1"/>
  <c r="S389" i="1" s="1"/>
  <c r="L389" i="1"/>
  <c r="T388" i="1"/>
  <c r="Q388" i="1" s="1"/>
  <c r="S388" i="1" s="1"/>
  <c r="L388" i="1"/>
  <c r="T387" i="1"/>
  <c r="Q387" i="1" s="1"/>
  <c r="S387" i="1" s="1"/>
  <c r="L387" i="1"/>
  <c r="T386" i="1"/>
  <c r="Q386" i="1" s="1"/>
  <c r="L386" i="1"/>
  <c r="K386" i="1"/>
  <c r="T385" i="1"/>
  <c r="Q385" i="1"/>
  <c r="S385" i="1" s="1"/>
  <c r="M385" i="1"/>
  <c r="N385" i="1" s="1"/>
  <c r="K385" i="1"/>
  <c r="L385" i="1" s="1"/>
  <c r="T384" i="1"/>
  <c r="Q384" i="1" s="1"/>
  <c r="K384" i="1"/>
  <c r="L384" i="1" s="1"/>
  <c r="T383" i="1"/>
  <c r="Q383" i="1" s="1"/>
  <c r="K383" i="1"/>
  <c r="L383" i="1" s="1"/>
  <c r="T382" i="1"/>
  <c r="Q382" i="1"/>
  <c r="S382" i="1" s="1"/>
  <c r="M382" i="1"/>
  <c r="N382" i="1" s="1"/>
  <c r="L382" i="1"/>
  <c r="K382" i="1"/>
  <c r="T381" i="1"/>
  <c r="Q381" i="1" s="1"/>
  <c r="S381" i="1" s="1"/>
  <c r="N381" i="1"/>
  <c r="K381" i="1"/>
  <c r="L381" i="1" s="1"/>
  <c r="T380" i="1"/>
  <c r="Q380" i="1" s="1"/>
  <c r="K380" i="1"/>
  <c r="L380" i="1" s="1"/>
  <c r="T379" i="1"/>
  <c r="Q379" i="1" s="1"/>
  <c r="K379" i="1"/>
  <c r="L379" i="1" s="1"/>
  <c r="T378" i="1"/>
  <c r="Q378" i="1" s="1"/>
  <c r="L378" i="1"/>
  <c r="K378" i="1"/>
  <c r="T377" i="1"/>
  <c r="Q377" i="1" s="1"/>
  <c r="S377" i="1" s="1"/>
  <c r="K377" i="1"/>
  <c r="L377" i="1" s="1"/>
  <c r="T376" i="1"/>
  <c r="Q376" i="1" s="1"/>
  <c r="L376" i="1"/>
  <c r="K376" i="1"/>
  <c r="T375" i="1"/>
  <c r="Q375" i="1" s="1"/>
  <c r="K375" i="1"/>
  <c r="L375" i="1" s="1"/>
  <c r="T374" i="1"/>
  <c r="Q374" i="1" s="1"/>
  <c r="L374" i="1"/>
  <c r="K374" i="1"/>
  <c r="T373" i="1"/>
  <c r="Q373" i="1"/>
  <c r="S373" i="1" s="1"/>
  <c r="M373" i="1"/>
  <c r="N373" i="1" s="1"/>
  <c r="L373" i="1"/>
  <c r="K373" i="1"/>
  <c r="T372" i="1"/>
  <c r="Q372" i="1" s="1"/>
  <c r="M372" i="1" s="1"/>
  <c r="N372" i="1" s="1"/>
  <c r="K372" i="1"/>
  <c r="L372" i="1" s="1"/>
  <c r="T371" i="1"/>
  <c r="Q371" i="1" s="1"/>
  <c r="K371" i="1"/>
  <c r="L371" i="1" s="1"/>
  <c r="T370" i="1"/>
  <c r="Q370" i="1" s="1"/>
  <c r="L370" i="1"/>
  <c r="K370" i="1"/>
  <c r="T369" i="1"/>
  <c r="Q369" i="1"/>
  <c r="S369" i="1" s="1"/>
  <c r="M369" i="1"/>
  <c r="N369" i="1" s="1"/>
  <c r="K369" i="1"/>
  <c r="L369" i="1" s="1"/>
  <c r="T368" i="1"/>
  <c r="Q368" i="1"/>
  <c r="L368" i="1"/>
  <c r="K368" i="1"/>
  <c r="T367" i="1"/>
  <c r="Q367" i="1" s="1"/>
  <c r="K367" i="1"/>
  <c r="L367" i="1" s="1"/>
  <c r="T366" i="1"/>
  <c r="Q366" i="1"/>
  <c r="K366" i="1"/>
  <c r="L366" i="1" s="1"/>
  <c r="T365" i="1"/>
  <c r="Q365" i="1" s="1"/>
  <c r="M365" i="1" s="1"/>
  <c r="N365" i="1" s="1"/>
  <c r="S365" i="1"/>
  <c r="L365" i="1"/>
  <c r="K365" i="1"/>
  <c r="T364" i="1"/>
  <c r="Q364" i="1" s="1"/>
  <c r="K364" i="1"/>
  <c r="L364" i="1" s="1"/>
  <c r="T363" i="1"/>
  <c r="Q363" i="1" s="1"/>
  <c r="L363" i="1"/>
  <c r="K363" i="1"/>
  <c r="T362" i="1"/>
  <c r="L362" i="1"/>
  <c r="K362" i="1"/>
  <c r="U361" i="1"/>
  <c r="R361" i="1"/>
  <c r="T360" i="1"/>
  <c r="Q360" i="1" s="1"/>
  <c r="M360" i="1" s="1"/>
  <c r="N360" i="1" s="1"/>
  <c r="L360" i="1"/>
  <c r="K360" i="1"/>
  <c r="T359" i="1"/>
  <c r="Q359" i="1" s="1"/>
  <c r="K359" i="1"/>
  <c r="L359" i="1" s="1"/>
  <c r="T358" i="1"/>
  <c r="Q358" i="1"/>
  <c r="M358" i="1" s="1"/>
  <c r="N358" i="1" s="1"/>
  <c r="L358" i="1"/>
  <c r="K358" i="1"/>
  <c r="T357" i="1"/>
  <c r="Q357" i="1" s="1"/>
  <c r="S357" i="1" s="1"/>
  <c r="K357" i="1"/>
  <c r="L357" i="1" s="1"/>
  <c r="T356" i="1"/>
  <c r="Q356" i="1" s="1"/>
  <c r="M356" i="1" s="1"/>
  <c r="N356" i="1" s="1"/>
  <c r="L356" i="1"/>
  <c r="K356" i="1"/>
  <c r="T355" i="1"/>
  <c r="Q355" i="1" s="1"/>
  <c r="K355" i="1"/>
  <c r="L355" i="1" s="1"/>
  <c r="T354" i="1"/>
  <c r="Q354" i="1" s="1"/>
  <c r="S354" i="1" s="1"/>
  <c r="M354" i="1"/>
  <c r="N354" i="1" s="1"/>
  <c r="L354" i="1"/>
  <c r="K354" i="1"/>
  <c r="T353" i="1"/>
  <c r="Q353" i="1" s="1"/>
  <c r="M353" i="1" s="1"/>
  <c r="N353" i="1" s="1"/>
  <c r="L353" i="1"/>
  <c r="K353" i="1"/>
  <c r="T352" i="1"/>
  <c r="Q352" i="1" s="1"/>
  <c r="K352" i="1"/>
  <c r="L352" i="1" s="1"/>
  <c r="T351" i="1"/>
  <c r="Q351" i="1" s="1"/>
  <c r="L351" i="1"/>
  <c r="K351" i="1"/>
  <c r="T350" i="1"/>
  <c r="Q350" i="1" s="1"/>
  <c r="L350" i="1"/>
  <c r="K350" i="1"/>
  <c r="T349" i="1"/>
  <c r="L349" i="1"/>
  <c r="K349" i="1"/>
  <c r="U347" i="1"/>
  <c r="R347" i="1"/>
  <c r="T346" i="1"/>
  <c r="Q346" i="1" s="1"/>
  <c r="S346" i="1" s="1"/>
  <c r="O346" i="1"/>
  <c r="P346" i="1" s="1"/>
  <c r="N346" i="1"/>
  <c r="L346" i="1"/>
  <c r="K346" i="1"/>
  <c r="T345" i="1"/>
  <c r="Q345" i="1"/>
  <c r="S345" i="1" s="1"/>
  <c r="M345" i="1"/>
  <c r="N345" i="1" s="1"/>
  <c r="K345" i="1"/>
  <c r="T344" i="1"/>
  <c r="Q344" i="1" s="1"/>
  <c r="M344" i="1" s="1"/>
  <c r="O344" i="1"/>
  <c r="P344" i="1" s="1"/>
  <c r="N344" i="1"/>
  <c r="K344" i="1"/>
  <c r="L344" i="1" s="1"/>
  <c r="T343" i="1"/>
  <c r="Q343" i="1" s="1"/>
  <c r="K343" i="1"/>
  <c r="L343" i="1" s="1"/>
  <c r="T342" i="1"/>
  <c r="Q342" i="1" s="1"/>
  <c r="S342" i="1" s="1"/>
  <c r="L342" i="1"/>
  <c r="K342" i="1"/>
  <c r="T341" i="1"/>
  <c r="Q341" i="1" s="1"/>
  <c r="S341" i="1" s="1"/>
  <c r="L341" i="1"/>
  <c r="K341" i="1"/>
  <c r="T340" i="1"/>
  <c r="Q340" i="1" s="1"/>
  <c r="S340" i="1" s="1"/>
  <c r="K340" i="1"/>
  <c r="L340" i="1" s="1"/>
  <c r="T339" i="1"/>
  <c r="Q339" i="1" s="1"/>
  <c r="S339" i="1" s="1"/>
  <c r="K339" i="1"/>
  <c r="L339" i="1" s="1"/>
  <c r="T338" i="1"/>
  <c r="Q338" i="1"/>
  <c r="S338" i="1" s="1"/>
  <c r="L338" i="1"/>
  <c r="K338" i="1"/>
  <c r="T337" i="1"/>
  <c r="Q337" i="1"/>
  <c r="S337" i="1" s="1"/>
  <c r="M337" i="1"/>
  <c r="N337" i="1" s="1"/>
  <c r="L337" i="1"/>
  <c r="K337" i="1"/>
  <c r="T336" i="1"/>
  <c r="Q336" i="1" s="1"/>
  <c r="M336" i="1" s="1"/>
  <c r="N336" i="1" s="1"/>
  <c r="K336" i="1"/>
  <c r="L336" i="1" s="1"/>
  <c r="T335" i="1"/>
  <c r="Q335" i="1" s="1"/>
  <c r="L335" i="1"/>
  <c r="K335" i="1"/>
  <c r="T334" i="1"/>
  <c r="Q334" i="1" s="1"/>
  <c r="S334" i="1" s="1"/>
  <c r="L334" i="1"/>
  <c r="K334" i="1"/>
  <c r="T333" i="1"/>
  <c r="Q333" i="1" s="1"/>
  <c r="S333" i="1" s="1"/>
  <c r="K333" i="1"/>
  <c r="L333" i="1" s="1"/>
  <c r="T332" i="1"/>
  <c r="Q332" i="1" s="1"/>
  <c r="S332" i="1" s="1"/>
  <c r="L332" i="1"/>
  <c r="K332" i="1"/>
  <c r="T331" i="1"/>
  <c r="Q331" i="1"/>
  <c r="S331" i="1" s="1"/>
  <c r="L331" i="1"/>
  <c r="K331" i="1"/>
  <c r="T330" i="1"/>
  <c r="Q330" i="1" s="1"/>
  <c r="M330" i="1" s="1"/>
  <c r="N330" i="1" s="1"/>
  <c r="K330" i="1"/>
  <c r="L330" i="1" s="1"/>
  <c r="T329" i="1"/>
  <c r="Q329" i="1" s="1"/>
  <c r="L329" i="1"/>
  <c r="K329" i="1"/>
  <c r="T328" i="1"/>
  <c r="Q328" i="1" s="1"/>
  <c r="M328" i="1" s="1"/>
  <c r="N328" i="1" s="1"/>
  <c r="K328" i="1"/>
  <c r="L328" i="1" s="1"/>
  <c r="T327" i="1"/>
  <c r="Q327" i="1" s="1"/>
  <c r="L327" i="1"/>
  <c r="K327" i="1"/>
  <c r="T326" i="1"/>
  <c r="Q326" i="1" s="1"/>
  <c r="M326" i="1" s="1"/>
  <c r="N326" i="1" s="1"/>
  <c r="K326" i="1"/>
  <c r="L326" i="1" s="1"/>
  <c r="T325" i="1"/>
  <c r="Q325" i="1" s="1"/>
  <c r="L325" i="1"/>
  <c r="K325" i="1"/>
  <c r="T324" i="1"/>
  <c r="Q324" i="1" s="1"/>
  <c r="M324" i="1" s="1"/>
  <c r="N324" i="1" s="1"/>
  <c r="K324" i="1"/>
  <c r="L324" i="1" s="1"/>
  <c r="T323" i="1"/>
  <c r="Q323" i="1" s="1"/>
  <c r="S323" i="1" s="1"/>
  <c r="L323" i="1"/>
  <c r="K323" i="1"/>
  <c r="T322" i="1"/>
  <c r="Q322" i="1"/>
  <c r="S322" i="1" s="1"/>
  <c r="L322" i="1"/>
  <c r="K322" i="1"/>
  <c r="T321" i="1"/>
  <c r="Q321" i="1"/>
  <c r="S321" i="1" s="1"/>
  <c r="L321" i="1"/>
  <c r="K321" i="1"/>
  <c r="T320" i="1"/>
  <c r="Q320" i="1" s="1"/>
  <c r="K320" i="1"/>
  <c r="L320" i="1" s="1"/>
  <c r="T319" i="1"/>
  <c r="Q319" i="1" s="1"/>
  <c r="S319" i="1" s="1"/>
  <c r="L319" i="1"/>
  <c r="K319" i="1"/>
  <c r="T318" i="1"/>
  <c r="Q318" i="1" s="1"/>
  <c r="L318" i="1"/>
  <c r="K318" i="1"/>
  <c r="T317" i="1"/>
  <c r="Q317" i="1"/>
  <c r="S317" i="1" s="1"/>
  <c r="L317" i="1"/>
  <c r="K317" i="1"/>
  <c r="T316" i="1"/>
  <c r="S316" i="1"/>
  <c r="Q316" i="1"/>
  <c r="M316" i="1"/>
  <c r="N316" i="1" s="1"/>
  <c r="K316" i="1"/>
  <c r="L316" i="1" s="1"/>
  <c r="T315" i="1"/>
  <c r="L315" i="1"/>
  <c r="K315" i="1"/>
  <c r="K347" i="1" s="1"/>
  <c r="U314" i="1"/>
  <c r="R314" i="1"/>
  <c r="T313" i="1"/>
  <c r="Q313" i="1"/>
  <c r="S313" i="1" s="1"/>
  <c r="L313" i="1"/>
  <c r="K313" i="1"/>
  <c r="T312" i="1"/>
  <c r="Q312" i="1"/>
  <c r="S312" i="1" s="1"/>
  <c r="L312" i="1"/>
  <c r="K312" i="1"/>
  <c r="T311" i="1"/>
  <c r="Q311" i="1"/>
  <c r="S311" i="1" s="1"/>
  <c r="K311" i="1"/>
  <c r="L311" i="1" s="1"/>
  <c r="T310" i="1"/>
  <c r="Q310" i="1" s="1"/>
  <c r="K310" i="1"/>
  <c r="L310" i="1" s="1"/>
  <c r="T309" i="1"/>
  <c r="Q309" i="1" s="1"/>
  <c r="S309" i="1" s="1"/>
  <c r="L309" i="1"/>
  <c r="K309" i="1"/>
  <c r="T308" i="1"/>
  <c r="Q308" i="1" s="1"/>
  <c r="S308" i="1" s="1"/>
  <c r="K308" i="1"/>
  <c r="L308" i="1" s="1"/>
  <c r="T307" i="1"/>
  <c r="Q307" i="1" s="1"/>
  <c r="S307" i="1" s="1"/>
  <c r="L307" i="1"/>
  <c r="K307" i="1"/>
  <c r="T306" i="1"/>
  <c r="Q306" i="1" s="1"/>
  <c r="S306" i="1" s="1"/>
  <c r="L306" i="1"/>
  <c r="K306" i="1"/>
  <c r="T305" i="1"/>
  <c r="Q305" i="1" s="1"/>
  <c r="S305" i="1" s="1"/>
  <c r="K305" i="1"/>
  <c r="L305" i="1" s="1"/>
  <c r="T304" i="1"/>
  <c r="Q304" i="1" s="1"/>
  <c r="S304" i="1"/>
  <c r="K304" i="1"/>
  <c r="L304" i="1" s="1"/>
  <c r="T303" i="1"/>
  <c r="Q303" i="1" s="1"/>
  <c r="S303" i="1" s="1"/>
  <c r="L303" i="1"/>
  <c r="K303" i="1"/>
  <c r="T302" i="1"/>
  <c r="Q302" i="1" s="1"/>
  <c r="S302" i="1" s="1"/>
  <c r="L302" i="1"/>
  <c r="K302" i="1"/>
  <c r="T301" i="1"/>
  <c r="Q301" i="1" s="1"/>
  <c r="K301" i="1"/>
  <c r="L301" i="1" s="1"/>
  <c r="T300" i="1"/>
  <c r="Q300" i="1" s="1"/>
  <c r="S300" i="1" s="1"/>
  <c r="L300" i="1"/>
  <c r="K300" i="1"/>
  <c r="T299" i="1"/>
  <c r="Q299" i="1" s="1"/>
  <c r="K299" i="1"/>
  <c r="L299" i="1" s="1"/>
  <c r="T298" i="1"/>
  <c r="Q298" i="1"/>
  <c r="M298" i="1" s="1"/>
  <c r="K298" i="1"/>
  <c r="L298" i="1" s="1"/>
  <c r="U297" i="1"/>
  <c r="U348" i="1" s="1"/>
  <c r="R297" i="1"/>
  <c r="T296" i="1"/>
  <c r="Q296" i="1"/>
  <c r="S296" i="1" s="1"/>
  <c r="K296" i="1"/>
  <c r="L296" i="1" s="1"/>
  <c r="T295" i="1"/>
  <c r="S295" i="1"/>
  <c r="Q295" i="1"/>
  <c r="M295" i="1" s="1"/>
  <c r="N295" i="1"/>
  <c r="L295" i="1"/>
  <c r="K295" i="1"/>
  <c r="T294" i="1"/>
  <c r="Q294" i="1" s="1"/>
  <c r="K294" i="1"/>
  <c r="L294" i="1" s="1"/>
  <c r="T293" i="1"/>
  <c r="Q293" i="1" s="1"/>
  <c r="L293" i="1"/>
  <c r="K293" i="1"/>
  <c r="T292" i="1"/>
  <c r="Q292" i="1"/>
  <c r="S292" i="1" s="1"/>
  <c r="K292" i="1"/>
  <c r="L292" i="1" s="1"/>
  <c r="T291" i="1"/>
  <c r="S291" i="1"/>
  <c r="Q291" i="1"/>
  <c r="M291" i="1" s="1"/>
  <c r="N291" i="1" s="1"/>
  <c r="L291" i="1"/>
  <c r="K291" i="1"/>
  <c r="T290" i="1"/>
  <c r="Q290" i="1" s="1"/>
  <c r="K290" i="1"/>
  <c r="L290" i="1" s="1"/>
  <c r="T289" i="1"/>
  <c r="Q289" i="1" s="1"/>
  <c r="S289" i="1" s="1"/>
  <c r="M289" i="1"/>
  <c r="N289" i="1" s="1"/>
  <c r="K289" i="1"/>
  <c r="L289" i="1" s="1"/>
  <c r="T288" i="1"/>
  <c r="Q288" i="1" s="1"/>
  <c r="K288" i="1"/>
  <c r="L288" i="1" s="1"/>
  <c r="T287" i="1"/>
  <c r="Q287" i="1" s="1"/>
  <c r="S287" i="1" s="1"/>
  <c r="M287" i="1"/>
  <c r="N287" i="1" s="1"/>
  <c r="K287" i="1"/>
  <c r="L287" i="1" s="1"/>
  <c r="T286" i="1"/>
  <c r="Q286" i="1" s="1"/>
  <c r="K286" i="1"/>
  <c r="L286" i="1" s="1"/>
  <c r="T285" i="1"/>
  <c r="K285" i="1"/>
  <c r="K297" i="1" s="1"/>
  <c r="L297" i="1" s="1"/>
  <c r="U284" i="1"/>
  <c r="R284" i="1"/>
  <c r="T283" i="1"/>
  <c r="Q283" i="1" s="1"/>
  <c r="S283" i="1" s="1"/>
  <c r="N283" i="1"/>
  <c r="K283" i="1"/>
  <c r="O283" i="1" s="1"/>
  <c r="P283" i="1" s="1"/>
  <c r="T282" i="1"/>
  <c r="Q282" i="1" s="1"/>
  <c r="K282" i="1"/>
  <c r="L282" i="1" s="1"/>
  <c r="T281" i="1"/>
  <c r="Q281" i="1"/>
  <c r="K281" i="1"/>
  <c r="L281" i="1" s="1"/>
  <c r="T280" i="1"/>
  <c r="Q280" i="1" s="1"/>
  <c r="K280" i="1"/>
  <c r="L280" i="1" s="1"/>
  <c r="T279" i="1"/>
  <c r="Q279" i="1" s="1"/>
  <c r="L279" i="1"/>
  <c r="K279" i="1"/>
  <c r="T278" i="1"/>
  <c r="Q278" i="1" s="1"/>
  <c r="S278" i="1" s="1"/>
  <c r="M278" i="1"/>
  <c r="N278" i="1" s="1"/>
  <c r="K278" i="1"/>
  <c r="L278" i="1" s="1"/>
  <c r="T277" i="1"/>
  <c r="Q277" i="1"/>
  <c r="S277" i="1" s="1"/>
  <c r="M277" i="1"/>
  <c r="N277" i="1" s="1"/>
  <c r="L277" i="1"/>
  <c r="K277" i="1"/>
  <c r="T276" i="1"/>
  <c r="Q276" i="1" s="1"/>
  <c r="L276" i="1"/>
  <c r="K276" i="1"/>
  <c r="T275" i="1"/>
  <c r="Q275" i="1" s="1"/>
  <c r="L275" i="1"/>
  <c r="K275" i="1"/>
  <c r="T274" i="1"/>
  <c r="Q274" i="1" s="1"/>
  <c r="L274" i="1"/>
  <c r="K274" i="1"/>
  <c r="T273" i="1"/>
  <c r="Q273" i="1" s="1"/>
  <c r="S273" i="1" s="1"/>
  <c r="M273" i="1"/>
  <c r="N273" i="1" s="1"/>
  <c r="K273" i="1"/>
  <c r="L273" i="1" s="1"/>
  <c r="T272" i="1"/>
  <c r="K272" i="1"/>
  <c r="L272" i="1" s="1"/>
  <c r="U271" i="1"/>
  <c r="R271" i="1"/>
  <c r="T270" i="1"/>
  <c r="Q270" i="1" s="1"/>
  <c r="K270" i="1"/>
  <c r="L270" i="1" s="1"/>
  <c r="T269" i="1"/>
  <c r="Q269" i="1" s="1"/>
  <c r="L269" i="1"/>
  <c r="K269" i="1"/>
  <c r="T268" i="1"/>
  <c r="Q268" i="1"/>
  <c r="K268" i="1"/>
  <c r="L268" i="1" s="1"/>
  <c r="T267" i="1"/>
  <c r="Q267" i="1" s="1"/>
  <c r="K267" i="1"/>
  <c r="L267" i="1" s="1"/>
  <c r="T266" i="1"/>
  <c r="S266" i="1"/>
  <c r="Q266" i="1"/>
  <c r="M266" i="1" s="1"/>
  <c r="N266" i="1" s="1"/>
  <c r="L266" i="1"/>
  <c r="K266" i="1"/>
  <c r="T265" i="1"/>
  <c r="Q265" i="1" s="1"/>
  <c r="S265" i="1" s="1"/>
  <c r="K265" i="1"/>
  <c r="L265" i="1" s="1"/>
  <c r="T264" i="1"/>
  <c r="Q264" i="1" s="1"/>
  <c r="L264" i="1"/>
  <c r="K264" i="1"/>
  <c r="T263" i="1"/>
  <c r="Q263" i="1" s="1"/>
  <c r="L263" i="1"/>
  <c r="K263" i="1"/>
  <c r="T262" i="1"/>
  <c r="Q262" i="1" s="1"/>
  <c r="S262" i="1" s="1"/>
  <c r="M262" i="1"/>
  <c r="N262" i="1" s="1"/>
  <c r="K262" i="1"/>
  <c r="L262" i="1" s="1"/>
  <c r="T261" i="1"/>
  <c r="Q261" i="1" s="1"/>
  <c r="L261" i="1"/>
  <c r="K261" i="1"/>
  <c r="T260" i="1"/>
  <c r="Q260" i="1" s="1"/>
  <c r="K260" i="1"/>
  <c r="L260" i="1" s="1"/>
  <c r="T259" i="1"/>
  <c r="Q259" i="1" s="1"/>
  <c r="S259" i="1"/>
  <c r="N259" i="1"/>
  <c r="K259" i="1"/>
  <c r="L259" i="1" s="1"/>
  <c r="T258" i="1"/>
  <c r="Q258" i="1"/>
  <c r="S258" i="1" s="1"/>
  <c r="N258" i="1"/>
  <c r="K258" i="1"/>
  <c r="L258" i="1" s="1"/>
  <c r="T257" i="1"/>
  <c r="S257" i="1"/>
  <c r="Q257" i="1"/>
  <c r="N257" i="1"/>
  <c r="K257" i="1"/>
  <c r="L257" i="1" s="1"/>
  <c r="T256" i="1"/>
  <c r="Q256" i="1" s="1"/>
  <c r="S256" i="1" s="1"/>
  <c r="N256" i="1"/>
  <c r="K256" i="1"/>
  <c r="L256" i="1" s="1"/>
  <c r="T255" i="1"/>
  <c r="Q255" i="1" s="1"/>
  <c r="M255" i="1" s="1"/>
  <c r="N255" i="1"/>
  <c r="L255" i="1"/>
  <c r="K255" i="1"/>
  <c r="T254" i="1"/>
  <c r="Q254" i="1" s="1"/>
  <c r="L254" i="1"/>
  <c r="K254" i="1"/>
  <c r="T253" i="1"/>
  <c r="Q253" i="1" s="1"/>
  <c r="M253" i="1" s="1"/>
  <c r="N253" i="1"/>
  <c r="L253" i="1"/>
  <c r="K253" i="1"/>
  <c r="O253" i="1" s="1"/>
  <c r="P253" i="1" s="1"/>
  <c r="T252" i="1"/>
  <c r="Q252" i="1" s="1"/>
  <c r="L252" i="1"/>
  <c r="K252" i="1"/>
  <c r="T251" i="1"/>
  <c r="Q251" i="1" s="1"/>
  <c r="L251" i="1"/>
  <c r="K251" i="1"/>
  <c r="T250" i="1"/>
  <c r="Q250" i="1" s="1"/>
  <c r="S250" i="1" s="1"/>
  <c r="N250" i="1"/>
  <c r="K250" i="1"/>
  <c r="T249" i="1"/>
  <c r="Q249" i="1" s="1"/>
  <c r="K249" i="1"/>
  <c r="L249" i="1" s="1"/>
  <c r="T248" i="1"/>
  <c r="Q248" i="1" s="1"/>
  <c r="K248" i="1"/>
  <c r="L248" i="1" s="1"/>
  <c r="T247" i="1"/>
  <c r="Q247" i="1" s="1"/>
  <c r="K247" i="1"/>
  <c r="L247" i="1" s="1"/>
  <c r="T246" i="1"/>
  <c r="K246" i="1"/>
  <c r="U244" i="1"/>
  <c r="R244" i="1"/>
  <c r="T243" i="1"/>
  <c r="Q243" i="1" s="1"/>
  <c r="K243" i="1"/>
  <c r="L243" i="1" s="1"/>
  <c r="T242" i="1"/>
  <c r="Q242" i="1" s="1"/>
  <c r="K242" i="1"/>
  <c r="T241" i="1"/>
  <c r="Q241" i="1" s="1"/>
  <c r="K241" i="1"/>
  <c r="L241" i="1" s="1"/>
  <c r="T240" i="1"/>
  <c r="K240" i="1"/>
  <c r="U239" i="1"/>
  <c r="L239" i="1"/>
  <c r="T238" i="1"/>
  <c r="Q238" i="1" s="1"/>
  <c r="S238" i="1" s="1"/>
  <c r="K238" i="1"/>
  <c r="L238" i="1" s="1"/>
  <c r="T237" i="1"/>
  <c r="S237" i="1"/>
  <c r="Q237" i="1"/>
  <c r="L237" i="1"/>
  <c r="K237" i="1"/>
  <c r="T236" i="1"/>
  <c r="Q236" i="1" s="1"/>
  <c r="S236" i="1" s="1"/>
  <c r="M236" i="1"/>
  <c r="K236" i="1"/>
  <c r="L236" i="1" s="1"/>
  <c r="T235" i="1"/>
  <c r="Q235" i="1" s="1"/>
  <c r="K235" i="1"/>
  <c r="L235" i="1" s="1"/>
  <c r="T234" i="1"/>
  <c r="Q234" i="1"/>
  <c r="K234" i="1"/>
  <c r="L234" i="1" s="1"/>
  <c r="T233" i="1"/>
  <c r="Q233" i="1"/>
  <c r="S233" i="1" s="1"/>
  <c r="O233" i="1"/>
  <c r="P233" i="1" s="1"/>
  <c r="N233" i="1"/>
  <c r="L233" i="1"/>
  <c r="K233" i="1"/>
  <c r="T232" i="1"/>
  <c r="Q232" i="1" s="1"/>
  <c r="M232" i="1" s="1"/>
  <c r="N232" i="1" s="1"/>
  <c r="S232" i="1"/>
  <c r="L232" i="1"/>
  <c r="K232" i="1"/>
  <c r="K239" i="1" s="1"/>
  <c r="U231" i="1"/>
  <c r="R231" i="1"/>
  <c r="T230" i="1"/>
  <c r="Q230" i="1" s="1"/>
  <c r="L230" i="1"/>
  <c r="K230" i="1"/>
  <c r="T229" i="1"/>
  <c r="Q229" i="1" s="1"/>
  <c r="L229" i="1"/>
  <c r="K229" i="1"/>
  <c r="T228" i="1"/>
  <c r="Q228" i="1" s="1"/>
  <c r="S228" i="1" s="1"/>
  <c r="K228" i="1"/>
  <c r="L228" i="1" s="1"/>
  <c r="T227" i="1"/>
  <c r="Q227" i="1" s="1"/>
  <c r="K227" i="1"/>
  <c r="L227" i="1" s="1"/>
  <c r="T226" i="1"/>
  <c r="Q226" i="1" s="1"/>
  <c r="S226" i="1" s="1"/>
  <c r="L226" i="1"/>
  <c r="K226" i="1"/>
  <c r="T225" i="1"/>
  <c r="Q225" i="1" s="1"/>
  <c r="S225" i="1" s="1"/>
  <c r="K225" i="1"/>
  <c r="T224" i="1"/>
  <c r="Q224" i="1"/>
  <c r="S224" i="1" s="1"/>
  <c r="L224" i="1"/>
  <c r="K224" i="1"/>
  <c r="T223" i="1"/>
  <c r="Q223" i="1" s="1"/>
  <c r="K223" i="1"/>
  <c r="T222" i="1"/>
  <c r="Q222" i="1" s="1"/>
  <c r="S222" i="1" s="1"/>
  <c r="L222" i="1"/>
  <c r="K222" i="1"/>
  <c r="T221" i="1"/>
  <c r="Q221" i="1" s="1"/>
  <c r="S221" i="1" s="1"/>
  <c r="K221" i="1"/>
  <c r="T220" i="1"/>
  <c r="Q220" i="1"/>
  <c r="S220" i="1" s="1"/>
  <c r="L220" i="1"/>
  <c r="K220" i="1"/>
  <c r="T219" i="1"/>
  <c r="Q219" i="1" s="1"/>
  <c r="K219" i="1"/>
  <c r="L219" i="1" s="1"/>
  <c r="T218" i="1"/>
  <c r="Q218" i="1" s="1"/>
  <c r="S218" i="1" s="1"/>
  <c r="L218" i="1"/>
  <c r="K218" i="1"/>
  <c r="T217" i="1"/>
  <c r="Q217" i="1" s="1"/>
  <c r="K217" i="1"/>
  <c r="T216" i="1"/>
  <c r="Q216" i="1" s="1"/>
  <c r="S216" i="1" s="1"/>
  <c r="L216" i="1"/>
  <c r="K216" i="1"/>
  <c r="T215" i="1"/>
  <c r="Q215" i="1" s="1"/>
  <c r="K215" i="1"/>
  <c r="L215" i="1" s="1"/>
  <c r="T214" i="1"/>
  <c r="Q214" i="1" s="1"/>
  <c r="S214" i="1" s="1"/>
  <c r="L214" i="1"/>
  <c r="K214" i="1"/>
  <c r="T213" i="1"/>
  <c r="Q213" i="1"/>
  <c r="K213" i="1"/>
  <c r="T212" i="1"/>
  <c r="Q212" i="1" s="1"/>
  <c r="S212" i="1" s="1"/>
  <c r="L212" i="1"/>
  <c r="K212" i="1"/>
  <c r="T211" i="1"/>
  <c r="Q211" i="1" s="1"/>
  <c r="S211" i="1" s="1"/>
  <c r="K211" i="1"/>
  <c r="L211" i="1" s="1"/>
  <c r="T210" i="1"/>
  <c r="Q210" i="1" s="1"/>
  <c r="S210" i="1" s="1"/>
  <c r="L210" i="1"/>
  <c r="K210" i="1"/>
  <c r="T209" i="1"/>
  <c r="Q209" i="1" s="1"/>
  <c r="K209" i="1"/>
  <c r="L209" i="1" s="1"/>
  <c r="T208" i="1"/>
  <c r="Q208" i="1" s="1"/>
  <c r="S208" i="1"/>
  <c r="L208" i="1"/>
  <c r="K208" i="1"/>
  <c r="T207" i="1"/>
  <c r="Q207" i="1" s="1"/>
  <c r="K207" i="1"/>
  <c r="L207" i="1" s="1"/>
  <c r="T206" i="1"/>
  <c r="Q206" i="1" s="1"/>
  <c r="S206" i="1"/>
  <c r="L206" i="1"/>
  <c r="K206" i="1"/>
  <c r="T205" i="1"/>
  <c r="Q205" i="1"/>
  <c r="S205" i="1" s="1"/>
  <c r="K205" i="1"/>
  <c r="L205" i="1" s="1"/>
  <c r="T204" i="1"/>
  <c r="Q204" i="1" s="1"/>
  <c r="S204" i="1" s="1"/>
  <c r="L204" i="1"/>
  <c r="K204" i="1"/>
  <c r="T203" i="1"/>
  <c r="Q203" i="1" s="1"/>
  <c r="K203" i="1"/>
  <c r="T202" i="1"/>
  <c r="Q202" i="1" s="1"/>
  <c r="S202" i="1"/>
  <c r="L202" i="1"/>
  <c r="K202" i="1"/>
  <c r="T201" i="1"/>
  <c r="Q201" i="1" s="1"/>
  <c r="S201" i="1" s="1"/>
  <c r="K201" i="1"/>
  <c r="L201" i="1" s="1"/>
  <c r="T200" i="1"/>
  <c r="Q200" i="1" s="1"/>
  <c r="S200" i="1" s="1"/>
  <c r="N200" i="1"/>
  <c r="K200" i="1"/>
  <c r="T199" i="1"/>
  <c r="Q199" i="1" s="1"/>
  <c r="L199" i="1"/>
  <c r="K199" i="1"/>
  <c r="T198" i="1"/>
  <c r="Q198" i="1" s="1"/>
  <c r="S198" i="1" s="1"/>
  <c r="O198" i="1"/>
  <c r="P198" i="1" s="1"/>
  <c r="N198" i="1"/>
  <c r="L198" i="1"/>
  <c r="K198" i="1"/>
  <c r="T197" i="1"/>
  <c r="Q197" i="1" s="1"/>
  <c r="S197" i="1" s="1"/>
  <c r="K197" i="1"/>
  <c r="L197" i="1" s="1"/>
  <c r="T196" i="1"/>
  <c r="Q196" i="1" s="1"/>
  <c r="S196" i="1"/>
  <c r="N196" i="1"/>
  <c r="K196" i="1"/>
  <c r="T195" i="1"/>
  <c r="Q195" i="1" s="1"/>
  <c r="L195" i="1"/>
  <c r="K195" i="1"/>
  <c r="T194" i="1"/>
  <c r="Q194" i="1" s="1"/>
  <c r="S194" i="1" s="1"/>
  <c r="K194" i="1"/>
  <c r="L194" i="1" s="1"/>
  <c r="T193" i="1"/>
  <c r="S193" i="1"/>
  <c r="Q193" i="1"/>
  <c r="M193" i="1" s="1"/>
  <c r="N193" i="1"/>
  <c r="L193" i="1"/>
  <c r="K193" i="1"/>
  <c r="T192" i="1"/>
  <c r="Q192" i="1" s="1"/>
  <c r="K192" i="1"/>
  <c r="L192" i="1" s="1"/>
  <c r="T191" i="1"/>
  <c r="Q191" i="1"/>
  <c r="K191" i="1"/>
  <c r="L191" i="1" s="1"/>
  <c r="T190" i="1"/>
  <c r="Q190" i="1"/>
  <c r="K190" i="1"/>
  <c r="L190" i="1" s="1"/>
  <c r="T189" i="1"/>
  <c r="Q189" i="1" s="1"/>
  <c r="M189" i="1"/>
  <c r="K189" i="1"/>
  <c r="U188" i="1"/>
  <c r="R188" i="1"/>
  <c r="R245" i="1" s="1"/>
  <c r="T187" i="1"/>
  <c r="Q187" i="1" s="1"/>
  <c r="S187" i="1" s="1"/>
  <c r="K187" i="1"/>
  <c r="T186" i="1"/>
  <c r="Q186" i="1"/>
  <c r="L186" i="1"/>
  <c r="K186" i="1"/>
  <c r="T185" i="1"/>
  <c r="Q185" i="1" s="1"/>
  <c r="S185" i="1" s="1"/>
  <c r="K185" i="1"/>
  <c r="L185" i="1" s="1"/>
  <c r="T184" i="1"/>
  <c r="Q184" i="1" s="1"/>
  <c r="K184" i="1"/>
  <c r="L184" i="1" s="1"/>
  <c r="T183" i="1"/>
  <c r="Q183" i="1" s="1"/>
  <c r="S183" i="1" s="1"/>
  <c r="L183" i="1"/>
  <c r="K183" i="1"/>
  <c r="T182" i="1"/>
  <c r="Q182" i="1" s="1"/>
  <c r="S182" i="1" s="1"/>
  <c r="K182" i="1"/>
  <c r="L182" i="1" s="1"/>
  <c r="T181" i="1"/>
  <c r="Q181" i="1" s="1"/>
  <c r="S181" i="1" s="1"/>
  <c r="K181" i="1"/>
  <c r="L181" i="1" s="1"/>
  <c r="T180" i="1"/>
  <c r="Q180" i="1" s="1"/>
  <c r="K180" i="1"/>
  <c r="L180" i="1" s="1"/>
  <c r="T179" i="1"/>
  <c r="Q179" i="1" s="1"/>
  <c r="S179" i="1" s="1"/>
  <c r="L179" i="1"/>
  <c r="K179" i="1"/>
  <c r="T178" i="1"/>
  <c r="Q178" i="1" s="1"/>
  <c r="M178" i="1" s="1"/>
  <c r="N178" i="1" s="1"/>
  <c r="K178" i="1"/>
  <c r="L178" i="1" s="1"/>
  <c r="T177" i="1"/>
  <c r="Q177" i="1" s="1"/>
  <c r="S177" i="1" s="1"/>
  <c r="K177" i="1"/>
  <c r="L177" i="1" s="1"/>
  <c r="T176" i="1"/>
  <c r="Q176" i="1" s="1"/>
  <c r="S176" i="1" s="1"/>
  <c r="L176" i="1"/>
  <c r="K176" i="1"/>
  <c r="T175" i="1"/>
  <c r="Q175" i="1" s="1"/>
  <c r="S175" i="1" s="1"/>
  <c r="K175" i="1"/>
  <c r="L175" i="1" s="1"/>
  <c r="T174" i="1"/>
  <c r="Q174" i="1" s="1"/>
  <c r="S174" i="1" s="1"/>
  <c r="K174" i="1"/>
  <c r="L174" i="1" s="1"/>
  <c r="T173" i="1"/>
  <c r="Q173" i="1" s="1"/>
  <c r="L173" i="1"/>
  <c r="K173" i="1"/>
  <c r="T172" i="1"/>
  <c r="Q172" i="1" s="1"/>
  <c r="S172" i="1" s="1"/>
  <c r="K172" i="1"/>
  <c r="L172" i="1" s="1"/>
  <c r="T171" i="1"/>
  <c r="Q171" i="1" s="1"/>
  <c r="S171" i="1"/>
  <c r="K171" i="1"/>
  <c r="L171" i="1" s="1"/>
  <c r="T170" i="1"/>
  <c r="Q170" i="1" s="1"/>
  <c r="S170" i="1" s="1"/>
  <c r="K170" i="1"/>
  <c r="L170" i="1" s="1"/>
  <c r="T169" i="1"/>
  <c r="Q169" i="1" s="1"/>
  <c r="S169" i="1" s="1"/>
  <c r="L169" i="1"/>
  <c r="K169" i="1"/>
  <c r="T168" i="1"/>
  <c r="Q168" i="1" s="1"/>
  <c r="M168" i="1" s="1"/>
  <c r="N168" i="1" s="1"/>
  <c r="K168" i="1"/>
  <c r="L168" i="1" s="1"/>
  <c r="T167" i="1"/>
  <c r="Q167" i="1" s="1"/>
  <c r="L167" i="1"/>
  <c r="K167" i="1"/>
  <c r="T166" i="1"/>
  <c r="Q166" i="1" s="1"/>
  <c r="S166" i="1" s="1"/>
  <c r="K166" i="1"/>
  <c r="L166" i="1" s="1"/>
  <c r="T165" i="1"/>
  <c r="Q165" i="1" s="1"/>
  <c r="L165" i="1"/>
  <c r="K165" i="1"/>
  <c r="T164" i="1"/>
  <c r="Q164" i="1" s="1"/>
  <c r="S164" i="1" s="1"/>
  <c r="K164" i="1"/>
  <c r="L164" i="1" s="1"/>
  <c r="T163" i="1"/>
  <c r="Q163" i="1" s="1"/>
  <c r="S163" i="1" s="1"/>
  <c r="K163" i="1"/>
  <c r="L163" i="1" s="1"/>
  <c r="T162" i="1"/>
  <c r="Q162" i="1" s="1"/>
  <c r="K162" i="1"/>
  <c r="L162" i="1" s="1"/>
  <c r="T161" i="1"/>
  <c r="Q161" i="1"/>
  <c r="S161" i="1" s="1"/>
  <c r="L161" i="1"/>
  <c r="K161" i="1"/>
  <c r="T160" i="1"/>
  <c r="Q160" i="1"/>
  <c r="S160" i="1" s="1"/>
  <c r="K160" i="1"/>
  <c r="L160" i="1" s="1"/>
  <c r="T159" i="1"/>
  <c r="Q159" i="1" s="1"/>
  <c r="M159" i="1" s="1"/>
  <c r="N159" i="1" s="1"/>
  <c r="K159" i="1"/>
  <c r="L159" i="1" s="1"/>
  <c r="T158" i="1"/>
  <c r="Q158" i="1" s="1"/>
  <c r="S158" i="1" s="1"/>
  <c r="K158" i="1"/>
  <c r="L158" i="1" s="1"/>
  <c r="T157" i="1"/>
  <c r="Q157" i="1"/>
  <c r="S157" i="1" s="1"/>
  <c r="L157" i="1"/>
  <c r="K157" i="1"/>
  <c r="T156" i="1"/>
  <c r="Q156" i="1" s="1"/>
  <c r="M156" i="1" s="1"/>
  <c r="N156" i="1" s="1"/>
  <c r="K156" i="1"/>
  <c r="L156" i="1" s="1"/>
  <c r="T155" i="1"/>
  <c r="Q155" i="1" s="1"/>
  <c r="S155" i="1" s="1"/>
  <c r="K155" i="1"/>
  <c r="L155" i="1" s="1"/>
  <c r="T154" i="1"/>
  <c r="Q154" i="1"/>
  <c r="S154" i="1" s="1"/>
  <c r="L154" i="1"/>
  <c r="K154" i="1"/>
  <c r="T153" i="1"/>
  <c r="Q153" i="1" s="1"/>
  <c r="M153" i="1" s="1"/>
  <c r="N153" i="1" s="1"/>
  <c r="S153" i="1"/>
  <c r="K153" i="1"/>
  <c r="L153" i="1" s="1"/>
  <c r="T152" i="1"/>
  <c r="Q152" i="1" s="1"/>
  <c r="S152" i="1" s="1"/>
  <c r="K152" i="1"/>
  <c r="L152" i="1" s="1"/>
  <c r="T151" i="1"/>
  <c r="Q151" i="1" s="1"/>
  <c r="L151" i="1"/>
  <c r="K151" i="1"/>
  <c r="T150" i="1"/>
  <c r="Q150" i="1" s="1"/>
  <c r="S150" i="1" s="1"/>
  <c r="K150" i="1"/>
  <c r="L150" i="1" s="1"/>
  <c r="T149" i="1"/>
  <c r="Q149" i="1" s="1"/>
  <c r="S149" i="1"/>
  <c r="K149" i="1"/>
  <c r="L149" i="1" s="1"/>
  <c r="T148" i="1"/>
  <c r="Q148" i="1" s="1"/>
  <c r="L148" i="1"/>
  <c r="K148" i="1"/>
  <c r="T147" i="1"/>
  <c r="Q147" i="1"/>
  <c r="S147" i="1" s="1"/>
  <c r="K147" i="1"/>
  <c r="L147" i="1" s="1"/>
  <c r="T146" i="1"/>
  <c r="Q146" i="1" s="1"/>
  <c r="S146" i="1" s="1"/>
  <c r="K146" i="1"/>
  <c r="L146" i="1" s="1"/>
  <c r="T145" i="1"/>
  <c r="Q145" i="1" s="1"/>
  <c r="L145" i="1"/>
  <c r="K145" i="1"/>
  <c r="T144" i="1"/>
  <c r="Q144" i="1"/>
  <c r="S144" i="1" s="1"/>
  <c r="K144" i="1"/>
  <c r="L144" i="1" s="1"/>
  <c r="T143" i="1"/>
  <c r="Q143" i="1" s="1"/>
  <c r="S143" i="1" s="1"/>
  <c r="K143" i="1"/>
  <c r="L143" i="1" s="1"/>
  <c r="T142" i="1"/>
  <c r="Q142" i="1" s="1"/>
  <c r="L142" i="1"/>
  <c r="K142" i="1"/>
  <c r="T141" i="1"/>
  <c r="Q141" i="1" s="1"/>
  <c r="S141" i="1" s="1"/>
  <c r="K141" i="1"/>
  <c r="L141" i="1" s="1"/>
  <c r="T140" i="1"/>
  <c r="Q140" i="1" s="1"/>
  <c r="S140" i="1" s="1"/>
  <c r="K140" i="1"/>
  <c r="L140" i="1" s="1"/>
  <c r="T139" i="1"/>
  <c r="L139" i="1"/>
  <c r="K139" i="1"/>
  <c r="U138" i="1"/>
  <c r="R138" i="1"/>
  <c r="K138" i="1"/>
  <c r="L138" i="1" s="1"/>
  <c r="T137" i="1"/>
  <c r="Q137" i="1"/>
  <c r="L137" i="1"/>
  <c r="K137" i="1"/>
  <c r="T136" i="1"/>
  <c r="Q136" i="1" s="1"/>
  <c r="K136" i="1"/>
  <c r="L136" i="1" s="1"/>
  <c r="T135" i="1"/>
  <c r="Q135" i="1" s="1"/>
  <c r="L135" i="1"/>
  <c r="K135" i="1"/>
  <c r="T134" i="1"/>
  <c r="Q134" i="1" s="1"/>
  <c r="M134" i="1" s="1"/>
  <c r="N134" i="1" s="1"/>
  <c r="K134" i="1"/>
  <c r="L134" i="1" s="1"/>
  <c r="T133" i="1"/>
  <c r="Q133" i="1" s="1"/>
  <c r="L133" i="1"/>
  <c r="K133" i="1"/>
  <c r="T132" i="1"/>
  <c r="Q132" i="1" s="1"/>
  <c r="M132" i="1" s="1"/>
  <c r="N132" i="1"/>
  <c r="K132" i="1"/>
  <c r="L132" i="1" s="1"/>
  <c r="T131" i="1"/>
  <c r="L131" i="1"/>
  <c r="K131" i="1"/>
  <c r="U129" i="1"/>
  <c r="U130" i="1" s="1"/>
  <c r="R129" i="1"/>
  <c r="T128" i="1"/>
  <c r="Q128" i="1" s="1"/>
  <c r="S128" i="1" s="1"/>
  <c r="K128" i="1"/>
  <c r="L128" i="1" s="1"/>
  <c r="T127" i="1"/>
  <c r="Q127" i="1" s="1"/>
  <c r="K127" i="1"/>
  <c r="L127" i="1" s="1"/>
  <c r="T126" i="1"/>
  <c r="Q126" i="1" s="1"/>
  <c r="K126" i="1"/>
  <c r="L126" i="1" s="1"/>
  <c r="Q125" i="1"/>
  <c r="S125" i="1" s="1"/>
  <c r="M125" i="1"/>
  <c r="N125" i="1" s="1"/>
  <c r="K125" i="1"/>
  <c r="L125" i="1" s="1"/>
  <c r="Q124" i="1"/>
  <c r="S124" i="1" s="1"/>
  <c r="O124" i="1"/>
  <c r="P124" i="1" s="1"/>
  <c r="N124" i="1"/>
  <c r="K124" i="1"/>
  <c r="L124" i="1" s="1"/>
  <c r="T123" i="1"/>
  <c r="Q123" i="1" s="1"/>
  <c r="L123" i="1"/>
  <c r="K123" i="1"/>
  <c r="T122" i="1"/>
  <c r="Q122" i="1" s="1"/>
  <c r="S122" i="1"/>
  <c r="K122" i="1"/>
  <c r="L122" i="1" s="1"/>
  <c r="U121" i="1"/>
  <c r="R121" i="1"/>
  <c r="T120" i="1"/>
  <c r="K120" i="1"/>
  <c r="U119" i="1"/>
  <c r="R119" i="1"/>
  <c r="T118" i="1"/>
  <c r="Q118" i="1" s="1"/>
  <c r="L118" i="1"/>
  <c r="K118" i="1"/>
  <c r="Q117" i="1"/>
  <c r="S117" i="1" s="1"/>
  <c r="L117" i="1"/>
  <c r="K117" i="1"/>
  <c r="T116" i="1"/>
  <c r="Q116" i="1" s="1"/>
  <c r="S116" i="1" s="1"/>
  <c r="K116" i="1"/>
  <c r="L116" i="1" s="1"/>
  <c r="U115" i="1"/>
  <c r="R115" i="1"/>
  <c r="T114" i="1"/>
  <c r="Q114" i="1" s="1"/>
  <c r="K114" i="1"/>
  <c r="L114" i="1" s="1"/>
  <c r="T113" i="1"/>
  <c r="Q113" i="1" s="1"/>
  <c r="L113" i="1"/>
  <c r="K113" i="1"/>
  <c r="T112" i="1"/>
  <c r="Q112" i="1" s="1"/>
  <c r="M112" i="1" s="1"/>
  <c r="N112" i="1" s="1"/>
  <c r="K112" i="1"/>
  <c r="L112" i="1" s="1"/>
  <c r="T111" i="1"/>
  <c r="Q111" i="1" s="1"/>
  <c r="L111" i="1"/>
  <c r="K111" i="1"/>
  <c r="T110" i="1"/>
  <c r="Q110" i="1"/>
  <c r="S110" i="1" s="1"/>
  <c r="K110" i="1"/>
  <c r="L110" i="1" s="1"/>
  <c r="T109" i="1"/>
  <c r="Q109" i="1" s="1"/>
  <c r="M109" i="1" s="1"/>
  <c r="N109" i="1" s="1"/>
  <c r="K109" i="1"/>
  <c r="L109" i="1" s="1"/>
  <c r="T108" i="1"/>
  <c r="Q108" i="1" s="1"/>
  <c r="K108" i="1"/>
  <c r="L108" i="1" s="1"/>
  <c r="T107" i="1"/>
  <c r="Q107" i="1" s="1"/>
  <c r="S107" i="1" s="1"/>
  <c r="M107" i="1"/>
  <c r="N107" i="1" s="1"/>
  <c r="L107" i="1"/>
  <c r="K107" i="1"/>
  <c r="T106" i="1"/>
  <c r="Q106" i="1"/>
  <c r="K106" i="1"/>
  <c r="L106" i="1" s="1"/>
  <c r="T105" i="1"/>
  <c r="Q105" i="1" s="1"/>
  <c r="M105" i="1" s="1"/>
  <c r="N105" i="1"/>
  <c r="K105" i="1"/>
  <c r="L105" i="1" s="1"/>
  <c r="T104" i="1"/>
  <c r="Q104" i="1" s="1"/>
  <c r="K104" i="1"/>
  <c r="L104" i="1" s="1"/>
  <c r="T103" i="1"/>
  <c r="Q103" i="1" s="1"/>
  <c r="S103" i="1" s="1"/>
  <c r="M103" i="1"/>
  <c r="N103" i="1" s="1"/>
  <c r="K103" i="1"/>
  <c r="L103" i="1" s="1"/>
  <c r="T102" i="1"/>
  <c r="Q102" i="1" s="1"/>
  <c r="K102" i="1"/>
  <c r="L102" i="1" s="1"/>
  <c r="T101" i="1"/>
  <c r="Q101" i="1" s="1"/>
  <c r="L101" i="1"/>
  <c r="K101" i="1"/>
  <c r="T100" i="1"/>
  <c r="Q100" i="1" s="1"/>
  <c r="S100" i="1" s="1"/>
  <c r="K100" i="1"/>
  <c r="L100" i="1" s="1"/>
  <c r="T99" i="1"/>
  <c r="Q99" i="1" s="1"/>
  <c r="M99" i="1" s="1"/>
  <c r="N99" i="1" s="1"/>
  <c r="K99" i="1"/>
  <c r="L99" i="1" s="1"/>
  <c r="T98" i="1"/>
  <c r="Q98" i="1" s="1"/>
  <c r="L98" i="1"/>
  <c r="K98" i="1"/>
  <c r="T97" i="1"/>
  <c r="Q97" i="1"/>
  <c r="S97" i="1" s="1"/>
  <c r="K97" i="1"/>
  <c r="L97" i="1" s="1"/>
  <c r="T96" i="1"/>
  <c r="Q96" i="1" s="1"/>
  <c r="M96" i="1" s="1"/>
  <c r="N96" i="1" s="1"/>
  <c r="S96" i="1"/>
  <c r="O96" i="1"/>
  <c r="P96" i="1" s="1"/>
  <c r="K96" i="1"/>
  <c r="L96" i="1" s="1"/>
  <c r="T95" i="1"/>
  <c r="Q95" i="1"/>
  <c r="S95" i="1" s="1"/>
  <c r="L95" i="1"/>
  <c r="K95" i="1"/>
  <c r="T94" i="1"/>
  <c r="Q94" i="1" s="1"/>
  <c r="M94" i="1" s="1"/>
  <c r="O94" i="1" s="1"/>
  <c r="P94" i="1" s="1"/>
  <c r="S94" i="1"/>
  <c r="N94" i="1"/>
  <c r="K94" i="1"/>
  <c r="L94" i="1" s="1"/>
  <c r="T93" i="1"/>
  <c r="Q93" i="1" s="1"/>
  <c r="S93" i="1" s="1"/>
  <c r="L93" i="1"/>
  <c r="K93" i="1"/>
  <c r="T92" i="1"/>
  <c r="Q92" i="1" s="1"/>
  <c r="M92" i="1" s="1"/>
  <c r="N92" i="1" s="1"/>
  <c r="K92" i="1"/>
  <c r="L92" i="1" s="1"/>
  <c r="T91" i="1"/>
  <c r="Q91" i="1" s="1"/>
  <c r="K91" i="1"/>
  <c r="T90" i="1"/>
  <c r="Q90" i="1"/>
  <c r="M90" i="1" s="1"/>
  <c r="N90" i="1" s="1"/>
  <c r="K90" i="1"/>
  <c r="L90" i="1" s="1"/>
  <c r="T89" i="1"/>
  <c r="Q89" i="1" s="1"/>
  <c r="L89" i="1"/>
  <c r="K89" i="1"/>
  <c r="T88" i="1"/>
  <c r="Q88" i="1" s="1"/>
  <c r="S88" i="1" s="1"/>
  <c r="M88" i="1"/>
  <c r="N88" i="1" s="1"/>
  <c r="K88" i="1"/>
  <c r="L88" i="1" s="1"/>
  <c r="T87" i="1"/>
  <c r="Q87" i="1" s="1"/>
  <c r="L87" i="1"/>
  <c r="K87" i="1"/>
  <c r="T86" i="1"/>
  <c r="Q86" i="1" s="1"/>
  <c r="M86" i="1" s="1"/>
  <c r="N86" i="1" s="1"/>
  <c r="S86" i="1"/>
  <c r="K86" i="1"/>
  <c r="U85" i="1"/>
  <c r="R85" i="1"/>
  <c r="T84" i="1"/>
  <c r="Q84" i="1" s="1"/>
  <c r="M84" i="1" s="1"/>
  <c r="S84" i="1"/>
  <c r="N84" i="1"/>
  <c r="L84" i="1"/>
  <c r="K84" i="1"/>
  <c r="O84" i="1" s="1"/>
  <c r="P84" i="1" s="1"/>
  <c r="T83" i="1"/>
  <c r="Q83" i="1" s="1"/>
  <c r="S83" i="1" s="1"/>
  <c r="K83" i="1"/>
  <c r="T82" i="1"/>
  <c r="Q82" i="1"/>
  <c r="S82" i="1" s="1"/>
  <c r="L82" i="1"/>
  <c r="K82" i="1"/>
  <c r="T81" i="1"/>
  <c r="Q81" i="1" s="1"/>
  <c r="K81" i="1"/>
  <c r="T80" i="1"/>
  <c r="Q80" i="1" s="1"/>
  <c r="S80" i="1" s="1"/>
  <c r="L80" i="1"/>
  <c r="K80" i="1"/>
  <c r="T79" i="1"/>
  <c r="Q79" i="1" s="1"/>
  <c r="S79" i="1" s="1"/>
  <c r="L79" i="1"/>
  <c r="T78" i="1"/>
  <c r="Q78" i="1" s="1"/>
  <c r="L78" i="1"/>
  <c r="T77" i="1"/>
  <c r="Q77" i="1" s="1"/>
  <c r="L77" i="1"/>
  <c r="T76" i="1"/>
  <c r="Q76" i="1" s="1"/>
  <c r="K76" i="1"/>
  <c r="L76" i="1" s="1"/>
  <c r="T75" i="1"/>
  <c r="Q75" i="1" s="1"/>
  <c r="K75" i="1"/>
  <c r="L75" i="1" s="1"/>
  <c r="T74" i="1"/>
  <c r="Q74" i="1"/>
  <c r="S74" i="1" s="1"/>
  <c r="L74" i="1"/>
  <c r="K74" i="1"/>
  <c r="T73" i="1"/>
  <c r="Q73" i="1" s="1"/>
  <c r="K73" i="1"/>
  <c r="L73" i="1" s="1"/>
  <c r="T72" i="1"/>
  <c r="Q72" i="1" s="1"/>
  <c r="L72" i="1"/>
  <c r="T71" i="1"/>
  <c r="Q71" i="1" s="1"/>
  <c r="L71" i="1"/>
  <c r="T70" i="1"/>
  <c r="Q70" i="1" s="1"/>
  <c r="L70" i="1"/>
  <c r="T69" i="1"/>
  <c r="Q69" i="1" s="1"/>
  <c r="L69" i="1"/>
  <c r="K69" i="1"/>
  <c r="T68" i="1"/>
  <c r="Q68" i="1"/>
  <c r="S68" i="1" s="1"/>
  <c r="L68" i="1"/>
  <c r="K68" i="1"/>
  <c r="T67" i="1"/>
  <c r="Q67" i="1" s="1"/>
  <c r="L67" i="1"/>
  <c r="T66" i="1"/>
  <c r="Q66" i="1" s="1"/>
  <c r="L66" i="1"/>
  <c r="T65" i="1"/>
  <c r="Q65" i="1" s="1"/>
  <c r="K65" i="1"/>
  <c r="K85" i="1" s="1"/>
  <c r="L85" i="1" s="1"/>
  <c r="U64" i="1"/>
  <c r="R64" i="1"/>
  <c r="T63" i="1"/>
  <c r="Q63" i="1" s="1"/>
  <c r="L63" i="1"/>
  <c r="K63" i="1"/>
  <c r="Q62" i="1"/>
  <c r="S62" i="1" s="1"/>
  <c r="L62" i="1"/>
  <c r="K62" i="1"/>
  <c r="T61" i="1"/>
  <c r="Q61" i="1" s="1"/>
  <c r="S61" i="1" s="1"/>
  <c r="O61" i="1"/>
  <c r="P61" i="1" s="1"/>
  <c r="N61" i="1"/>
  <c r="L61" i="1"/>
  <c r="K61" i="1"/>
  <c r="Q60" i="1"/>
  <c r="S60" i="1" s="1"/>
  <c r="L60" i="1"/>
  <c r="K60" i="1"/>
  <c r="T59" i="1"/>
  <c r="Q59" i="1" s="1"/>
  <c r="S59" i="1" s="1"/>
  <c r="O59" i="1"/>
  <c r="P59" i="1" s="1"/>
  <c r="N59" i="1"/>
  <c r="K59" i="1"/>
  <c r="L59" i="1" s="1"/>
  <c r="S58" i="1"/>
  <c r="Q58" i="1"/>
  <c r="K58" i="1"/>
  <c r="L58" i="1" s="1"/>
  <c r="T57" i="1"/>
  <c r="Q57" i="1" s="1"/>
  <c r="S57" i="1" s="1"/>
  <c r="N57" i="1"/>
  <c r="K57" i="1"/>
  <c r="O57" i="1" s="1"/>
  <c r="P57" i="1" s="1"/>
  <c r="S56" i="1"/>
  <c r="Q56" i="1"/>
  <c r="O56" i="1"/>
  <c r="P56" i="1" s="1"/>
  <c r="N56" i="1"/>
  <c r="K56" i="1"/>
  <c r="L56" i="1" s="1"/>
  <c r="T55" i="1"/>
  <c r="L55" i="1"/>
  <c r="K55" i="1"/>
  <c r="U53" i="1"/>
  <c r="U54" i="1" s="1"/>
  <c r="R53" i="1"/>
  <c r="R54" i="1" s="1"/>
  <c r="S52" i="1"/>
  <c r="Q52" i="1"/>
  <c r="N52" i="1"/>
  <c r="M52" i="1"/>
  <c r="K52" i="1"/>
  <c r="L52" i="1" s="1"/>
  <c r="T51" i="1"/>
  <c r="Q51" i="1" s="1"/>
  <c r="L51" i="1"/>
  <c r="K51" i="1"/>
  <c r="Q50" i="1"/>
  <c r="S50" i="1" s="1"/>
  <c r="L50" i="1"/>
  <c r="K50" i="1"/>
  <c r="T49" i="1"/>
  <c r="Q49" i="1" s="1"/>
  <c r="K49" i="1"/>
  <c r="L49" i="1" s="1"/>
  <c r="S48" i="1"/>
  <c r="Q48" i="1"/>
  <c r="N48" i="1"/>
  <c r="M48" i="1"/>
  <c r="K48" i="1"/>
  <c r="L48" i="1" s="1"/>
  <c r="T47" i="1"/>
  <c r="Q47" i="1" s="1"/>
  <c r="L47" i="1"/>
  <c r="K47" i="1"/>
  <c r="Q46" i="1"/>
  <c r="S46" i="1" s="1"/>
  <c r="L46" i="1"/>
  <c r="K46" i="1"/>
  <c r="T45" i="1"/>
  <c r="Q45" i="1" s="1"/>
  <c r="K45" i="1"/>
  <c r="L45" i="1" s="1"/>
  <c r="S44" i="1"/>
  <c r="Q44" i="1"/>
  <c r="K44" i="1"/>
  <c r="L44" i="1" s="1"/>
  <c r="T43" i="1"/>
  <c r="Q43" i="1" s="1"/>
  <c r="L43" i="1"/>
  <c r="K43" i="1"/>
  <c r="T42" i="1"/>
  <c r="Q42" i="1" s="1"/>
  <c r="K42" i="1"/>
  <c r="L42" i="1" s="1"/>
  <c r="U41" i="1"/>
  <c r="R41" i="1"/>
  <c r="T40" i="1"/>
  <c r="T41" i="1" s="1"/>
  <c r="K40" i="1"/>
  <c r="K41" i="1" s="1"/>
  <c r="L41" i="1" s="1"/>
  <c r="U39" i="1"/>
  <c r="R39" i="1"/>
  <c r="T38" i="1"/>
  <c r="Q38" i="1" s="1"/>
  <c r="K38" i="1"/>
  <c r="L38" i="1" s="1"/>
  <c r="T37" i="1"/>
  <c r="Q37" i="1" s="1"/>
  <c r="L37" i="1"/>
  <c r="K37" i="1"/>
  <c r="T36" i="1"/>
  <c r="K36" i="1"/>
  <c r="U35" i="1"/>
  <c r="R35" i="1"/>
  <c r="T34" i="1"/>
  <c r="Q34" i="1" s="1"/>
  <c r="L34" i="1"/>
  <c r="K34" i="1"/>
  <c r="T33" i="1"/>
  <c r="Q33" i="1" s="1"/>
  <c r="K33" i="1"/>
  <c r="L33" i="1" s="1"/>
  <c r="T32" i="1"/>
  <c r="Q32" i="1" s="1"/>
  <c r="L32" i="1"/>
  <c r="K32" i="1"/>
  <c r="T31" i="1"/>
  <c r="Q31" i="1" s="1"/>
  <c r="L31" i="1"/>
  <c r="K31" i="1"/>
  <c r="T30" i="1"/>
  <c r="K30" i="1"/>
  <c r="K35" i="1" s="1"/>
  <c r="L35" i="1" s="1"/>
  <c r="U29" i="1"/>
  <c r="R29" i="1"/>
  <c r="T28" i="1"/>
  <c r="Q28" i="1" s="1"/>
  <c r="L28" i="1"/>
  <c r="K28" i="1"/>
  <c r="T27" i="1"/>
  <c r="Q27" i="1" s="1"/>
  <c r="K27" i="1"/>
  <c r="L27" i="1" s="1"/>
  <c r="T26" i="1"/>
  <c r="Q26" i="1" s="1"/>
  <c r="L26" i="1"/>
  <c r="K26" i="1"/>
  <c r="T25" i="1"/>
  <c r="Q25" i="1" s="1"/>
  <c r="K25" i="1"/>
  <c r="L25" i="1" s="1"/>
  <c r="T24" i="1"/>
  <c r="Q24" i="1" s="1"/>
  <c r="S24" i="1" s="1"/>
  <c r="L24" i="1"/>
  <c r="T23" i="1"/>
  <c r="Q23" i="1" s="1"/>
  <c r="K23" i="1"/>
  <c r="L23" i="1" s="1"/>
  <c r="T22" i="1"/>
  <c r="Q22" i="1"/>
  <c r="S22" i="1" s="1"/>
  <c r="L22" i="1"/>
  <c r="K22" i="1"/>
  <c r="T21" i="1"/>
  <c r="Q21" i="1" s="1"/>
  <c r="S21" i="1" s="1"/>
  <c r="K21" i="1"/>
  <c r="L21" i="1" s="1"/>
  <c r="T20" i="1"/>
  <c r="Q20" i="1" s="1"/>
  <c r="K20" i="1"/>
  <c r="T19" i="1"/>
  <c r="Q19" i="1"/>
  <c r="S19" i="1" s="1"/>
  <c r="L19" i="1"/>
  <c r="K19" i="1"/>
  <c r="T18" i="1"/>
  <c r="Q18" i="1" s="1"/>
  <c r="S18" i="1" s="1"/>
  <c r="L18" i="1"/>
  <c r="K18" i="1"/>
  <c r="T17" i="1"/>
  <c r="Q17" i="1" s="1"/>
  <c r="K17" i="1"/>
  <c r="L17" i="1" s="1"/>
  <c r="T16" i="1"/>
  <c r="Q16" i="1" s="1"/>
  <c r="S16" i="1" s="1"/>
  <c r="P16" i="1"/>
  <c r="L16" i="1"/>
  <c r="K16" i="1"/>
  <c r="T15" i="1"/>
  <c r="Q15" i="1" s="1"/>
  <c r="S15" i="1" s="1"/>
  <c r="P15" i="1"/>
  <c r="K15" i="1"/>
  <c r="L15" i="1" s="1"/>
  <c r="T14" i="1"/>
  <c r="Q14" i="1" s="1"/>
  <c r="S14" i="1" s="1"/>
  <c r="P14" i="1"/>
  <c r="L14" i="1"/>
  <c r="K14" i="1"/>
  <c r="T13" i="1"/>
  <c r="K13" i="1"/>
  <c r="L13" i="1" s="1"/>
  <c r="U12" i="1"/>
  <c r="R12" i="1"/>
  <c r="T11" i="1"/>
  <c r="Q11" i="1" s="1"/>
  <c r="S11" i="1" s="1"/>
  <c r="P11" i="1"/>
  <c r="L11" i="1"/>
  <c r="T10" i="1"/>
  <c r="Q10" i="1" s="1"/>
  <c r="S10" i="1" s="1"/>
  <c r="P10" i="1"/>
  <c r="L10" i="1"/>
  <c r="T9" i="1"/>
  <c r="Q9" i="1" s="1"/>
  <c r="S9" i="1" s="1"/>
  <c r="P9" i="1"/>
  <c r="L9" i="1"/>
  <c r="T8" i="1"/>
  <c r="Q8" i="1" s="1"/>
  <c r="K8" i="1"/>
  <c r="L8" i="1" s="1"/>
  <c r="T7" i="1"/>
  <c r="Q7" i="1" s="1"/>
  <c r="L7" i="1"/>
  <c r="K7" i="1"/>
  <c r="T6" i="1"/>
  <c r="Q6" i="1" s="1"/>
  <c r="K6" i="1"/>
  <c r="T5" i="1"/>
  <c r="Q5" i="1" s="1"/>
  <c r="L5" i="1"/>
  <c r="K5" i="1"/>
  <c r="T4" i="1"/>
  <c r="K4" i="1"/>
  <c r="L4" i="1" s="1"/>
  <c r="S31" i="1" l="1"/>
  <c r="M31" i="1"/>
  <c r="N31" i="1" s="1"/>
  <c r="S199" i="1"/>
  <c r="M199" i="1"/>
  <c r="N199" i="1" s="1"/>
  <c r="S269" i="1"/>
  <c r="M269" i="1"/>
  <c r="N269" i="1" s="1"/>
  <c r="S106" i="1"/>
  <c r="M106" i="1"/>
  <c r="N106" i="1" s="1"/>
  <c r="M136" i="1"/>
  <c r="N136" i="1" s="1"/>
  <c r="S136" i="1"/>
  <c r="S191" i="1"/>
  <c r="M191" i="1"/>
  <c r="O191" i="1" s="1"/>
  <c r="P191" i="1" s="1"/>
  <c r="O269" i="1"/>
  <c r="P269" i="1" s="1"/>
  <c r="S366" i="1"/>
  <c r="M366" i="1"/>
  <c r="N366" i="1" s="1"/>
  <c r="S397" i="1"/>
  <c r="M397" i="1"/>
  <c r="N397" i="1" s="1"/>
  <c r="S410" i="1"/>
  <c r="M410" i="1"/>
  <c r="N410" i="1" s="1"/>
  <c r="M19" i="1"/>
  <c r="N19" i="1" s="1"/>
  <c r="M97" i="1"/>
  <c r="N97" i="1" s="1"/>
  <c r="S99" i="1"/>
  <c r="S113" i="1"/>
  <c r="M113" i="1"/>
  <c r="N113" i="1" s="1"/>
  <c r="S255" i="1"/>
  <c r="S281" i="1"/>
  <c r="M281" i="1"/>
  <c r="N281" i="1" s="1"/>
  <c r="S407" i="1"/>
  <c r="M407" i="1"/>
  <c r="N407" i="1" s="1"/>
  <c r="S420" i="1"/>
  <c r="M420" i="1"/>
  <c r="N420" i="1" s="1"/>
  <c r="S213" i="1"/>
  <c r="M213" i="1"/>
  <c r="N213" i="1" s="1"/>
  <c r="O251" i="1"/>
  <c r="P251" i="1" s="1"/>
  <c r="O31" i="1"/>
  <c r="P31" i="1" s="1"/>
  <c r="O107" i="1"/>
  <c r="P107" i="1" s="1"/>
  <c r="S151" i="1"/>
  <c r="M151" i="1"/>
  <c r="N151" i="1" s="1"/>
  <c r="T271" i="1"/>
  <c r="S268" i="1"/>
  <c r="M268" i="1"/>
  <c r="N268" i="1" s="1"/>
  <c r="M351" i="1"/>
  <c r="N351" i="1" s="1"/>
  <c r="S351" i="1"/>
  <c r="M368" i="1"/>
  <c r="N368" i="1" s="1"/>
  <c r="S368" i="1"/>
  <c r="S372" i="1"/>
  <c r="M377" i="1"/>
  <c r="N377" i="1" s="1"/>
  <c r="S101" i="1"/>
  <c r="M101" i="1"/>
  <c r="N101" i="1" s="1"/>
  <c r="T297" i="1"/>
  <c r="Q285" i="1"/>
  <c r="O351" i="1"/>
  <c r="P351" i="1" s="1"/>
  <c r="O368" i="1"/>
  <c r="P368" i="1" s="1"/>
  <c r="M74" i="1"/>
  <c r="N74" i="1" s="1"/>
  <c r="S137" i="1"/>
  <c r="M137" i="1"/>
  <c r="N137" i="1" s="1"/>
  <c r="M182" i="1"/>
  <c r="N182" i="1" s="1"/>
  <c r="M185" i="1"/>
  <c r="N185" i="1" s="1"/>
  <c r="S186" i="1"/>
  <c r="M186" i="1"/>
  <c r="N186" i="1" s="1"/>
  <c r="S207" i="1"/>
  <c r="M207" i="1"/>
  <c r="M221" i="1"/>
  <c r="N221" i="1" s="1"/>
  <c r="M225" i="1"/>
  <c r="N225" i="1" s="1"/>
  <c r="S234" i="1"/>
  <c r="M234" i="1"/>
  <c r="M251" i="1"/>
  <c r="N251" i="1" s="1"/>
  <c r="S251" i="1"/>
  <c r="M265" i="1"/>
  <c r="N265" i="1" s="1"/>
  <c r="O277" i="1"/>
  <c r="P277" i="1" s="1"/>
  <c r="M400" i="1"/>
  <c r="N400" i="1" s="1"/>
  <c r="S401" i="1"/>
  <c r="O266" i="1"/>
  <c r="P266" i="1" s="1"/>
  <c r="O291" i="1"/>
  <c r="P291" i="1" s="1"/>
  <c r="M292" i="1"/>
  <c r="N292" i="1" s="1"/>
  <c r="O295" i="1"/>
  <c r="P295" i="1" s="1"/>
  <c r="M296" i="1"/>
  <c r="N296" i="1" s="1"/>
  <c r="O358" i="1"/>
  <c r="P358" i="1" s="1"/>
  <c r="S399" i="1"/>
  <c r="O354" i="1"/>
  <c r="P354" i="1" s="1"/>
  <c r="S358" i="1"/>
  <c r="O360" i="1"/>
  <c r="P360" i="1" s="1"/>
  <c r="O373" i="1"/>
  <c r="P373" i="1" s="1"/>
  <c r="T434" i="1"/>
  <c r="O113" i="1"/>
  <c r="P113" i="1" s="1"/>
  <c r="O151" i="1"/>
  <c r="P151" i="1" s="1"/>
  <c r="O193" i="1"/>
  <c r="P193" i="1" s="1"/>
  <c r="O255" i="1"/>
  <c r="P255" i="1" s="1"/>
  <c r="O353" i="1"/>
  <c r="P353" i="1" s="1"/>
  <c r="O356" i="1"/>
  <c r="P356" i="1" s="1"/>
  <c r="O365" i="1"/>
  <c r="P365" i="1" s="1"/>
  <c r="O382" i="1"/>
  <c r="P382" i="1" s="1"/>
  <c r="O401" i="1"/>
  <c r="P401" i="1" s="1"/>
  <c r="S34" i="1"/>
  <c r="M34" i="1"/>
  <c r="N34" i="1" s="1"/>
  <c r="O50" i="1"/>
  <c r="P50" i="1" s="1"/>
  <c r="M76" i="1"/>
  <c r="S76" i="1"/>
  <c r="S28" i="1"/>
  <c r="M28" i="1"/>
  <c r="N28" i="1" s="1"/>
  <c r="T35" i="1"/>
  <c r="M66" i="1"/>
  <c r="S66" i="1"/>
  <c r="S78" i="1"/>
  <c r="M78" i="1"/>
  <c r="S7" i="1"/>
  <c r="M7" i="1"/>
  <c r="N7" i="1" s="1"/>
  <c r="S37" i="1"/>
  <c r="M37" i="1"/>
  <c r="N37" i="1" s="1"/>
  <c r="M45" i="1"/>
  <c r="N45" i="1" s="1"/>
  <c r="S45" i="1"/>
  <c r="S72" i="1"/>
  <c r="M72" i="1"/>
  <c r="M27" i="1"/>
  <c r="N27" i="1" s="1"/>
  <c r="S27" i="1"/>
  <c r="T12" i="1"/>
  <c r="M5" i="1"/>
  <c r="N5" i="1" s="1"/>
  <c r="S5" i="1"/>
  <c r="S8" i="1"/>
  <c r="M8" i="1"/>
  <c r="N8" i="1" s="1"/>
  <c r="T29" i="1"/>
  <c r="S17" i="1"/>
  <c r="M17" i="1"/>
  <c r="N17" i="1" s="1"/>
  <c r="S20" i="1"/>
  <c r="M20" i="1"/>
  <c r="N20" i="1" s="1"/>
  <c r="S32" i="1"/>
  <c r="M32" i="1"/>
  <c r="N32" i="1" s="1"/>
  <c r="O37" i="1"/>
  <c r="P37" i="1" s="1"/>
  <c r="S38" i="1"/>
  <c r="M38" i="1"/>
  <c r="N38" i="1" s="1"/>
  <c r="M49" i="1"/>
  <c r="N49" i="1" s="1"/>
  <c r="S49" i="1"/>
  <c r="S63" i="1"/>
  <c r="M63" i="1"/>
  <c r="N63" i="1" s="1"/>
  <c r="Q85" i="1"/>
  <c r="S65" i="1"/>
  <c r="M65" i="1"/>
  <c r="O65" i="1" s="1"/>
  <c r="S69" i="1"/>
  <c r="M69" i="1"/>
  <c r="N69" i="1" s="1"/>
  <c r="S71" i="1"/>
  <c r="M71" i="1"/>
  <c r="M73" i="1"/>
  <c r="N73" i="1" s="1"/>
  <c r="S73" i="1"/>
  <c r="S75" i="1"/>
  <c r="M75" i="1"/>
  <c r="N75" i="1" s="1"/>
  <c r="M81" i="1"/>
  <c r="N81" i="1" s="1"/>
  <c r="S81" i="1"/>
  <c r="S87" i="1"/>
  <c r="M87" i="1"/>
  <c r="Q115" i="1"/>
  <c r="S127" i="1"/>
  <c r="M127" i="1"/>
  <c r="N127" i="1" s="1"/>
  <c r="S6" i="1"/>
  <c r="M6" i="1"/>
  <c r="N6" i="1" s="1"/>
  <c r="M33" i="1"/>
  <c r="N33" i="1" s="1"/>
  <c r="S33" i="1"/>
  <c r="T39" i="1"/>
  <c r="O63" i="1"/>
  <c r="P63" i="1" s="1"/>
  <c r="S70" i="1"/>
  <c r="M70" i="1"/>
  <c r="O47" i="1"/>
  <c r="P47" i="1" s="1"/>
  <c r="S51" i="1"/>
  <c r="M51" i="1"/>
  <c r="N51" i="1" s="1"/>
  <c r="O6" i="1"/>
  <c r="P6" i="1" s="1"/>
  <c r="S23" i="1"/>
  <c r="M23" i="1"/>
  <c r="N23" i="1" s="1"/>
  <c r="M25" i="1"/>
  <c r="N25" i="1" s="1"/>
  <c r="S25" i="1"/>
  <c r="S26" i="1"/>
  <c r="M26" i="1"/>
  <c r="N26" i="1" s="1"/>
  <c r="O28" i="1"/>
  <c r="P28" i="1" s="1"/>
  <c r="Q53" i="1"/>
  <c r="M42" i="1"/>
  <c r="S42" i="1"/>
  <c r="S43" i="1"/>
  <c r="M43" i="1"/>
  <c r="N43" i="1" s="1"/>
  <c r="S47" i="1"/>
  <c r="M47" i="1"/>
  <c r="N47" i="1" s="1"/>
  <c r="T64" i="1"/>
  <c r="Q55" i="1"/>
  <c r="M67" i="1"/>
  <c r="S67" i="1"/>
  <c r="M77" i="1"/>
  <c r="S77" i="1"/>
  <c r="S89" i="1"/>
  <c r="M89" i="1"/>
  <c r="O38" i="1"/>
  <c r="P38" i="1" s="1"/>
  <c r="T115" i="1"/>
  <c r="S91" i="1"/>
  <c r="M91" i="1"/>
  <c r="N91" i="1" s="1"/>
  <c r="S108" i="1"/>
  <c r="M108" i="1"/>
  <c r="S133" i="1"/>
  <c r="M133" i="1"/>
  <c r="N133" i="1" s="1"/>
  <c r="O148" i="1"/>
  <c r="P148" i="1" s="1"/>
  <c r="S173" i="1"/>
  <c r="M173" i="1"/>
  <c r="N173" i="1" s="1"/>
  <c r="S180" i="1"/>
  <c r="M180" i="1"/>
  <c r="S192" i="1"/>
  <c r="M192" i="1"/>
  <c r="N192" i="1" s="1"/>
  <c r="L203" i="1"/>
  <c r="N207" i="1"/>
  <c r="O207" i="1"/>
  <c r="P207" i="1" s="1"/>
  <c r="S209" i="1"/>
  <c r="M209" i="1"/>
  <c r="N209" i="1" s="1"/>
  <c r="L223" i="1"/>
  <c r="S248" i="1"/>
  <c r="M248" i="1"/>
  <c r="N248" i="1" s="1"/>
  <c r="O17" i="1"/>
  <c r="P17" i="1" s="1"/>
  <c r="M18" i="1"/>
  <c r="N18" i="1" s="1"/>
  <c r="M68" i="1"/>
  <c r="N68" i="1" s="1"/>
  <c r="L6" i="1"/>
  <c r="K29" i="1"/>
  <c r="L29" i="1" s="1"/>
  <c r="L30" i="1"/>
  <c r="L36" i="1"/>
  <c r="O42" i="1"/>
  <c r="O45" i="1"/>
  <c r="P45" i="1" s="1"/>
  <c r="M46" i="1"/>
  <c r="N46" i="1" s="1"/>
  <c r="M50" i="1"/>
  <c r="N50" i="1" s="1"/>
  <c r="O52" i="1"/>
  <c r="P52" i="1" s="1"/>
  <c r="L57" i="1"/>
  <c r="K64" i="1"/>
  <c r="L64" i="1" s="1"/>
  <c r="L65" i="1"/>
  <c r="O73" i="1"/>
  <c r="P73" i="1" s="1"/>
  <c r="L81" i="1"/>
  <c r="L83" i="1"/>
  <c r="T85" i="1"/>
  <c r="S90" i="1"/>
  <c r="L91" i="1"/>
  <c r="S98" i="1"/>
  <c r="M98" i="1"/>
  <c r="O102" i="1"/>
  <c r="P102" i="1" s="1"/>
  <c r="T121" i="1"/>
  <c r="Q120" i="1"/>
  <c r="O133" i="1"/>
  <c r="P133" i="1" s="1"/>
  <c r="S135" i="1"/>
  <c r="M135" i="1"/>
  <c r="N135" i="1" s="1"/>
  <c r="T188" i="1"/>
  <c r="Q139" i="1"/>
  <c r="S145" i="1"/>
  <c r="M145" i="1"/>
  <c r="N145" i="1" s="1"/>
  <c r="S162" i="1"/>
  <c r="M162" i="1"/>
  <c r="O173" i="1"/>
  <c r="P173" i="1" s="1"/>
  <c r="S203" i="1"/>
  <c r="M203" i="1"/>
  <c r="N203" i="1" s="1"/>
  <c r="S217" i="1"/>
  <c r="M217" i="1"/>
  <c r="N217" i="1" s="1"/>
  <c r="N234" i="1"/>
  <c r="O234" i="1"/>
  <c r="P234" i="1" s="1"/>
  <c r="O8" i="1"/>
  <c r="P8" i="1" s="1"/>
  <c r="S111" i="1"/>
  <c r="M111" i="1"/>
  <c r="N111" i="1" s="1"/>
  <c r="K12" i="1"/>
  <c r="L12" i="1" s="1"/>
  <c r="L20" i="1"/>
  <c r="O48" i="1"/>
  <c r="P48" i="1" s="1"/>
  <c r="O49" i="1"/>
  <c r="P49" i="1" s="1"/>
  <c r="K53" i="1"/>
  <c r="Q4" i="1"/>
  <c r="Q13" i="1"/>
  <c r="Q30" i="1"/>
  <c r="Q36" i="1"/>
  <c r="K39" i="1"/>
  <c r="L39" i="1" s="1"/>
  <c r="L40" i="1"/>
  <c r="T53" i="1"/>
  <c r="T54" i="1" s="1"/>
  <c r="M79" i="1"/>
  <c r="M80" i="1"/>
  <c r="N80" i="1" s="1"/>
  <c r="M82" i="1"/>
  <c r="N82" i="1" s="1"/>
  <c r="M83" i="1"/>
  <c r="N83" i="1" s="1"/>
  <c r="S92" i="1"/>
  <c r="M93" i="1"/>
  <c r="N93" i="1" s="1"/>
  <c r="M95" i="1"/>
  <c r="N95" i="1" s="1"/>
  <c r="S102" i="1"/>
  <c r="M102" i="1"/>
  <c r="N102" i="1" s="1"/>
  <c r="S105" i="1"/>
  <c r="M110" i="1"/>
  <c r="N110" i="1" s="1"/>
  <c r="S114" i="1"/>
  <c r="M114" i="1"/>
  <c r="N114" i="1" s="1"/>
  <c r="Q129" i="1"/>
  <c r="M122" i="1"/>
  <c r="O125" i="1"/>
  <c r="P125" i="1" s="1"/>
  <c r="S126" i="1"/>
  <c r="M126" i="1"/>
  <c r="N126" i="1" s="1"/>
  <c r="S132" i="1"/>
  <c r="K188" i="1"/>
  <c r="L188" i="1" s="1"/>
  <c r="S159" i="1"/>
  <c r="S168" i="1"/>
  <c r="S184" i="1"/>
  <c r="M184" i="1"/>
  <c r="N184" i="1" s="1"/>
  <c r="L187" i="1"/>
  <c r="N189" i="1"/>
  <c r="O189" i="1"/>
  <c r="M201" i="1"/>
  <c r="M215" i="1"/>
  <c r="S215" i="1"/>
  <c r="O82" i="1"/>
  <c r="P82" i="1" s="1"/>
  <c r="O95" i="1"/>
  <c r="P95" i="1" s="1"/>
  <c r="Q40" i="1"/>
  <c r="L86" i="1"/>
  <c r="K115" i="1"/>
  <c r="L115" i="1" s="1"/>
  <c r="O86" i="1"/>
  <c r="M100" i="1"/>
  <c r="N100" i="1" s="1"/>
  <c r="S104" i="1"/>
  <c r="M104" i="1"/>
  <c r="N104" i="1" s="1"/>
  <c r="S109" i="1"/>
  <c r="S112" i="1"/>
  <c r="Q119" i="1"/>
  <c r="M116" i="1"/>
  <c r="O116" i="1" s="1"/>
  <c r="S118" i="1"/>
  <c r="S119" i="1" s="1"/>
  <c r="M118" i="1"/>
  <c r="N118" i="1" s="1"/>
  <c r="K121" i="1"/>
  <c r="L121" i="1" s="1"/>
  <c r="L120" i="1"/>
  <c r="S123" i="1"/>
  <c r="S129" i="1" s="1"/>
  <c r="M123" i="1"/>
  <c r="N123" i="1" s="1"/>
  <c r="R130" i="1"/>
  <c r="T138" i="1"/>
  <c r="Q131" i="1"/>
  <c r="S134" i="1"/>
  <c r="S142" i="1"/>
  <c r="M142" i="1"/>
  <c r="N142" i="1" s="1"/>
  <c r="S148" i="1"/>
  <c r="M148" i="1"/>
  <c r="N148" i="1" s="1"/>
  <c r="S156" i="1"/>
  <c r="S165" i="1"/>
  <c r="M165" i="1"/>
  <c r="N165" i="1" s="1"/>
  <c r="S167" i="1"/>
  <c r="M167" i="1"/>
  <c r="N167" i="1" s="1"/>
  <c r="S178" i="1"/>
  <c r="S190" i="1"/>
  <c r="M190" i="1"/>
  <c r="N190" i="1" s="1"/>
  <c r="M195" i="1"/>
  <c r="N195" i="1" s="1"/>
  <c r="S195" i="1"/>
  <c r="O99" i="1"/>
  <c r="P99" i="1" s="1"/>
  <c r="O105" i="1"/>
  <c r="P105" i="1" s="1"/>
  <c r="O109" i="1"/>
  <c r="P109" i="1" s="1"/>
  <c r="O112" i="1"/>
  <c r="P112" i="1" s="1"/>
  <c r="K119" i="1"/>
  <c r="L119" i="1" s="1"/>
  <c r="K129" i="1"/>
  <c r="O132" i="1"/>
  <c r="P132" i="1" s="1"/>
  <c r="O134" i="1"/>
  <c r="P134" i="1" s="1"/>
  <c r="O136" i="1"/>
  <c r="P136" i="1" s="1"/>
  <c r="O153" i="1"/>
  <c r="P153" i="1" s="1"/>
  <c r="O156" i="1"/>
  <c r="P156" i="1" s="1"/>
  <c r="O159" i="1"/>
  <c r="P159" i="1" s="1"/>
  <c r="O168" i="1"/>
  <c r="P168" i="1" s="1"/>
  <c r="O178" i="1"/>
  <c r="P178" i="1" s="1"/>
  <c r="L196" i="1"/>
  <c r="O196" i="1"/>
  <c r="P196" i="1" s="1"/>
  <c r="O200" i="1"/>
  <c r="P200" i="1" s="1"/>
  <c r="L200" i="1"/>
  <c r="M227" i="1"/>
  <c r="S227" i="1"/>
  <c r="S229" i="1"/>
  <c r="M229" i="1"/>
  <c r="N229" i="1" s="1"/>
  <c r="S230" i="1"/>
  <c r="M230" i="1"/>
  <c r="N230" i="1" s="1"/>
  <c r="S235" i="1"/>
  <c r="M235" i="1"/>
  <c r="N235" i="1" s="1"/>
  <c r="N236" i="1"/>
  <c r="O236" i="1"/>
  <c r="P236" i="1" s="1"/>
  <c r="L242" i="1"/>
  <c r="S243" i="1"/>
  <c r="M243" i="1"/>
  <c r="S247" i="1"/>
  <c r="M247" i="1"/>
  <c r="O88" i="1"/>
  <c r="P88" i="1" s="1"/>
  <c r="O90" i="1"/>
  <c r="P90" i="1" s="1"/>
  <c r="O92" i="1"/>
  <c r="P92" i="1" s="1"/>
  <c r="O97" i="1"/>
  <c r="P97" i="1" s="1"/>
  <c r="O100" i="1"/>
  <c r="P100" i="1" s="1"/>
  <c r="O103" i="1"/>
  <c r="P103" i="1" s="1"/>
  <c r="T119" i="1"/>
  <c r="O127" i="1"/>
  <c r="P127" i="1" s="1"/>
  <c r="T129" i="1"/>
  <c r="O182" i="1"/>
  <c r="P182" i="1" s="1"/>
  <c r="O185" i="1"/>
  <c r="P185" i="1" s="1"/>
  <c r="M187" i="1"/>
  <c r="N187" i="1" s="1"/>
  <c r="Q231" i="1"/>
  <c r="S189" i="1"/>
  <c r="O217" i="1"/>
  <c r="P217" i="1" s="1"/>
  <c r="M223" i="1"/>
  <c r="N223" i="1" s="1"/>
  <c r="S223" i="1"/>
  <c r="O230" i="1"/>
  <c r="P230" i="1" s="1"/>
  <c r="L240" i="1"/>
  <c r="K244" i="1"/>
  <c r="S242" i="1"/>
  <c r="M242" i="1"/>
  <c r="N242" i="1" s="1"/>
  <c r="K231" i="1"/>
  <c r="L231" i="1" s="1"/>
  <c r="L189" i="1"/>
  <c r="T231" i="1"/>
  <c r="O190" i="1"/>
  <c r="P190" i="1" s="1"/>
  <c r="O192" i="1"/>
  <c r="P192" i="1" s="1"/>
  <c r="M194" i="1"/>
  <c r="M197" i="1"/>
  <c r="M205" i="1"/>
  <c r="O209" i="1"/>
  <c r="P209" i="1" s="1"/>
  <c r="M211" i="1"/>
  <c r="O213" i="1"/>
  <c r="P213" i="1" s="1"/>
  <c r="M219" i="1"/>
  <c r="N219" i="1" s="1"/>
  <c r="S219" i="1"/>
  <c r="T244" i="1"/>
  <c r="Q240" i="1"/>
  <c r="S241" i="1"/>
  <c r="M241" i="1"/>
  <c r="S249" i="1"/>
  <c r="M249" i="1"/>
  <c r="L213" i="1"/>
  <c r="L217" i="1"/>
  <c r="L221" i="1"/>
  <c r="L225" i="1"/>
  <c r="M239" i="1"/>
  <c r="N239" i="1" s="1"/>
  <c r="Q246" i="1"/>
  <c r="O261" i="1"/>
  <c r="P261" i="1" s="1"/>
  <c r="S264" i="1"/>
  <c r="M264" i="1"/>
  <c r="N264" i="1" s="1"/>
  <c r="M293" i="1"/>
  <c r="N293" i="1" s="1"/>
  <c r="S293" i="1"/>
  <c r="S325" i="1"/>
  <c r="M325" i="1"/>
  <c r="N325" i="1" s="1"/>
  <c r="S329" i="1"/>
  <c r="M329" i="1"/>
  <c r="N329" i="1" s="1"/>
  <c r="K271" i="1"/>
  <c r="L271" i="1" s="1"/>
  <c r="L246" i="1"/>
  <c r="O250" i="1"/>
  <c r="P250" i="1" s="1"/>
  <c r="L250" i="1"/>
  <c r="M263" i="1"/>
  <c r="N263" i="1" s="1"/>
  <c r="S263" i="1"/>
  <c r="S267" i="1"/>
  <c r="M267" i="1"/>
  <c r="N267" i="1" s="1"/>
  <c r="M276" i="1"/>
  <c r="N276" i="1" s="1"/>
  <c r="S276" i="1"/>
  <c r="S280" i="1"/>
  <c r="M280" i="1"/>
  <c r="N280" i="1" s="1"/>
  <c r="S282" i="1"/>
  <c r="M282" i="1"/>
  <c r="N282" i="1" s="1"/>
  <c r="S310" i="1"/>
  <c r="M310" i="1"/>
  <c r="N310" i="1" s="1"/>
  <c r="Q315" i="1"/>
  <c r="T347" i="1"/>
  <c r="M318" i="1"/>
  <c r="N318" i="1" s="1"/>
  <c r="S318" i="1"/>
  <c r="S252" i="1"/>
  <c r="M252" i="1"/>
  <c r="N252" i="1" s="1"/>
  <c r="S253" i="1"/>
  <c r="S254" i="1"/>
  <c r="M254" i="1"/>
  <c r="N254" i="1" s="1"/>
  <c r="S261" i="1"/>
  <c r="M261" i="1"/>
  <c r="N261" i="1" s="1"/>
  <c r="O264" i="1"/>
  <c r="P264" i="1" s="1"/>
  <c r="S275" i="1"/>
  <c r="M275" i="1"/>
  <c r="N275" i="1" s="1"/>
  <c r="S286" i="1"/>
  <c r="M286" i="1"/>
  <c r="N286" i="1" s="1"/>
  <c r="S288" i="1"/>
  <c r="M288" i="1"/>
  <c r="N288" i="1" s="1"/>
  <c r="S290" i="1"/>
  <c r="M290" i="1"/>
  <c r="N290" i="1" s="1"/>
  <c r="S294" i="1"/>
  <c r="M294" i="1"/>
  <c r="N294" i="1" s="1"/>
  <c r="S299" i="1"/>
  <c r="M299" i="1"/>
  <c r="N299" i="1" s="1"/>
  <c r="S327" i="1"/>
  <c r="M327" i="1"/>
  <c r="N327" i="1" s="1"/>
  <c r="U245" i="1"/>
  <c r="O248" i="1"/>
  <c r="P248" i="1" s="1"/>
  <c r="S260" i="1"/>
  <c r="M260" i="1"/>
  <c r="N260" i="1" s="1"/>
  <c r="S270" i="1"/>
  <c r="M270" i="1"/>
  <c r="N270" i="1" s="1"/>
  <c r="T284" i="1"/>
  <c r="M274" i="1"/>
  <c r="N274" i="1" s="1"/>
  <c r="S274" i="1"/>
  <c r="O276" i="1"/>
  <c r="P276" i="1" s="1"/>
  <c r="M279" i="1"/>
  <c r="N279" i="1" s="1"/>
  <c r="S279" i="1"/>
  <c r="T314" i="1"/>
  <c r="S301" i="1"/>
  <c r="M301" i="1"/>
  <c r="O318" i="1"/>
  <c r="P318" i="1" s="1"/>
  <c r="O262" i="1"/>
  <c r="P262" i="1" s="1"/>
  <c r="O265" i="1"/>
  <c r="P265" i="1" s="1"/>
  <c r="Q272" i="1"/>
  <c r="O273" i="1"/>
  <c r="P273" i="1" s="1"/>
  <c r="O278" i="1"/>
  <c r="P278" i="1" s="1"/>
  <c r="O281" i="1"/>
  <c r="P281" i="1" s="1"/>
  <c r="O287" i="1"/>
  <c r="P287" i="1" s="1"/>
  <c r="O289" i="1"/>
  <c r="P289" i="1" s="1"/>
  <c r="O292" i="1"/>
  <c r="P292" i="1" s="1"/>
  <c r="O296" i="1"/>
  <c r="P296" i="1" s="1"/>
  <c r="O298" i="1"/>
  <c r="K314" i="1"/>
  <c r="L314" i="1" s="1"/>
  <c r="O316" i="1"/>
  <c r="P316" i="1" s="1"/>
  <c r="O324" i="1"/>
  <c r="P324" i="1" s="1"/>
  <c r="O325" i="1"/>
  <c r="P325" i="1" s="1"/>
  <c r="O326" i="1"/>
  <c r="P326" i="1" s="1"/>
  <c r="O327" i="1"/>
  <c r="P327" i="1" s="1"/>
  <c r="O328" i="1"/>
  <c r="P328" i="1" s="1"/>
  <c r="O329" i="1"/>
  <c r="P329" i="1" s="1"/>
  <c r="O330" i="1"/>
  <c r="P330" i="1" s="1"/>
  <c r="M334" i="1"/>
  <c r="N334" i="1" s="1"/>
  <c r="O336" i="1"/>
  <c r="P336" i="1" s="1"/>
  <c r="L345" i="1"/>
  <c r="O345" i="1"/>
  <c r="P345" i="1" s="1"/>
  <c r="O232" i="1"/>
  <c r="O256" i="1"/>
  <c r="P256" i="1" s="1"/>
  <c r="O257" i="1"/>
  <c r="P257" i="1" s="1"/>
  <c r="O258" i="1"/>
  <c r="P258" i="1" s="1"/>
  <c r="O259" i="1"/>
  <c r="P259" i="1" s="1"/>
  <c r="L283" i="1"/>
  <c r="K284" i="1"/>
  <c r="L284" i="1" s="1"/>
  <c r="L285" i="1"/>
  <c r="M303" i="1"/>
  <c r="K348" i="1"/>
  <c r="L348" i="1" s="1"/>
  <c r="S324" i="1"/>
  <c r="S326" i="1"/>
  <c r="S328" i="1"/>
  <c r="S330" i="1"/>
  <c r="S335" i="1"/>
  <c r="M335" i="1"/>
  <c r="N335" i="1" s="1"/>
  <c r="S336" i="1"/>
  <c r="O342" i="1"/>
  <c r="P342" i="1" s="1"/>
  <c r="O260" i="1"/>
  <c r="P260" i="1" s="1"/>
  <c r="O280" i="1"/>
  <c r="P280" i="1" s="1"/>
  <c r="O282" i="1"/>
  <c r="P282" i="1" s="1"/>
  <c r="O294" i="1"/>
  <c r="P294" i="1" s="1"/>
  <c r="Q314" i="1"/>
  <c r="S320" i="1"/>
  <c r="M320" i="1"/>
  <c r="N320" i="1" s="1"/>
  <c r="O334" i="1"/>
  <c r="P334" i="1" s="1"/>
  <c r="S343" i="1"/>
  <c r="M343" i="1"/>
  <c r="L347" i="1"/>
  <c r="S352" i="1"/>
  <c r="M352" i="1"/>
  <c r="S285" i="1"/>
  <c r="N298" i="1"/>
  <c r="S298" i="1"/>
  <c r="M305" i="1"/>
  <c r="N305" i="1" s="1"/>
  <c r="M306" i="1"/>
  <c r="N306" i="1" s="1"/>
  <c r="M311" i="1"/>
  <c r="N311" i="1" s="1"/>
  <c r="M312" i="1"/>
  <c r="N312" i="1" s="1"/>
  <c r="M313" i="1"/>
  <c r="N313" i="1" s="1"/>
  <c r="M322" i="1"/>
  <c r="N322" i="1" s="1"/>
  <c r="O337" i="1"/>
  <c r="P337" i="1" s="1"/>
  <c r="M342" i="1"/>
  <c r="N342" i="1" s="1"/>
  <c r="R348" i="1"/>
  <c r="M350" i="1"/>
  <c r="N350" i="1" s="1"/>
  <c r="S350" i="1"/>
  <c r="S344" i="1"/>
  <c r="T361" i="1"/>
  <c r="Q349" i="1"/>
  <c r="M357" i="1"/>
  <c r="N357" i="1" s="1"/>
  <c r="S367" i="1"/>
  <c r="M367" i="1"/>
  <c r="N367" i="1" s="1"/>
  <c r="S371" i="1"/>
  <c r="M371" i="1"/>
  <c r="N371" i="1" s="1"/>
  <c r="M375" i="1"/>
  <c r="N375" i="1" s="1"/>
  <c r="S375" i="1"/>
  <c r="S378" i="1"/>
  <c r="M378" i="1"/>
  <c r="N378" i="1" s="1"/>
  <c r="M380" i="1"/>
  <c r="N380" i="1" s="1"/>
  <c r="S380" i="1"/>
  <c r="M384" i="1"/>
  <c r="N384" i="1" s="1"/>
  <c r="S384" i="1"/>
  <c r="S390" i="1"/>
  <c r="M390" i="1"/>
  <c r="N390" i="1" s="1"/>
  <c r="S395" i="1"/>
  <c r="M395" i="1"/>
  <c r="N395" i="1" s="1"/>
  <c r="S353" i="1"/>
  <c r="S355" i="1"/>
  <c r="M355" i="1"/>
  <c r="N355" i="1" s="1"/>
  <c r="S356" i="1"/>
  <c r="S359" i="1"/>
  <c r="M359" i="1"/>
  <c r="N359" i="1" s="1"/>
  <c r="S360" i="1"/>
  <c r="O386" i="1"/>
  <c r="P386" i="1" s="1"/>
  <c r="S364" i="1"/>
  <c r="M364" i="1"/>
  <c r="S370" i="1"/>
  <c r="M370" i="1"/>
  <c r="N370" i="1" s="1"/>
  <c r="S374" i="1"/>
  <c r="M374" i="1"/>
  <c r="N374" i="1" s="1"/>
  <c r="O378" i="1"/>
  <c r="P378" i="1" s="1"/>
  <c r="S379" i="1"/>
  <c r="M379" i="1"/>
  <c r="N379" i="1" s="1"/>
  <c r="S383" i="1"/>
  <c r="M383" i="1"/>
  <c r="N383" i="1" s="1"/>
  <c r="T404" i="1"/>
  <c r="Q362" i="1"/>
  <c r="S363" i="1"/>
  <c r="M363" i="1"/>
  <c r="N363" i="1" s="1"/>
  <c r="S376" i="1"/>
  <c r="M376" i="1"/>
  <c r="N376" i="1" s="1"/>
  <c r="S386" i="1"/>
  <c r="M386" i="1"/>
  <c r="N386" i="1" s="1"/>
  <c r="O371" i="1"/>
  <c r="P371" i="1" s="1"/>
  <c r="O383" i="1"/>
  <c r="P383" i="1" s="1"/>
  <c r="M406" i="1"/>
  <c r="N406" i="1" s="1"/>
  <c r="S406" i="1"/>
  <c r="S412" i="1"/>
  <c r="M412" i="1"/>
  <c r="N412" i="1" s="1"/>
  <c r="S433" i="1"/>
  <c r="M433" i="1"/>
  <c r="N433" i="1" s="1"/>
  <c r="K404" i="1"/>
  <c r="L404" i="1" s="1"/>
  <c r="O372" i="1"/>
  <c r="P372" i="1" s="1"/>
  <c r="O375" i="1"/>
  <c r="P375" i="1" s="1"/>
  <c r="O377" i="1"/>
  <c r="P377" i="1" s="1"/>
  <c r="O381" i="1"/>
  <c r="P381" i="1" s="1"/>
  <c r="O384" i="1"/>
  <c r="P384" i="1" s="1"/>
  <c r="L393" i="1"/>
  <c r="O397" i="1"/>
  <c r="P397" i="1" s="1"/>
  <c r="S405" i="1"/>
  <c r="Q413" i="1"/>
  <c r="M405" i="1"/>
  <c r="O405" i="1" s="1"/>
  <c r="S409" i="1"/>
  <c r="M409" i="1"/>
  <c r="N409" i="1" s="1"/>
  <c r="S411" i="1"/>
  <c r="M411" i="1"/>
  <c r="N411" i="1" s="1"/>
  <c r="M415" i="1"/>
  <c r="N415" i="1" s="1"/>
  <c r="S415" i="1"/>
  <c r="S419" i="1"/>
  <c r="M419" i="1"/>
  <c r="N419" i="1" s="1"/>
  <c r="M421" i="1"/>
  <c r="N421" i="1" s="1"/>
  <c r="S421" i="1"/>
  <c r="M430" i="1"/>
  <c r="N430" i="1" s="1"/>
  <c r="S430" i="1"/>
  <c r="R435" i="1"/>
  <c r="K361" i="1"/>
  <c r="L361" i="1" s="1"/>
  <c r="O366" i="1"/>
  <c r="P366" i="1" s="1"/>
  <c r="O369" i="1"/>
  <c r="P369" i="1" s="1"/>
  <c r="O385" i="1"/>
  <c r="P385" i="1" s="1"/>
  <c r="O395" i="1"/>
  <c r="P395" i="1" s="1"/>
  <c r="Q414" i="1"/>
  <c r="T431" i="1"/>
  <c r="T435" i="1" s="1"/>
  <c r="S417" i="1"/>
  <c r="M417" i="1"/>
  <c r="N417" i="1" s="1"/>
  <c r="S423" i="1"/>
  <c r="M423" i="1"/>
  <c r="N423" i="1" s="1"/>
  <c r="S429" i="1"/>
  <c r="M429" i="1"/>
  <c r="N429" i="1" s="1"/>
  <c r="U435" i="1"/>
  <c r="U436" i="1" s="1"/>
  <c r="M391" i="1"/>
  <c r="M392" i="1"/>
  <c r="M394" i="1"/>
  <c r="S402" i="1"/>
  <c r="M402" i="1"/>
  <c r="N402" i="1" s="1"/>
  <c r="S408" i="1"/>
  <c r="M408" i="1"/>
  <c r="N408" i="1" s="1"/>
  <c r="S416" i="1"/>
  <c r="M416" i="1"/>
  <c r="N416" i="1" s="1"/>
  <c r="O421" i="1"/>
  <c r="P421" i="1" s="1"/>
  <c r="S422" i="1"/>
  <c r="M422" i="1"/>
  <c r="N422" i="1" s="1"/>
  <c r="O430" i="1"/>
  <c r="P430" i="1" s="1"/>
  <c r="O402" i="1"/>
  <c r="P402" i="1" s="1"/>
  <c r="O409" i="1"/>
  <c r="P409" i="1" s="1"/>
  <c r="K413" i="1"/>
  <c r="L413" i="1" s="1"/>
  <c r="O418" i="1"/>
  <c r="P418" i="1" s="1"/>
  <c r="O420" i="1"/>
  <c r="P420" i="1" s="1"/>
  <c r="O427" i="1"/>
  <c r="P427" i="1" s="1"/>
  <c r="Q432" i="1"/>
  <c r="T413" i="1"/>
  <c r="O400" i="1"/>
  <c r="P400" i="1" s="1"/>
  <c r="O407" i="1"/>
  <c r="P407" i="1" s="1"/>
  <c r="O410" i="1"/>
  <c r="P410" i="1" s="1"/>
  <c r="O412" i="1"/>
  <c r="P412" i="1" s="1"/>
  <c r="O422" i="1"/>
  <c r="P422" i="1" s="1"/>
  <c r="K434" i="1"/>
  <c r="O91" i="1" l="1"/>
  <c r="P91" i="1" s="1"/>
  <c r="O225" i="1"/>
  <c r="P225" i="1" s="1"/>
  <c r="O187" i="1"/>
  <c r="P187" i="1" s="1"/>
  <c r="O223" i="1"/>
  <c r="P223" i="1" s="1"/>
  <c r="O419" i="1"/>
  <c r="P419" i="1" s="1"/>
  <c r="O411" i="1"/>
  <c r="P411" i="1" s="1"/>
  <c r="O357" i="1"/>
  <c r="P357" i="1" s="1"/>
  <c r="O145" i="1"/>
  <c r="P145" i="1" s="1"/>
  <c r="O75" i="1"/>
  <c r="P75" i="1" s="1"/>
  <c r="O416" i="1"/>
  <c r="P416" i="1" s="1"/>
  <c r="O376" i="1"/>
  <c r="P376" i="1" s="1"/>
  <c r="O363" i="1"/>
  <c r="P363" i="1" s="1"/>
  <c r="O290" i="1"/>
  <c r="P290" i="1" s="1"/>
  <c r="O270" i="1"/>
  <c r="P270" i="1" s="1"/>
  <c r="O310" i="1"/>
  <c r="P310" i="1" s="1"/>
  <c r="O263" i="1"/>
  <c r="P263" i="1" s="1"/>
  <c r="T245" i="1"/>
  <c r="O195" i="1"/>
  <c r="P195" i="1" s="1"/>
  <c r="O229" i="1"/>
  <c r="P229" i="1" s="1"/>
  <c r="O106" i="1"/>
  <c r="P106" i="1" s="1"/>
  <c r="N191" i="1"/>
  <c r="O104" i="1"/>
  <c r="P104" i="1" s="1"/>
  <c r="O27" i="1"/>
  <c r="P27" i="1" s="1"/>
  <c r="O18" i="1"/>
  <c r="P18" i="1" s="1"/>
  <c r="O34" i="1"/>
  <c r="P34" i="1" s="1"/>
  <c r="O221" i="1"/>
  <c r="P221" i="1" s="1"/>
  <c r="Q297" i="1"/>
  <c r="M285" i="1"/>
  <c r="O101" i="1"/>
  <c r="P101" i="1" s="1"/>
  <c r="O367" i="1"/>
  <c r="P367" i="1" s="1"/>
  <c r="S297" i="1"/>
  <c r="S115" i="1"/>
  <c r="O406" i="1"/>
  <c r="P406" i="1" s="1"/>
  <c r="O380" i="1"/>
  <c r="P380" i="1" s="1"/>
  <c r="O379" i="1"/>
  <c r="P379" i="1" s="1"/>
  <c r="O359" i="1"/>
  <c r="P359" i="1" s="1"/>
  <c r="S314" i="1"/>
  <c r="O299" i="1"/>
  <c r="P299" i="1" s="1"/>
  <c r="O286" i="1"/>
  <c r="P286" i="1" s="1"/>
  <c r="O267" i="1"/>
  <c r="P267" i="1" s="1"/>
  <c r="O268" i="1"/>
  <c r="P268" i="1" s="1"/>
  <c r="O235" i="1"/>
  <c r="P235" i="1" s="1"/>
  <c r="O135" i="1"/>
  <c r="P135" i="1" s="1"/>
  <c r="O33" i="1"/>
  <c r="P33" i="1" s="1"/>
  <c r="O25" i="1"/>
  <c r="P25" i="1" s="1"/>
  <c r="O186" i="1"/>
  <c r="P186" i="1" s="1"/>
  <c r="O137" i="1"/>
  <c r="P137" i="1" s="1"/>
  <c r="O19" i="1"/>
  <c r="P19" i="1" s="1"/>
  <c r="O199" i="1"/>
  <c r="P199" i="1" s="1"/>
  <c r="O74" i="1"/>
  <c r="P74" i="1" s="1"/>
  <c r="N394" i="1"/>
  <c r="O394" i="1"/>
  <c r="P394" i="1" s="1"/>
  <c r="O69" i="1"/>
  <c r="P69" i="1" s="1"/>
  <c r="L434" i="1"/>
  <c r="K435" i="1"/>
  <c r="N392" i="1"/>
  <c r="O392" i="1"/>
  <c r="P392" i="1" s="1"/>
  <c r="O408" i="1"/>
  <c r="P408" i="1" s="1"/>
  <c r="O350" i="1"/>
  <c r="P350" i="1" s="1"/>
  <c r="O370" i="1"/>
  <c r="P370" i="1" s="1"/>
  <c r="O343" i="1"/>
  <c r="P343" i="1" s="1"/>
  <c r="N343" i="1"/>
  <c r="O306" i="1"/>
  <c r="P306" i="1" s="1"/>
  <c r="O301" i="1"/>
  <c r="P301" i="1" s="1"/>
  <c r="N301" i="1"/>
  <c r="O293" i="1"/>
  <c r="P293" i="1" s="1"/>
  <c r="T348" i="1"/>
  <c r="O275" i="1"/>
  <c r="P275" i="1" s="1"/>
  <c r="O254" i="1"/>
  <c r="P254" i="1" s="1"/>
  <c r="N249" i="1"/>
  <c r="O249" i="1"/>
  <c r="P249" i="1" s="1"/>
  <c r="S240" i="1"/>
  <c r="S244" i="1" s="1"/>
  <c r="M240" i="1"/>
  <c r="Q244" i="1"/>
  <c r="N197" i="1"/>
  <c r="O197" i="1"/>
  <c r="P197" i="1" s="1"/>
  <c r="S231" i="1"/>
  <c r="O110" i="1"/>
  <c r="P110" i="1" s="1"/>
  <c r="N247" i="1"/>
  <c r="O247" i="1"/>
  <c r="P247" i="1" s="1"/>
  <c r="O242" i="1"/>
  <c r="P242" i="1" s="1"/>
  <c r="L129" i="1"/>
  <c r="K130" i="1"/>
  <c r="L130" i="1" s="1"/>
  <c r="M231" i="1"/>
  <c r="N231" i="1" s="1"/>
  <c r="Q29" i="1"/>
  <c r="S13" i="1"/>
  <c r="S29" i="1" s="1"/>
  <c r="M13" i="1"/>
  <c r="N162" i="1"/>
  <c r="O162" i="1"/>
  <c r="P162" i="1" s="1"/>
  <c r="Q188" i="1"/>
  <c r="S139" i="1"/>
  <c r="S188" i="1" s="1"/>
  <c r="M139" i="1"/>
  <c r="N98" i="1"/>
  <c r="O98" i="1"/>
  <c r="P98" i="1" s="1"/>
  <c r="O142" i="1"/>
  <c r="P142" i="1" s="1"/>
  <c r="O123" i="1"/>
  <c r="P123" i="1" s="1"/>
  <c r="N89" i="1"/>
  <c r="O89" i="1"/>
  <c r="P89" i="1" s="1"/>
  <c r="O77" i="1"/>
  <c r="P77" i="1" s="1"/>
  <c r="N77" i="1"/>
  <c r="O20" i="1"/>
  <c r="P20" i="1" s="1"/>
  <c r="O46" i="1"/>
  <c r="P46" i="1" s="1"/>
  <c r="O32" i="1"/>
  <c r="P32" i="1" s="1"/>
  <c r="O78" i="1"/>
  <c r="P78" i="1" s="1"/>
  <c r="N78" i="1"/>
  <c r="S432" i="1"/>
  <c r="S434" i="1" s="1"/>
  <c r="Q434" i="1"/>
  <c r="M432" i="1"/>
  <c r="O417" i="1"/>
  <c r="P417" i="1" s="1"/>
  <c r="M314" i="1"/>
  <c r="N314" i="1" s="1"/>
  <c r="O322" i="1"/>
  <c r="P322" i="1" s="1"/>
  <c r="N205" i="1"/>
  <c r="O205" i="1"/>
  <c r="P205" i="1" s="1"/>
  <c r="L244" i="1"/>
  <c r="K245" i="1"/>
  <c r="L245" i="1" s="1"/>
  <c r="N227" i="1"/>
  <c r="O227" i="1"/>
  <c r="P227" i="1" s="1"/>
  <c r="P116" i="1"/>
  <c r="P189" i="1"/>
  <c r="M129" i="1"/>
  <c r="N122" i="1"/>
  <c r="Q35" i="1"/>
  <c r="S30" i="1"/>
  <c r="S35" i="1" s="1"/>
  <c r="M30" i="1"/>
  <c r="S120" i="1"/>
  <c r="S121" i="1" s="1"/>
  <c r="M120" i="1"/>
  <c r="Q121" i="1"/>
  <c r="P42" i="1"/>
  <c r="Q64" i="1"/>
  <c r="S55" i="1"/>
  <c r="S64" i="1" s="1"/>
  <c r="M55" i="1"/>
  <c r="M53" i="1"/>
  <c r="N42" i="1"/>
  <c r="O391" i="1"/>
  <c r="P391" i="1" s="1"/>
  <c r="N391" i="1"/>
  <c r="N405" i="1"/>
  <c r="M413" i="1"/>
  <c r="N413" i="1" s="1"/>
  <c r="O429" i="1"/>
  <c r="P429" i="1" s="1"/>
  <c r="N364" i="1"/>
  <c r="O364" i="1"/>
  <c r="P364" i="1" s="1"/>
  <c r="O374" i="1"/>
  <c r="P374" i="1" s="1"/>
  <c r="N352" i="1"/>
  <c r="O352" i="1"/>
  <c r="P352" i="1" s="1"/>
  <c r="O312" i="1"/>
  <c r="P312" i="1" s="1"/>
  <c r="O305" i="1"/>
  <c r="P305" i="1" s="1"/>
  <c r="O335" i="1"/>
  <c r="P335" i="1" s="1"/>
  <c r="Q347" i="1"/>
  <c r="S315" i="1"/>
  <c r="S347" i="1" s="1"/>
  <c r="M315" i="1"/>
  <c r="M297" i="1"/>
  <c r="N297" i="1" s="1"/>
  <c r="O274" i="1"/>
  <c r="P274" i="1" s="1"/>
  <c r="S246" i="1"/>
  <c r="S271" i="1" s="1"/>
  <c r="Q271" i="1"/>
  <c r="M246" i="1"/>
  <c r="N211" i="1"/>
  <c r="O211" i="1"/>
  <c r="P211" i="1" s="1"/>
  <c r="T130" i="1"/>
  <c r="O122" i="1"/>
  <c r="Q138" i="1"/>
  <c r="S131" i="1"/>
  <c r="S138" i="1" s="1"/>
  <c r="M131" i="1"/>
  <c r="S40" i="1"/>
  <c r="S41" i="1" s="1"/>
  <c r="Q41" i="1"/>
  <c r="N215" i="1"/>
  <c r="O215" i="1"/>
  <c r="P215" i="1" s="1"/>
  <c r="Q12" i="1"/>
  <c r="S4" i="1"/>
  <c r="S12" i="1" s="1"/>
  <c r="M4" i="1"/>
  <c r="O80" i="1"/>
  <c r="P80" i="1" s="1"/>
  <c r="O126" i="1"/>
  <c r="P126" i="1" s="1"/>
  <c r="O114" i="1"/>
  <c r="P114" i="1" s="1"/>
  <c r="P65" i="1"/>
  <c r="O203" i="1"/>
  <c r="P203" i="1" s="1"/>
  <c r="N180" i="1"/>
  <c r="O180" i="1"/>
  <c r="P180" i="1" s="1"/>
  <c r="O167" i="1"/>
  <c r="P167" i="1" s="1"/>
  <c r="O118" i="1"/>
  <c r="P118" i="1" s="1"/>
  <c r="O93" i="1"/>
  <c r="P93" i="1" s="1"/>
  <c r="O51" i="1"/>
  <c r="P51" i="1" s="1"/>
  <c r="N70" i="1"/>
  <c r="O70" i="1"/>
  <c r="P70" i="1" s="1"/>
  <c r="N87" i="1"/>
  <c r="O87" i="1"/>
  <c r="P87" i="1" s="1"/>
  <c r="N71" i="1"/>
  <c r="O71" i="1"/>
  <c r="P71" i="1" s="1"/>
  <c r="N65" i="1"/>
  <c r="M85" i="1"/>
  <c r="N85" i="1" s="1"/>
  <c r="N72" i="1"/>
  <c r="O72" i="1"/>
  <c r="P72" i="1" s="1"/>
  <c r="O76" i="1"/>
  <c r="P76" i="1" s="1"/>
  <c r="N76" i="1"/>
  <c r="S413" i="1"/>
  <c r="M349" i="1"/>
  <c r="S349" i="1"/>
  <c r="S361" i="1" s="1"/>
  <c r="Q361" i="1"/>
  <c r="Q284" i="1"/>
  <c r="S272" i="1"/>
  <c r="S284" i="1" s="1"/>
  <c r="M272" i="1"/>
  <c r="N108" i="1"/>
  <c r="O108" i="1"/>
  <c r="P108" i="1" s="1"/>
  <c r="O26" i="1"/>
  <c r="P26" i="1" s="1"/>
  <c r="O66" i="1"/>
  <c r="P66" i="1" s="1"/>
  <c r="N66" i="1"/>
  <c r="O433" i="1"/>
  <c r="P433" i="1" s="1"/>
  <c r="P405" i="1"/>
  <c r="O415" i="1"/>
  <c r="P415" i="1" s="1"/>
  <c r="S414" i="1"/>
  <c r="S431" i="1" s="1"/>
  <c r="Q431" i="1"/>
  <c r="M414" i="1"/>
  <c r="R436" i="1"/>
  <c r="O390" i="1"/>
  <c r="P390" i="1" s="1"/>
  <c r="O423" i="1"/>
  <c r="P423" i="1" s="1"/>
  <c r="Q404" i="1"/>
  <c r="M362" i="1"/>
  <c r="S362" i="1"/>
  <c r="S404" i="1" s="1"/>
  <c r="O355" i="1"/>
  <c r="P355" i="1" s="1"/>
  <c r="O288" i="1"/>
  <c r="P288" i="1" s="1"/>
  <c r="O311" i="1"/>
  <c r="P311" i="1" s="1"/>
  <c r="N303" i="1"/>
  <c r="O303" i="1"/>
  <c r="P303" i="1" s="1"/>
  <c r="O239" i="1"/>
  <c r="P239" i="1" s="1"/>
  <c r="P232" i="1"/>
  <c r="O320" i="1"/>
  <c r="P320" i="1" s="1"/>
  <c r="P298" i="1"/>
  <c r="O252" i="1"/>
  <c r="P252" i="1" s="1"/>
  <c r="O313" i="1"/>
  <c r="P313" i="1" s="1"/>
  <c r="O279" i="1"/>
  <c r="P279" i="1" s="1"/>
  <c r="N241" i="1"/>
  <c r="O241" i="1"/>
  <c r="P241" i="1" s="1"/>
  <c r="N194" i="1"/>
  <c r="O194" i="1"/>
  <c r="P194" i="1" s="1"/>
  <c r="O219" i="1"/>
  <c r="P219" i="1" s="1"/>
  <c r="N243" i="1"/>
  <c r="O243" i="1"/>
  <c r="P243" i="1" s="1"/>
  <c r="M119" i="1"/>
  <c r="N119" i="1" s="1"/>
  <c r="N116" i="1"/>
  <c r="P86" i="1"/>
  <c r="N201" i="1"/>
  <c r="O201" i="1"/>
  <c r="P201" i="1" s="1"/>
  <c r="N79" i="1"/>
  <c r="O79" i="1"/>
  <c r="P79" i="1" s="1"/>
  <c r="S36" i="1"/>
  <c r="S39" i="1" s="1"/>
  <c r="Q39" i="1"/>
  <c r="M36" i="1"/>
  <c r="L53" i="1"/>
  <c r="K54" i="1"/>
  <c r="L54" i="1" s="1"/>
  <c r="O23" i="1"/>
  <c r="P23" i="1" s="1"/>
  <c r="O184" i="1"/>
  <c r="P184" i="1" s="1"/>
  <c r="O111" i="1"/>
  <c r="P111" i="1" s="1"/>
  <c r="O165" i="1"/>
  <c r="P165" i="1" s="1"/>
  <c r="M115" i="1"/>
  <c r="N115" i="1" s="1"/>
  <c r="O83" i="1"/>
  <c r="P83" i="1" s="1"/>
  <c r="O67" i="1"/>
  <c r="P67" i="1" s="1"/>
  <c r="N67" i="1"/>
  <c r="S53" i="1"/>
  <c r="O43" i="1"/>
  <c r="P43" i="1" s="1"/>
  <c r="S85" i="1"/>
  <c r="O7" i="1"/>
  <c r="P7" i="1" s="1"/>
  <c r="O81" i="1"/>
  <c r="P81" i="1" s="1"/>
  <c r="O68" i="1"/>
  <c r="P68" i="1" s="1"/>
  <c r="O5" i="1"/>
  <c r="P5" i="1" s="1"/>
  <c r="O285" i="1" l="1"/>
  <c r="N285" i="1"/>
  <c r="S130" i="1"/>
  <c r="Q54" i="1"/>
  <c r="Q130" i="1"/>
  <c r="T436" i="1"/>
  <c r="P122" i="1"/>
  <c r="O129" i="1"/>
  <c r="N246" i="1"/>
  <c r="M271" i="1"/>
  <c r="N271" i="1" s="1"/>
  <c r="O246" i="1"/>
  <c r="M404" i="1"/>
  <c r="N404" i="1" s="1"/>
  <c r="N362" i="1"/>
  <c r="O362" i="1"/>
  <c r="M138" i="1"/>
  <c r="N138" i="1" s="1"/>
  <c r="N131" i="1"/>
  <c r="O131" i="1"/>
  <c r="S54" i="1"/>
  <c r="N414" i="1"/>
  <c r="M431" i="1"/>
  <c r="N431" i="1" s="1"/>
  <c r="O414" i="1"/>
  <c r="O413" i="1"/>
  <c r="P413" i="1" s="1"/>
  <c r="M284" i="1"/>
  <c r="N284" i="1" s="1"/>
  <c r="N272" i="1"/>
  <c r="O272" i="1"/>
  <c r="O85" i="1"/>
  <c r="P85" i="1" s="1"/>
  <c r="M12" i="1"/>
  <c r="N12" i="1" s="1"/>
  <c r="N4" i="1"/>
  <c r="O4" i="1"/>
  <c r="S348" i="1"/>
  <c r="N53" i="1"/>
  <c r="O53" i="1"/>
  <c r="O119" i="1"/>
  <c r="P119" i="1" s="1"/>
  <c r="Q435" i="1"/>
  <c r="M188" i="1"/>
  <c r="N188" i="1" s="1"/>
  <c r="N139" i="1"/>
  <c r="O139" i="1"/>
  <c r="N240" i="1"/>
  <c r="M244" i="1"/>
  <c r="O240" i="1"/>
  <c r="O115" i="1"/>
  <c r="P115" i="1" s="1"/>
  <c r="L435" i="1"/>
  <c r="K436" i="1"/>
  <c r="L436" i="1" s="1"/>
  <c r="N36" i="1"/>
  <c r="M39" i="1"/>
  <c r="N39" i="1" s="1"/>
  <c r="O36" i="1"/>
  <c r="M347" i="1"/>
  <c r="N315" i="1"/>
  <c r="O315" i="1"/>
  <c r="N120" i="1"/>
  <c r="M121" i="1"/>
  <c r="N121" i="1" s="1"/>
  <c r="O120" i="1"/>
  <c r="O231" i="1"/>
  <c r="P231" i="1" s="1"/>
  <c r="N432" i="1"/>
  <c r="M434" i="1"/>
  <c r="O432" i="1"/>
  <c r="Q245" i="1"/>
  <c r="O314" i="1"/>
  <c r="P314" i="1" s="1"/>
  <c r="M361" i="1"/>
  <c r="N361" i="1" s="1"/>
  <c r="N349" i="1"/>
  <c r="O349" i="1"/>
  <c r="Q348" i="1"/>
  <c r="M64" i="1"/>
  <c r="N64" i="1" s="1"/>
  <c r="N55" i="1"/>
  <c r="O55" i="1"/>
  <c r="M35" i="1"/>
  <c r="N35" i="1" s="1"/>
  <c r="N30" i="1"/>
  <c r="O30" i="1"/>
  <c r="N129" i="1"/>
  <c r="S435" i="1"/>
  <c r="M29" i="1"/>
  <c r="N29" i="1" s="1"/>
  <c r="N13" i="1"/>
  <c r="O13" i="1"/>
  <c r="S245" i="1"/>
  <c r="M130" i="1" l="1"/>
  <c r="N130" i="1" s="1"/>
  <c r="O297" i="1"/>
  <c r="P297" i="1" s="1"/>
  <c r="P285" i="1"/>
  <c r="O64" i="1"/>
  <c r="P64" i="1" s="1"/>
  <c r="P55" i="1"/>
  <c r="O361" i="1"/>
  <c r="P361" i="1" s="1"/>
  <c r="P349" i="1"/>
  <c r="O188" i="1"/>
  <c r="P188" i="1" s="1"/>
  <c r="P139" i="1"/>
  <c r="O404" i="1"/>
  <c r="P404" i="1" s="1"/>
  <c r="P362" i="1"/>
  <c r="P4" i="1"/>
  <c r="O12" i="1"/>
  <c r="P12" i="1" s="1"/>
  <c r="O431" i="1"/>
  <c r="P431" i="1" s="1"/>
  <c r="P414" i="1"/>
  <c r="O138" i="1"/>
  <c r="P138" i="1" s="1"/>
  <c r="P131" i="1"/>
  <c r="S436" i="1"/>
  <c r="M435" i="1"/>
  <c r="N434" i="1"/>
  <c r="N347" i="1"/>
  <c r="M348" i="1"/>
  <c r="N348" i="1" s="1"/>
  <c r="M245" i="1"/>
  <c r="N245" i="1" s="1"/>
  <c r="N244" i="1"/>
  <c r="M54" i="1"/>
  <c r="N54" i="1" s="1"/>
  <c r="P129" i="1"/>
  <c r="O347" i="1"/>
  <c r="P315" i="1"/>
  <c r="P30" i="1"/>
  <c r="O35" i="1"/>
  <c r="P35" i="1" s="1"/>
  <c r="P432" i="1"/>
  <c r="O434" i="1"/>
  <c r="O121" i="1"/>
  <c r="P121" i="1" s="1"/>
  <c r="P120" i="1"/>
  <c r="P240" i="1"/>
  <c r="O244" i="1"/>
  <c r="P53" i="1"/>
  <c r="P272" i="1"/>
  <c r="O284" i="1"/>
  <c r="P284" i="1" s="1"/>
  <c r="O29" i="1"/>
  <c r="P29" i="1" s="1"/>
  <c r="P13" i="1"/>
  <c r="O39" i="1"/>
  <c r="P39" i="1" s="1"/>
  <c r="P36" i="1"/>
  <c r="Q436" i="1"/>
  <c r="O271" i="1"/>
  <c r="P271" i="1" s="1"/>
  <c r="P246" i="1"/>
  <c r="O54" i="1" l="1"/>
  <c r="P54" i="1" s="1"/>
  <c r="O130" i="1"/>
  <c r="P130" i="1" s="1"/>
  <c r="P244" i="1"/>
  <c r="O245" i="1"/>
  <c r="P245" i="1" s="1"/>
  <c r="P434" i="1"/>
  <c r="O435" i="1"/>
  <c r="M436" i="1"/>
  <c r="N436" i="1" s="1"/>
  <c r="N435" i="1"/>
  <c r="P347" i="1"/>
  <c r="O348" i="1"/>
  <c r="P348" i="1" s="1"/>
  <c r="P435" i="1" l="1"/>
  <c r="O436" i="1"/>
  <c r="P436" i="1" s="1"/>
</calcChain>
</file>

<file path=xl/sharedStrings.xml><?xml version="1.0" encoding="utf-8"?>
<sst xmlns="http://schemas.openxmlformats.org/spreadsheetml/2006/main" count="1662" uniqueCount="354">
  <si>
    <t>INFORME AVANCE PDI  CONSOLIDADO TRIMESTRE 3 2024</t>
  </si>
  <si>
    <t>SUBSISTEMA</t>
  </si>
  <si>
    <t>PROYECTOS</t>
  </si>
  <si>
    <t>UNIDAD DE MEDIDA</t>
  </si>
  <si>
    <t>LINEA BASE
2023</t>
  </si>
  <si>
    <t>META RESULTADO</t>
  </si>
  <si>
    <t>META PDI 2024</t>
  </si>
  <si>
    <t>ACUMULADO META LOGRADA
2024 T2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</si>
  <si>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</si>
  <si>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</si>
  <si>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</si>
  <si>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2023</t>
  </si>
  <si>
    <t>SEDE</t>
  </si>
  <si>
    <t>TIPO META</t>
  </si>
  <si>
    <t>EJECUCIÓN ACUMULADA FIN T2 2024</t>
  </si>
  <si>
    <t>PROYECTADOS   2023</t>
  </si>
  <si>
    <t xml:space="preserve">DIFERENCIA </t>
  </si>
  <si>
    <t>EJECUTADO RP T2 2024</t>
  </si>
  <si>
    <t>EJECUCIÓN ACUMULADA T1 2024</t>
  </si>
  <si>
    <t>FORMACIÓN</t>
  </si>
  <si>
    <t>SF.PY.1.1. Inducción y Reinducción con docentes, estudiantes, Administrativos y Directivos de la Universidad, sobre mision, vision, principios y valores.</t>
  </si>
  <si>
    <t>NEIVA</t>
  </si>
  <si>
    <t xml:space="preserve"># personas </t>
  </si>
  <si>
    <t>A</t>
  </si>
  <si>
    <t>GARZÓN</t>
  </si>
  <si>
    <t>LA PLATA</t>
  </si>
  <si>
    <t>PITALITO</t>
  </si>
  <si>
    <t>SF.PY.1.2. Manual de Convivencia Estudiantil</t>
  </si>
  <si>
    <t>GLOBAL</t>
  </si>
  <si>
    <t>Documento Manual de convivencia Esltudiantil</t>
  </si>
  <si>
    <t>SF.PY.1.2. Estatuto Estudiantil</t>
  </si>
  <si>
    <t xml:space="preserve">PERSONAS </t>
  </si>
  <si>
    <t>TOTAL SF.PY.1 Identidad con la Teleología y gobierno Institucional</t>
  </si>
  <si>
    <t>SF.PY.2.1. Nuevos programas académicos de pregrado en distintas modalidades</t>
  </si>
  <si>
    <t>Programa académicos</t>
  </si>
  <si>
    <t>Programas académicos en extención</t>
  </si>
  <si>
    <t>SF.PY.2.2. Nuevos programas académicos de postgrado en distintas modalidades</t>
  </si>
  <si>
    <t>SF.PY.2.3. Nuevos programas académicos articulados por ciclos propedéuticos</t>
  </si>
  <si>
    <t>SF.PY.2.4. Programas académicos articulados con instituciones de educación media y educación superior</t>
  </si>
  <si>
    <t>SF.PY.2.5. Diagnosticos y estudios de prospectiva para la pertinencia social y académica de la oferta.</t>
  </si>
  <si>
    <t>Estudios de perinencia</t>
  </si>
  <si>
    <t>SF.PY.2.6. Definición de la política de oferta académica</t>
  </si>
  <si>
    <t>Documento política</t>
  </si>
  <si>
    <t xml:space="preserve">SF.PY.2.7. Promoción de la oferta académica institucional   </t>
  </si>
  <si>
    <t>Personas</t>
  </si>
  <si>
    <t xml:space="preserve">TOTAL SF.PY.2 Oferta Académica </t>
  </si>
  <si>
    <t>SF.PY.3.1. Formación de alto nivel en Doctorados</t>
  </si>
  <si>
    <t>Docentes</t>
  </si>
  <si>
    <t xml:space="preserve">SF.PY.3.2.  Estudios postdoctorales </t>
  </si>
  <si>
    <t>SF.PY.3.3. Capacitación y actualización individual y colectiva en pedagogías, didácticas, estudios sociales, culturales y estéticos</t>
  </si>
  <si>
    <t>SP</t>
  </si>
  <si>
    <t>SF.PY.3.4. Capacitación en lenguas extranjeras</t>
  </si>
  <si>
    <t>SF.PY.3.5 Escuela de formación pedagógica</t>
  </si>
  <si>
    <t>TOTAL PROYECTO SF.PY.3 Desarrollo Profesoral</t>
  </si>
  <si>
    <t>SF.PY.4.1. Procesos de autoevaluación de programas de pregrado y postgrado</t>
  </si>
  <si>
    <t>Programas académicos</t>
  </si>
  <si>
    <t>SI</t>
  </si>
  <si>
    <t>SF.PY.4.2. Actualización curricular pertinente y coherente con el PEU, PEF, PEP.</t>
  </si>
  <si>
    <t>SF.PY.4.3. Procesos de autoevaluacion y mejoramiento de la calidad para la renovacion de  acreditacion de alta calidad institucional</t>
  </si>
  <si>
    <t>Resolución de Acreditación</t>
  </si>
  <si>
    <t>TOTAL PROYECTO SF.PY.4 Autoevaluación y Acreditación Académico e Institucional</t>
  </si>
  <si>
    <t>SF.PY.5.1.  Diseño y puesta en marcha de la politica de relevo generacional</t>
  </si>
  <si>
    <t>S</t>
  </si>
  <si>
    <t>TOTAL PROYECTO SF.PY.5 Relevo Generacional con Excelencia Académica.</t>
  </si>
  <si>
    <t xml:space="preserve">SF.PY.6.1. Portal y Observatorio Laboral, para enlace laboral y orientar proyectos de emprendimiento. </t>
  </si>
  <si>
    <t>Portal</t>
  </si>
  <si>
    <t xml:space="preserve">SF.PY.6.2. Programa de encuentros de graduados y ruedas laborales </t>
  </si>
  <si>
    <t xml:space="preserve">Encuentros </t>
  </si>
  <si>
    <t xml:space="preserve">Rueda laboral </t>
  </si>
  <si>
    <t>SF.PY.6.3. Programa de seguimiento a graduados</t>
  </si>
  <si>
    <t>Graduados</t>
  </si>
  <si>
    <t xml:space="preserve">SF.PY.6.3. Plataforma de graduados </t>
  </si>
  <si>
    <t>Software</t>
  </si>
  <si>
    <t>TOTAL PROYECTO SF.PY.6 Fortalecimiento de los Vínculos Universidad - Graduados</t>
  </si>
  <si>
    <t>TOTAL SUBSISTEMA FORMACIÓN</t>
  </si>
  <si>
    <t>INVESTIGACIÓN</t>
  </si>
  <si>
    <t>SI.PY.1.1. Actividades de formación</t>
  </si>
  <si>
    <t xml:space="preserve"># Actividades de formación </t>
  </si>
  <si>
    <t># Personas</t>
  </si>
  <si>
    <t>SI.PY.1.2. Grupos escolares</t>
  </si>
  <si>
    <t>No. de niños, niñas y jóvenes de educación básica y media (personas)</t>
  </si>
  <si>
    <t>TOTAL SI.PY.1 Formación en Investigación</t>
  </si>
  <si>
    <t>SI.PY.2.1. Semilleros</t>
  </si>
  <si>
    <t xml:space="preserve"># de proyectos finalizados </t>
  </si>
  <si>
    <t>SI.PY.2.2. Trabajos de grado</t>
  </si>
  <si>
    <t>SI.PY.2.3. Menor cuantía</t>
  </si>
  <si>
    <t>SI.PY.2.4. Mediana cuantía</t>
  </si>
  <si>
    <t>SI.PY.2.5. Mayor cuantía</t>
  </si>
  <si>
    <t>SI.PY.2.6. Tesis de Maestrías  y Doctorados</t>
  </si>
  <si>
    <t>SI.PY.2.7. Jóvenes Investigadores</t>
  </si>
  <si>
    <t># proyectos terminados</t>
  </si>
  <si>
    <t>SI.PY.2.8.  Proyectos Interfacultades</t>
  </si>
  <si>
    <t xml:space="preserve"># Proyectos de  Investigación Interfacultades apoyados </t>
  </si>
  <si>
    <t>TOTAL SI.PY.2 Desarrollo proyectos Internos de investigación</t>
  </si>
  <si>
    <t>SI.PY.3.1. Eventos académico. científicos</t>
  </si>
  <si>
    <t># Eventos académico-científicos</t>
  </si>
  <si>
    <t>SI.PY.3.2. Ponencias</t>
  </si>
  <si>
    <t># Ponencias a nivel nacional e internacional</t>
  </si>
  <si>
    <t>SI.PY.3.3. Vinculación y Desarrollo en redes académicas, científicas e investigativas</t>
  </si>
  <si>
    <t># de Redes</t>
  </si>
  <si>
    <t>SI.PY.3.4. Fortalecimiento de los Centros  e Institutos de Investigación</t>
  </si>
  <si>
    <t>Centros de Investigación apoyados</t>
  </si>
  <si>
    <t># Institutos de Investigación</t>
  </si>
  <si>
    <t>SI.PY.3.5. Fortalecimiento de los Grupos e Investigadores</t>
  </si>
  <si>
    <t># Grupos categorizados</t>
  </si>
  <si>
    <t># Docentes categorizados</t>
  </si>
  <si>
    <t xml:space="preserve"># Grupos apoyados </t>
  </si>
  <si>
    <t>SI.PY.3.6. Vigilancia Tecnológica</t>
  </si>
  <si>
    <t># Procesos Vigilados</t>
  </si>
  <si>
    <t>SI.PY.3.7. Artículos en Revistas Indexadas</t>
  </si>
  <si>
    <t xml:space="preserve"># de Artículos apoyados para publicación </t>
  </si>
  <si>
    <t># de Artículos publicados</t>
  </si>
  <si>
    <t>SI.PY.3.8. Consolidación e Implementación del Plan Estratégico de Ciencia, Tecnología e Innovación .PECTI</t>
  </si>
  <si>
    <t>Seguimiento y evaluación a la implementación del PECTI</t>
  </si>
  <si>
    <t>SI.PY.3.9. Apoyo laboratorios de investigación</t>
  </si>
  <si>
    <t># Laboratorios apoyados</t>
  </si>
  <si>
    <t>SI.PY.3.10. Apoyo al desarrollo de doctorados</t>
  </si>
  <si>
    <t>Nuevos Programas de Doctorado</t>
  </si>
  <si>
    <t>SI.PY.3.11. Apoyo al desarrollo de doctorados</t>
  </si>
  <si>
    <t>Funcionamiento de Doctorados</t>
  </si>
  <si>
    <t xml:space="preserve">TOTAL SI.PY.3 Fortalecimiento de  las capacidades investigativas </t>
  </si>
  <si>
    <t>SI.PY.4.1. Registro</t>
  </si>
  <si>
    <t># de radicaciones de derechos sobre productos de Propiedad Intelectual</t>
  </si>
  <si>
    <t># de concesión de derechos de Propiedad Intelectual</t>
  </si>
  <si>
    <t>SI.PY.4.2. Prototipado y Validación</t>
  </si>
  <si>
    <t># Validaciones</t>
  </si>
  <si>
    <t>TOTAL SI.PY.4 Propiedad Intelectual</t>
  </si>
  <si>
    <t>SI.PY.5.1. Desarrollo de proyectos</t>
  </si>
  <si>
    <t># Proyectos con cofinanciación</t>
  </si>
  <si>
    <t>TOTAL SI.PY.5 Proyectos de investigación a través de Convenios</t>
  </si>
  <si>
    <t>SI.PY.6.1. Alojamiento y soporte técnico de Revistas Institucionales</t>
  </si>
  <si>
    <t># revistas alojadas con apoyo técnico en OJS</t>
  </si>
  <si>
    <t>SI.PY.6.2. Revistas Científicas</t>
  </si>
  <si>
    <t># de Revistas científicas con apoyo a su gestión editorial</t>
  </si>
  <si>
    <t xml:space="preserve"># Indexaciones  </t>
  </si>
  <si>
    <t># revistas categorizadas publindex</t>
  </si>
  <si>
    <t>SI.PY.6.3. Publicación de libros y su gestión desde la Editorial de la Universidad</t>
  </si>
  <si>
    <t># de libros</t>
  </si>
  <si>
    <t>SI.PY.6.4. Eventos y actividades de divulgación de las publicaciones de la Editorial Universidad Surcolombiana</t>
  </si>
  <si>
    <t># de participación en eventos o actividades de divulgación</t>
  </si>
  <si>
    <t>#  de Asistentes por actividad o evento</t>
  </si>
  <si>
    <t>TOTAL SI.PY.6 Fortalecimiento de procesos Editoriales Institucionales</t>
  </si>
  <si>
    <t>TOTAL SUBSISTEMA INVESTIGACIÓN</t>
  </si>
  <si>
    <t>PROYECCIÓN SOCIAL</t>
  </si>
  <si>
    <t>SP.PY.1.1. Fortalecimiento de la gestión de la Internacionalización</t>
  </si>
  <si>
    <t>Proyectos</t>
  </si>
  <si>
    <t>SP.PY.1.2. Fomento a la internacionalización en casa</t>
  </si>
  <si>
    <t>Eventos</t>
  </si>
  <si>
    <t>SP.PY.1.3. Fortalecimiento de la articulación interinstitucional</t>
  </si>
  <si>
    <t>SP.PY.1.4. Fortalecimiento de la movilidad académica e investigativa</t>
  </si>
  <si>
    <t>Movilidades apoyadas</t>
  </si>
  <si>
    <t>TOTAL SP.PY.1 Internacionalización académico-investigativa y de la extensión</t>
  </si>
  <si>
    <t>SP.PY.2.1. Operación y desarrollo del Centro de Emprendimiento e Innovación</t>
  </si>
  <si>
    <t xml:space="preserve">Número de iniciativas emprendedoras registradas  </t>
  </si>
  <si>
    <t xml:space="preserve">Número de acompañamientos </t>
  </si>
  <si>
    <t>Numero de eventos por año Neiva</t>
  </si>
  <si>
    <t xml:space="preserve">Número de eventos por año </t>
  </si>
  <si>
    <t xml:space="preserve">Número de eventos por año  </t>
  </si>
  <si>
    <t xml:space="preserve">Número de planes de negocio construidos </t>
  </si>
  <si>
    <t xml:space="preserve">Número de eventos de sensibilización en propiedad intelectual </t>
  </si>
  <si>
    <t>SP.PY.2.2. Operación y desarrollo del Consultorio Empresarial y Contable</t>
  </si>
  <si>
    <t xml:space="preserve">No. de Asesorias </t>
  </si>
  <si>
    <t xml:space="preserve">No. de Eventos </t>
  </si>
  <si>
    <t xml:space="preserve">No. Personas Atendidas </t>
  </si>
  <si>
    <t xml:space="preserve">No. Personas Atendidas  </t>
  </si>
  <si>
    <t>No. Personas Atendidas Garzón</t>
  </si>
  <si>
    <t xml:space="preserve">SP.PY.2.3. Unidades de Servicios de Atención Psicológica (USAP): Consultorio clínico Neiva. </t>
  </si>
  <si>
    <t xml:space="preserve">No. de personas beneficiarias </t>
  </si>
  <si>
    <t>SP.PY.2.4. Unidades de Servicios de Atención Psicológica (USAP): Orientación y acompañamiento psicosocial Neiva</t>
  </si>
  <si>
    <t>SP.PY.2.5. Unidades de Servicios de Atención Psicológica (USAP): Orientación y acompañamiento psicosocial Sedes</t>
  </si>
  <si>
    <t>SP.PY.2.6. Operación y desarrollo del Centro de Conciliación</t>
  </si>
  <si>
    <t>No. Estudiantes de la facultad capacitados</t>
  </si>
  <si>
    <t>No. de estudiantes capacitados en conciliación escolar</t>
  </si>
  <si>
    <t>No. de beneficiarios  audicencias</t>
  </si>
  <si>
    <t>No. de asistentes  audicencias</t>
  </si>
  <si>
    <t xml:space="preserve">No. Consultas </t>
  </si>
  <si>
    <t xml:space="preserve">No. Estudiantes de la facultad capacitados </t>
  </si>
  <si>
    <t xml:space="preserve">No. de estudiantes capacitados en conciliación escolar </t>
  </si>
  <si>
    <t xml:space="preserve">No. de beneficiarios  audicencias </t>
  </si>
  <si>
    <t xml:space="preserve">No. de asistentes  audicencias </t>
  </si>
  <si>
    <t>SP.PY.2.7. Operación y desarrollo  del Consultorio Jurídico.</t>
  </si>
  <si>
    <t xml:space="preserve">No. de Acompañamientos </t>
  </si>
  <si>
    <t>No. de Asesorias Garzón</t>
  </si>
  <si>
    <t>No. de Acompañamientos Garzón</t>
  </si>
  <si>
    <t>SP.PY.2.8. Unidad de desarrollo de software y contenidos digitales</t>
  </si>
  <si>
    <t xml:space="preserve">Desarrollo de aplicativos  institucionales </t>
  </si>
  <si>
    <t xml:space="preserve">Diseño y desarrollo de cursos virtuales para la Universidad Surcolombiana </t>
  </si>
  <si>
    <t xml:space="preserve">Estudiantes capacitados cursos virtuales </t>
  </si>
  <si>
    <t xml:space="preserve"># Eventos en TIC </t>
  </si>
  <si>
    <t>TOTAL SP.PY.2 Estructuración y Desarrollo de las unidades de atención especializada de la Universidad Surcolombiana.</t>
  </si>
  <si>
    <t>SP.PY.3.1. Proyectos de Proyección Social</t>
  </si>
  <si>
    <t># Macroproyectos</t>
  </si>
  <si>
    <t>SP.PY.3.2. Proyectos por convocatorias</t>
  </si>
  <si>
    <t># Proyectos por convocatorias</t>
  </si>
  <si>
    <t>SP.PY.3.3. Proyectos de responsabilidad social universitaria</t>
  </si>
  <si>
    <t xml:space="preserve"># Proyectos de responsabilidad social universitaria </t>
  </si>
  <si>
    <t>SP.PY.3.4. Formación continuada</t>
  </si>
  <si>
    <t># Diplomados</t>
  </si>
  <si>
    <t># Asistentes Diplomados</t>
  </si>
  <si>
    <t># Cursos y talleres</t>
  </si>
  <si>
    <t># Asistentes cursos</t>
  </si>
  <si>
    <t># Seminarios</t>
  </si>
  <si>
    <t># Asistentes Seminarios</t>
  </si>
  <si>
    <t># Simposio</t>
  </si>
  <si>
    <t># Asistentes Alcanzados</t>
  </si>
  <si>
    <t xml:space="preserve">SP.PY.3.5. Eventos de Proyección Social </t>
  </si>
  <si>
    <t># Eventos</t>
  </si>
  <si>
    <t># Asistentes alcanzados</t>
  </si>
  <si>
    <t>SP.PY.3.6. Convenio de Proyección social</t>
  </si>
  <si>
    <t># de proyectos desarrollados en convenios</t>
  </si>
  <si>
    <t>SP.PY.3.7. Estudiantes en prácticas, pasantías y judicaturas</t>
  </si>
  <si>
    <t># Apoyos realizados</t>
  </si>
  <si>
    <t>TOTAL SP.PY.3 Reformulación y fortalecimiento de las modalidades y formas de Proyección Social.</t>
  </si>
  <si>
    <t>SP.PY.4.1. Prensa</t>
  </si>
  <si>
    <t xml:space="preserve">Producción de Programas  Institucionales   </t>
  </si>
  <si>
    <t>SP.PY.4.2 Radio Universidad Surcolombiana 89.7 F.M.</t>
  </si>
  <si>
    <t>Producciones Radiales Emitidas</t>
  </si>
  <si>
    <t>SP.PY.4.3 Televisión</t>
  </si>
  <si>
    <t>Producción de Programas Audiovisuales</t>
  </si>
  <si>
    <t>SP.PY.4.4 Comunicación e Imagen Institucional.</t>
  </si>
  <si>
    <t>Asesorias Realizadas</t>
  </si>
  <si>
    <t>Capacitacones Realizadas</t>
  </si>
  <si>
    <t>Personas Capacitadas</t>
  </si>
  <si>
    <t>Estartégias Implementadas</t>
  </si>
  <si>
    <t>TOTAL SP.PY.4 Comunicación estratégica e imagen institucional</t>
  </si>
  <si>
    <t>SP.PY.5.1 Acompañamiento a la construcción participativa de lineamientos para políticas públicas de desarrollo social y humano en el departamento del Huila</t>
  </si>
  <si>
    <t>No. de Procesos acompañados</t>
  </si>
  <si>
    <t>SP.PY.5.2 Formación y capacitación en formulación, seguimiento y evaluación de políticas públicas</t>
  </si>
  <si>
    <t>No. de Personas Capacitadas</t>
  </si>
  <si>
    <t>SP.PY.5.3 Investigación y generación de conocimiento sobre políticas públicas regionales</t>
  </si>
  <si>
    <t>No. de Estudios Realizados</t>
  </si>
  <si>
    <t>SP.PY.5.4 Creación y puesta en funcionamiento del Observatorio Regional de Políticas Públicas</t>
  </si>
  <si>
    <t>No. de Informes de seguimiento a Políticas Públicas</t>
  </si>
  <si>
    <t>TOTAL SP.PY.5 Estructuración y desarrollo de la agenda social regional</t>
  </si>
  <si>
    <t>TOTAL SUBSISTEMA PROYECCIÓN SOCIAL</t>
  </si>
  <si>
    <t>BIENESTAR</t>
  </si>
  <si>
    <t>SB.PY.1.1. Atención Médica a Estudiantes</t>
  </si>
  <si>
    <t>Consultas</t>
  </si>
  <si>
    <t>SB.PY.1.2. Atención Odontológica a Estudiantes</t>
  </si>
  <si>
    <t>SB.PY.1.3. Atención Psicológico a Estudiantes</t>
  </si>
  <si>
    <t>SB.PY.1.4. PyP . Promoción y prevención médica</t>
  </si>
  <si>
    <t>Campañas</t>
  </si>
  <si>
    <t>SB.PY.1.5. PyP . Promoción y Prevención odontológica</t>
  </si>
  <si>
    <t>SB.PY.1.6. PyP . Promoción y prevención sicológica en Población Vulnerable</t>
  </si>
  <si>
    <t>SB.PY.1.7. Formación sanologica para la comunidad universitaria ..USCO SALUDABLE..</t>
  </si>
  <si>
    <t>Asistentes</t>
  </si>
  <si>
    <t>TOTAL SB.PY.1 Universidad saludable</t>
  </si>
  <si>
    <t>SB.PY.2.1. Formación Deportiva en las diferentes disciplinas.</t>
  </si>
  <si>
    <t>SB.PY.2.2. Representación . Competitiva</t>
  </si>
  <si>
    <t>SB.PY.2.3. Recreación y Aprovechamiento del Tiempo Libre</t>
  </si>
  <si>
    <t>TOTAL SB.PY.2 Actividad física, deporte y recreación</t>
  </si>
  <si>
    <t>SB.PY.3.1. Formación en modalidades artístiscas</t>
  </si>
  <si>
    <t>Talleres</t>
  </si>
  <si>
    <t>SB.PY.3.2. Puestas en escena de los grupos artísticos</t>
  </si>
  <si>
    <t xml:space="preserve">SB.PY.3.3. Servicios de sonido y maestro de ceremonia </t>
  </si>
  <si>
    <t>TOTAL SB.PY.3 Cultura con responsabilidad y compromiso</t>
  </si>
  <si>
    <t>SB.PY.4.1. Interacción entre los integrantes de la comunidad universitaria</t>
  </si>
  <si>
    <t>Estudiantes</t>
  </si>
  <si>
    <t>SB.PY.4.2. Atención a la población con enfoque diferencial</t>
  </si>
  <si>
    <t>SB.PY.4.3. Inducción institucional a estudiantes nuevos</t>
  </si>
  <si>
    <t>TOTAL SB.PY.4 Desarrollo humano.</t>
  </si>
  <si>
    <t>SB.PY.5.1. Becas, descuentos y exenciones de matrículas</t>
  </si>
  <si>
    <t>Beneficiarios</t>
  </si>
  <si>
    <t>SB.PY.5.2. Servicio de Restaurante</t>
  </si>
  <si>
    <t>Raciones</t>
  </si>
  <si>
    <t>SB.PY.5.3. Acompañamiento académico</t>
  </si>
  <si>
    <t>SB.PY.5.4. Acompañamiento Psicosocial</t>
  </si>
  <si>
    <t>SB.PY.5.5. Talleres de formación económica</t>
  </si>
  <si>
    <t>SB.PY.5.6. Tablet USCO</t>
  </si>
  <si>
    <t>SB.PY.5.7. Talleres de Adaptabilidad Institucional</t>
  </si>
  <si>
    <t>SB.PY.5.8. Derechos Humanos (DDHH) 
 ASESORIA Y SEGUIMIENTO HACIA LA PROTECCIÓN Y GARANTIA DDHH</t>
  </si>
  <si>
    <t>SB.PY.5.8. Derechos Humanos (DDHH) ASESORIA HACIA LA PROTECCIÓN Y GARANTIA DDHH</t>
  </si>
  <si>
    <t>SB.PY.5.9. Derechos Humanos (DDHH) 
 PROMOCIÓN Y FORMACIÓN EN DDHH</t>
  </si>
  <si>
    <t>SB.PY.5.10. SERVICIOS DE USO BiciUSCO</t>
  </si>
  <si>
    <t>TOTAL SB.PY.5 Fomento a la permanencia y graduación.</t>
  </si>
  <si>
    <t>TOTAL SUBSISTEMA BIENESTAR</t>
  </si>
  <si>
    <t>ADMINISTRATIVO</t>
  </si>
  <si>
    <t>SA.PY.1.1. Construcción de edificios</t>
  </si>
  <si>
    <t>Mt2 Construidos</t>
  </si>
  <si>
    <t>SA.PY.1.2. Adecuar planta física existente</t>
  </si>
  <si>
    <t>Mt2 Adecuados</t>
  </si>
  <si>
    <t>SA.PY.1.3. Mantener edificaciones y campos deportivos</t>
  </si>
  <si>
    <t>Mt2 Mantenidos</t>
  </si>
  <si>
    <t>TOTAL SA.PY.1 Desarrollo Planta Fisica</t>
  </si>
  <si>
    <t>SA.PY.2.1. Dotación de equipos para laboratorios de Docencia</t>
  </si>
  <si>
    <t>#Laboratorios Dotados</t>
  </si>
  <si>
    <t xml:space="preserve">#Laboratorios Dotados </t>
  </si>
  <si>
    <t>SA.PY.2.2. Mantenimiento Preventivo y Correctivo Laboratorios de Docencia</t>
  </si>
  <si>
    <t>#Laboratorios Mantenidos</t>
  </si>
  <si>
    <t>SA.PY.2.3. Dotación de vidriería, reactivos e insumos para laboratorios de docencia</t>
  </si>
  <si>
    <t>SA.PY.2.4. Dotación de equipos y aplicativos para laboratorios de Investigación</t>
  </si>
  <si>
    <t>SA.PY.2.5. Mantenimiento de equipos y aplicativos para laboratorios de Investigación</t>
  </si>
  <si>
    <t>SA.PY.2.6. Dotación de vidriería, reactivos e insumos para laboratorios de investigación</t>
  </si>
  <si>
    <t>SA.PY.2.7. Dotación de Aulas de equipos y muebles</t>
  </si>
  <si>
    <t xml:space="preserve">#Aulas Dotadas </t>
  </si>
  <si>
    <t xml:space="preserve">#Aulas Especializadas Dotadas </t>
  </si>
  <si>
    <t>SA.PY.2.8. Mantenimiento dotación de aulas</t>
  </si>
  <si>
    <t># Aulas con dotación mantenida</t>
  </si>
  <si>
    <t>SA.PY.2.9. Dotación de oficinas</t>
  </si>
  <si>
    <t># Oficinas dotadas</t>
  </si>
  <si>
    <t>SA.PY.2.10. Mantenimiento de las oficinas</t>
  </si>
  <si>
    <t># Oficinas con dotación mantenida</t>
  </si>
  <si>
    <t>SA.PY.2.11. Adquirir bibliografía fisica y Digital</t>
  </si>
  <si>
    <t>#Libros</t>
  </si>
  <si>
    <t>SA.PY.2.12. Acceso a bases de datos (bibliografía)</t>
  </si>
  <si>
    <t>#Bases de Datos</t>
  </si>
  <si>
    <t>SA.PY.2.13. Dotación de equipos y muebles para Bibliotecas)</t>
  </si>
  <si>
    <t>#Bibliotecas Dotadas</t>
  </si>
  <si>
    <t>SA.PY.2.14 Dotación de equipos de transporte</t>
  </si>
  <si>
    <t># Vehículos</t>
  </si>
  <si>
    <t>TOTAL SA.PY.2 Dotación de Equipos y muebles</t>
  </si>
  <si>
    <t>SA.PY.3.1. Adquisición de equipos de cómputo, comunicaciones y servidores</t>
  </si>
  <si>
    <t># Equipos nuevos</t>
  </si>
  <si>
    <t>SA.PY.3.2. Mantenimiento de equipos con destino de información y comunicación</t>
  </si>
  <si>
    <t># Equipos mantenidos</t>
  </si>
  <si>
    <t>SA.PY.3.3. Desarrollo de Aplicativos</t>
  </si>
  <si>
    <t># Aplicativos</t>
  </si>
  <si>
    <t>SA.PY.3.4. Mantenimiento y adecuaciones a aplicativos</t>
  </si>
  <si>
    <t># Aplicativos adecuados y mantenidos</t>
  </si>
  <si>
    <t>SA.PY.3.5. Adquisición y Renovación de licencias</t>
  </si>
  <si>
    <t># Licencias</t>
  </si>
  <si>
    <t>TOTAL SA-PY.3 Desarrollo tecnológico</t>
  </si>
  <si>
    <t>SA.PY.4.1. Desarrollo del Sistema de gestión de Calidad</t>
  </si>
  <si>
    <t>Certificación en la norma NTC ISO 9001:2015</t>
  </si>
  <si>
    <t>Certificación en la norma NTC ISO 9001:2015 con ampliación sede</t>
  </si>
  <si>
    <t>SA.PY.4.2. Desarrollo documental de los requisitos generales para la competencias de los laboratorios de prueba y calibración</t>
  </si>
  <si>
    <t xml:space="preserve">% Desarrollo documental </t>
  </si>
  <si>
    <t>SA.PY.4.3. Desarrollo d el Sistema de gestión Ambiental</t>
  </si>
  <si>
    <t>Certificación en la norma NTC ISO 14001</t>
  </si>
  <si>
    <t>Certificación en la norma NTC ISO 14001 con ampliación a la sede</t>
  </si>
  <si>
    <t>SA.PY.4.4. Desarrollar el Sistema de seguridad y salud en el trabajo</t>
  </si>
  <si>
    <t># Certificaciones norma NTC  ISO 45001</t>
  </si>
  <si>
    <t># Certificaciones norma NTC  ISO 45001 con ampliación a la sede</t>
  </si>
  <si>
    <t>SA.PY.4.5. Mantener y mejorar el Sistema de gestión de seguridad de la información</t>
  </si>
  <si>
    <t># Certificaciones norma (ISO 27001:2022</t>
  </si>
  <si>
    <t># Certificaciones norma ISO 27701:2019</t>
  </si>
  <si>
    <t>SA.PY.4.6. Mantener y mejorar el Sistema de gestión documental</t>
  </si>
  <si>
    <t>% Implementación del Sistema de Gestión Documental</t>
  </si>
  <si>
    <t>SA.PY.4.7. Mantener y mejorar el Sistema de gestión de Planeación</t>
  </si>
  <si>
    <t># de Procesos con sistema de planeación</t>
  </si>
  <si>
    <t>TOTAL SA.PY.4 Fortalecimiento de los sistemas de gestión</t>
  </si>
  <si>
    <t>SA.PY.5.1. Definir y desarrollar Plan de formación</t>
  </si>
  <si>
    <t># Administrativos y Operativos formados</t>
  </si>
  <si>
    <t xml:space="preserve">SA.PY.5.2. Definir y desarrollar Plan de capacitación </t>
  </si>
  <si>
    <t># Administrativos y Operativos capacitados</t>
  </si>
  <si>
    <t>TOTAL SA-PY.5 Formación y Capacitación del Personal Administrativo y Operativo</t>
  </si>
  <si>
    <t>TOTAL SUBSISTEMA ADMINISTRATIVO</t>
  </si>
  <si>
    <t>TOTAL PDI T3 2024</t>
  </si>
  <si>
    <t>EJECUTADO 2020</t>
  </si>
  <si>
    <t>Oficina Asesora de Planeación</t>
  </si>
  <si>
    <t>Indices series de empalme - Dane</t>
  </si>
  <si>
    <t>EJECUTADO 2021</t>
  </si>
  <si>
    <t>Dic. 2023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</si>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</sst>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&quot;$&quot;\ * #,##0_);[Red]\(&quot;$&quot;\ * #,##0\)"/>
    <numFmt numFmtId="165" formatCode="_-* #,##0.00_-;\-* #,##0.00_-;_-* &quot;-&quot;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rgb="FFFFCC66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BFDC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</cellStyleXfs>
  <cellXfs count="76">
    <xf numFmtId="0" fontId="0" fillId="0" borderId="0" xfId="0"/>
    <xf numFmtId="0" fontId="4" fillId="2" borderId="0" xfId="2" applyFont="1" applyFill="1" applyAlignment="1">
      <alignment horizontal="center" vertical="center"/>
    </xf>
    <xf numFmtId="0" fontId="1" fillId="0" borderId="0" xfId="2"/>
    <xf numFmtId="0" fontId="2" fillId="3" borderId="1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3" borderId="3" xfId="3" applyFont="1" applyFill="1" applyBorder="1" applyAlignment="1">
      <alignment horizontal="center" vertical="center" wrapText="1"/>
    </xf>
    <xf numFmtId="0" fontId="2" fillId="3" borderId="4" xfId="3" applyFont="1" applyFill="1" applyBorder="1" applyAlignment="1">
      <alignment horizontal="center" vertical="center" wrapText="1"/>
    </xf>
    <xf numFmtId="0" fontId="2" fillId="3" borderId="2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2" xfId="3" applyFont="1" applyFill="1" applyBorder="1" applyAlignment="1">
      <alignment horizontal="center" vertical="center" wrapText="1"/>
    </xf>
    <xf numFmtId="0" fontId="2" fillId="4" borderId="3" xfId="3" applyFont="1" applyFill="1" applyBorder="1" applyAlignment="1">
      <alignment horizontal="center" vertical="center" wrapText="1"/>
    </xf>
    <xf numFmtId="0" fontId="2" fillId="4" borderId="6" xfId="3" applyFont="1" applyFill="1" applyBorder="1" applyAlignment="1">
      <alignment horizontal="center" vertical="center" wrapText="1"/>
    </xf>
    <xf numFmtId="0" fontId="2" fillId="4" borderId="7" xfId="3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center" vertical="center" wrapText="1"/>
    </xf>
    <xf numFmtId="0" fontId="2" fillId="3" borderId="9" xfId="3" applyFont="1" applyFill="1" applyBorder="1" applyAlignment="1">
      <alignment horizontal="center" vertical="center" wrapText="1"/>
    </xf>
    <xf numFmtId="0" fontId="2" fillId="3" borderId="10" xfId="3" applyFont="1" applyFill="1" applyBorder="1" applyAlignment="1">
      <alignment horizontal="center" vertical="center" wrapText="1"/>
    </xf>
    <xf numFmtId="0" fontId="2" fillId="3" borderId="8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2" fillId="4" borderId="8" xfId="3" applyFont="1" applyFill="1" applyBorder="1" applyAlignment="1">
      <alignment horizontal="center" vertical="center" wrapText="1"/>
    </xf>
    <xf numFmtId="0" fontId="2" fillId="4" borderId="9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2" fillId="6" borderId="5" xfId="2" applyFont="1" applyFill="1" applyBorder="1" applyAlignment="1">
      <alignment horizontal="center" vertical="center" textRotation="255" wrapText="1"/>
    </xf>
    <xf numFmtId="0" fontId="1" fillId="0" borderId="1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41" fontId="1" fillId="0" borderId="1" xfId="2" applyNumberForma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center" vertical="center"/>
    </xf>
    <xf numFmtId="10" fontId="5" fillId="0" borderId="1" xfId="3" applyNumberFormat="1" applyBorder="1" applyAlignment="1">
      <alignment horizontal="center" vertical="center"/>
    </xf>
    <xf numFmtId="164" fontId="1" fillId="0" borderId="1" xfId="2" applyNumberFormat="1" applyBorder="1" applyAlignment="1">
      <alignment vertical="center"/>
    </xf>
    <xf numFmtId="0" fontId="2" fillId="6" borderId="12" xfId="2" applyFont="1" applyFill="1" applyBorder="1" applyAlignment="1">
      <alignment horizontal="center" vertical="center" textRotation="255" wrapText="1"/>
    </xf>
    <xf numFmtId="0" fontId="7" fillId="0" borderId="1" xfId="3" applyFont="1" applyBorder="1" applyAlignment="1">
      <alignment horizontal="center" vertical="center"/>
    </xf>
    <xf numFmtId="165" fontId="1" fillId="0" borderId="1" xfId="2" applyNumberFormat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7" borderId="5" xfId="2" applyFont="1" applyFill="1" applyBorder="1" applyAlignment="1">
      <alignment horizontal="center" vertical="center" wrapText="1"/>
    </xf>
    <xf numFmtId="10" fontId="2" fillId="7" borderId="13" xfId="1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5" xfId="2" applyBorder="1" applyAlignment="1">
      <alignment horizontal="center" vertical="center" wrapText="1"/>
    </xf>
    <xf numFmtId="0" fontId="2" fillId="6" borderId="11" xfId="2" applyFont="1" applyFill="1" applyBorder="1" applyAlignment="1">
      <alignment horizontal="center" vertical="center" textRotation="255" wrapText="1"/>
    </xf>
    <xf numFmtId="0" fontId="2" fillId="8" borderId="1" xfId="2" applyFont="1" applyFill="1" applyBorder="1" applyAlignment="1">
      <alignment vertical="center"/>
    </xf>
    <xf numFmtId="0" fontId="2" fillId="8" borderId="1" xfId="2" applyFont="1" applyFill="1" applyBorder="1" applyAlignment="1">
      <alignment horizontal="center" vertical="center"/>
    </xf>
    <xf numFmtId="0" fontId="2" fillId="8" borderId="1" xfId="2" applyFont="1" applyFill="1" applyBorder="1" applyAlignment="1">
      <alignment horizontal="center" vertical="center"/>
    </xf>
    <xf numFmtId="10" fontId="2" fillId="8" borderId="1" xfId="1" applyNumberFormat="1" applyFont="1" applyFill="1" applyBorder="1" applyAlignment="1">
      <alignment horizontal="center" vertical="center"/>
    </xf>
    <xf numFmtId="164" fontId="2" fillId="9" borderId="1" xfId="2" applyNumberFormat="1" applyFont="1" applyFill="1" applyBorder="1" applyAlignment="1">
      <alignment vertical="center"/>
    </xf>
    <xf numFmtId="0" fontId="2" fillId="10" borderId="5" xfId="2" applyFont="1" applyFill="1" applyBorder="1" applyAlignment="1">
      <alignment horizontal="center" vertical="center" textRotation="255" wrapText="1"/>
    </xf>
    <xf numFmtId="1" fontId="1" fillId="0" borderId="1" xfId="2" applyNumberFormat="1" applyBorder="1" applyAlignment="1">
      <alignment horizontal="center" vertical="center" wrapText="1"/>
    </xf>
    <xf numFmtId="0" fontId="2" fillId="10" borderId="12" xfId="2" applyFont="1" applyFill="1" applyBorder="1" applyAlignment="1">
      <alignment horizontal="center" vertical="center" textRotation="255" wrapText="1"/>
    </xf>
    <xf numFmtId="0" fontId="1" fillId="0" borderId="1" xfId="1" applyNumberFormat="1" applyFont="1" applyBorder="1" applyAlignment="1">
      <alignment horizontal="center" vertical="center" wrapText="1"/>
    </xf>
    <xf numFmtId="10" fontId="1" fillId="0" borderId="5" xfId="1" applyNumberFormat="1" applyFont="1" applyFill="1" applyBorder="1" applyAlignment="1">
      <alignment horizontal="center" vertical="center"/>
    </xf>
    <xf numFmtId="0" fontId="2" fillId="10" borderId="11" xfId="2" applyFont="1" applyFill="1" applyBorder="1" applyAlignment="1">
      <alignment horizontal="center" vertical="center" textRotation="255" wrapText="1"/>
    </xf>
    <xf numFmtId="0" fontId="8" fillId="11" borderId="5" xfId="2" applyFont="1" applyFill="1" applyBorder="1" applyAlignment="1">
      <alignment horizontal="center" vertical="center" textRotation="255" wrapText="1"/>
    </xf>
    <xf numFmtId="0" fontId="1" fillId="0" borderId="5" xfId="2" applyBorder="1" applyAlignment="1">
      <alignment horizontal="center" vertical="center"/>
    </xf>
    <xf numFmtId="0" fontId="8" fillId="11" borderId="12" xfId="2" applyFont="1" applyFill="1" applyBorder="1" applyAlignment="1">
      <alignment horizontal="center" vertical="center" textRotation="255" wrapText="1"/>
    </xf>
    <xf numFmtId="0" fontId="2" fillId="8" borderId="1" xfId="2" applyFont="1" applyFill="1" applyBorder="1"/>
    <xf numFmtId="0" fontId="8" fillId="12" borderId="5" xfId="2" applyFont="1" applyFill="1" applyBorder="1" applyAlignment="1">
      <alignment horizontal="center" vertical="center" textRotation="255" wrapText="1"/>
    </xf>
    <xf numFmtId="0" fontId="8" fillId="12" borderId="12" xfId="2" applyFont="1" applyFill="1" applyBorder="1" applyAlignment="1">
      <alignment horizontal="center" vertical="center" textRotation="255" wrapText="1"/>
    </xf>
    <xf numFmtId="10" fontId="1" fillId="0" borderId="0" xfId="2" applyNumberFormat="1"/>
    <xf numFmtId="9" fontId="1" fillId="0" borderId="0" xfId="2" applyNumberFormat="1"/>
    <xf numFmtId="0" fontId="8" fillId="12" borderId="11" xfId="2" applyFont="1" applyFill="1" applyBorder="1" applyAlignment="1">
      <alignment horizontal="center" vertical="center" textRotation="255" wrapText="1"/>
    </xf>
    <xf numFmtId="0" fontId="8" fillId="13" borderId="5" xfId="2" applyFont="1" applyFill="1" applyBorder="1" applyAlignment="1">
      <alignment horizontal="center" vertical="center" textRotation="255" wrapText="1"/>
    </xf>
    <xf numFmtId="1" fontId="1" fillId="0" borderId="5" xfId="2" applyNumberFormat="1" applyBorder="1" applyAlignment="1">
      <alignment horizontal="center" vertical="center" wrapText="1"/>
    </xf>
    <xf numFmtId="1" fontId="1" fillId="0" borderId="5" xfId="2" applyNumberFormat="1" applyBorder="1" applyAlignment="1">
      <alignment horizontal="center" vertical="center"/>
    </xf>
    <xf numFmtId="0" fontId="8" fillId="13" borderId="12" xfId="2" applyFont="1" applyFill="1" applyBorder="1" applyAlignment="1">
      <alignment horizontal="center" vertical="center" textRotation="255" wrapText="1"/>
    </xf>
    <xf numFmtId="1" fontId="2" fillId="7" borderId="5" xfId="2" applyNumberFormat="1" applyFont="1" applyFill="1" applyBorder="1" applyAlignment="1">
      <alignment horizontal="center" vertical="center" wrapText="1"/>
    </xf>
    <xf numFmtId="0" fontId="8" fillId="13" borderId="11" xfId="2" applyFont="1" applyFill="1" applyBorder="1" applyAlignment="1">
      <alignment horizontal="center" vertical="center" textRotation="255" wrapText="1"/>
    </xf>
    <xf numFmtId="0" fontId="3" fillId="0" borderId="0" xfId="2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0" fontId="1" fillId="0" borderId="0" xfId="2" applyAlignment="1">
      <alignment horizontal="center"/>
    </xf>
    <xf numFmtId="0" fontId="9" fillId="0" borderId="0" xfId="2" applyFont="1"/>
    <xf numFmtId="0" fontId="10" fillId="0" borderId="0" xfId="2" applyFont="1"/>
    <xf numFmtId="17" fontId="10" fillId="0" borderId="0" xfId="2" applyNumberFormat="1" applyFont="1" applyAlignment="1">
      <alignment horizontal="left"/>
    </xf>
    <xf numFmtId="2" fontId="10" fillId="0" borderId="0" xfId="2" applyNumberFormat="1" applyFont="1"/>
    <xf numFmtId="2" fontId="1" fillId="0" borderId="0" xfId="2" applyNumberFormat="1"/>
  </cellXfs>
  <cellStyles count="5">
    <cellStyle name="Normal" xfId="0" builtinId="0"/>
    <cellStyle name="Normal 2 2" xfId="4" xr:uid="{861987C1-7947-4AA6-9F6F-29C83F9EDACA}"/>
    <cellStyle name="Normal 4 2" xfId="2" xr:uid="{21F92147-BDCD-4E28-B236-2C7BC2DCE420}"/>
    <cellStyle name="Normal 9" xfId="3" xr:uid="{8F0A6E7C-576D-4E2E-8A1D-4117E867B20C}"/>
    <cellStyle name="Porcentaje" xfId="1" builtinId="5"/>
  </cellStyles>
  <dxfs count="75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7ABC32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D966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D966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D966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4\SEGUIMIENTO%202024\T3%202024\EJECUCI&#211;N%20PRESUPUESTAL%20T3%202024.xlsx" TargetMode="External"/><Relationship Id="rId1" Type="http://schemas.openxmlformats.org/officeDocument/2006/relationships/externalLinkPath" Target="EJECUCI&#211;N%20PRESUPUESTAL%20T3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4\SEGUIMIENTO%202024\T3%202024\INFORME%20SEGUIMINTO%20Y%20EVALUACI&#211;N%20PDI%20T3%202024%20CONSOLIDADO.xlsx" TargetMode="External"/><Relationship Id="rId1" Type="http://schemas.openxmlformats.org/officeDocument/2006/relationships/externalLinkPath" Target="INFORME%20SEGUIMINTO%20Y%20EVALUACI&#211;N%20PDI%20T3%202024%20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3 2024 INF"/>
      <sheetName val="IndicesIPC"/>
      <sheetName val="IndicesIPC092024"/>
      <sheetName val="T2 2024"/>
      <sheetName val="T2 2024C"/>
      <sheetName val="T2 2024FACEDU"/>
      <sheetName val="T2 2024FACSALUD"/>
      <sheetName val="T2 2024FACING"/>
      <sheetName val="T2 2024FACECO"/>
      <sheetName val="T2 2024FACJYP"/>
      <sheetName val="T2 2024FACIEN"/>
      <sheetName val="T2 2024FACSYH"/>
      <sheetName val="Hoja1"/>
      <sheetName val="Solicitudes T1"/>
      <sheetName val="CDP T1"/>
      <sheetName val="RP T1"/>
      <sheetName val="Hoja4"/>
      <sheetName val="Hoja5"/>
      <sheetName val="Hoja6"/>
      <sheetName val="Hoja3"/>
      <sheetName val="Hoja3 (2)"/>
      <sheetName val="SOLIC_T2"/>
      <sheetName val="Hoja8"/>
      <sheetName val="CDP_T2"/>
      <sheetName val="RP_T2"/>
      <sheetName val="BPRES01"/>
      <sheetName val="BPRES02"/>
      <sheetName val="Hoja11"/>
      <sheetName val="SOLICT3"/>
      <sheetName val="CDPT3"/>
      <sheetName val="RPT3"/>
      <sheetName val="BPRES03"/>
      <sheetName val="BPRES06"/>
      <sheetName val="CDP FTES"/>
      <sheetName val="CDP "/>
    </sheetNames>
    <sheetDataSet>
      <sheetData sheetId="0"/>
      <sheetData sheetId="1"/>
      <sheetData sheetId="2">
        <row r="18">
          <cell r="W18">
            <v>144.02000000000001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3 2024 INF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C6DC-CD15-4122-AC79-2F992CBB7066}">
  <dimension ref="A1:W439"/>
  <sheetViews>
    <sheetView tabSelected="1" zoomScale="85" zoomScaleNormal="85" workbookViewId="0">
      <selection activeCell="J4" sqref="J4"/>
    </sheetView>
  </sheetViews>
  <sheetFormatPr baseColWidth="10" defaultRowHeight="14.4" x14ac:dyDescent="0.3"/>
  <cols>
    <col min="1" max="1" width="6.44140625" style="2" customWidth="1"/>
    <col min="2" max="2" width="24.44140625" style="2" customWidth="1"/>
    <col min="3" max="3" width="8.88671875" style="2" customWidth="1"/>
    <col min="4" max="4" width="10" style="70" customWidth="1"/>
    <col min="5" max="5" width="12.33203125" style="2" customWidth="1"/>
    <col min="6" max="7" width="8.5546875" style="2" customWidth="1"/>
    <col min="8" max="8" width="10.33203125" style="70" customWidth="1"/>
    <col min="9" max="9" width="5.88671875" style="2" customWidth="1"/>
    <col min="10" max="10" width="12.33203125" style="2" customWidth="1"/>
    <col min="11" max="11" width="10.6640625" style="2" customWidth="1"/>
    <col min="12" max="12" width="9.6640625" style="70" customWidth="1"/>
    <col min="13" max="13" width="9.6640625" style="2" customWidth="1"/>
    <col min="14" max="14" width="9.6640625" style="70" customWidth="1"/>
    <col min="15" max="15" width="9.6640625" style="2" customWidth="1"/>
    <col min="16" max="16" width="9.6640625" style="70" customWidth="1"/>
    <col min="17" max="18" width="10.6640625" style="2" customWidth="1"/>
    <col min="19" max="20" width="9.109375" style="2" customWidth="1"/>
    <col min="21" max="21" width="10.6640625" style="2" customWidth="1"/>
    <col min="22" max="22" width="0" style="2" hidden="1" customWidth="1"/>
    <col min="23" max="16384" width="11.5546875" style="2"/>
  </cols>
  <sheetData>
    <row r="1" spans="1:22" ht="36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7" customHeight="1" x14ac:dyDescent="0.3">
      <c r="A2" s="3" t="s">
        <v>1</v>
      </c>
      <c r="B2" s="4" t="s">
        <v>2</v>
      </c>
      <c r="C2" s="5"/>
      <c r="D2" s="6"/>
      <c r="E2" s="4" t="s">
        <v>3</v>
      </c>
      <c r="F2" s="4" t="s">
        <v>4</v>
      </c>
      <c r="G2" s="4" t="s">
        <v>5</v>
      </c>
      <c r="H2" s="4" t="s">
        <v>6</v>
      </c>
      <c r="I2" s="7"/>
      <c r="J2" s="8" t="s">
        <v>7</v>
      </c>
      <c r="K2" s="9" t="s">
        <v>8</v>
      </c>
      <c r="L2" s="10"/>
      <c r="M2" s="9" t="s">
        <v>9</v>
      </c>
      <c r="N2" s="10"/>
      <c r="O2" s="9" t="s">
        <v>10</v>
      </c>
      <c r="P2" s="10"/>
      <c r="Q2" s="11" t="s">
        <v>11</v>
      </c>
      <c r="R2" s="12"/>
      <c r="S2" s="12"/>
      <c r="T2" s="12"/>
      <c r="U2" s="12"/>
    </row>
    <row r="3" spans="1:22" ht="55.2" customHeight="1" x14ac:dyDescent="0.3">
      <c r="A3" s="3"/>
      <c r="B3" s="13"/>
      <c r="C3" s="14"/>
      <c r="D3" s="15" t="s">
        <v>12</v>
      </c>
      <c r="E3" s="13"/>
      <c r="F3" s="13"/>
      <c r="G3" s="13"/>
      <c r="H3" s="13"/>
      <c r="I3" s="16" t="s">
        <v>13</v>
      </c>
      <c r="J3" s="17"/>
      <c r="K3" s="18"/>
      <c r="L3" s="19"/>
      <c r="M3" s="18"/>
      <c r="N3" s="19"/>
      <c r="O3" s="18"/>
      <c r="P3" s="19"/>
      <c r="Q3" s="20" t="s">
        <v>14</v>
      </c>
      <c r="R3" s="21" t="s">
        <v>15</v>
      </c>
      <c r="S3" s="22" t="s">
        <v>16</v>
      </c>
      <c r="T3" s="20" t="s">
        <v>17</v>
      </c>
      <c r="U3" s="20" t="s">
        <v>18</v>
      </c>
    </row>
    <row r="4" spans="1:22" ht="72.599999999999994" customHeight="1" x14ac:dyDescent="0.3">
      <c r="A4" s="23" t="s">
        <v>19</v>
      </c>
      <c r="B4" s="24" t="s">
        <v>20</v>
      </c>
      <c r="C4" s="24"/>
      <c r="D4" s="25" t="s">
        <v>21</v>
      </c>
      <c r="E4" s="25" t="s">
        <v>22</v>
      </c>
      <c r="F4" s="26">
        <v>20673</v>
      </c>
      <c r="G4" s="26">
        <v>23000</v>
      </c>
      <c r="H4" s="26">
        <v>2327</v>
      </c>
      <c r="I4" s="27" t="s">
        <v>23</v>
      </c>
      <c r="J4" s="25">
        <v>1627</v>
      </c>
      <c r="K4" s="28">
        <f>+J4/H4</f>
        <v>0.69918349806617963</v>
      </c>
      <c r="L4" s="29" t="str">
        <f t="shared" ref="L4:L72" si="0">IF(K4&lt;=20%,"MUY BAJO",IF(AND(K4&gt;20%,K4&lt;=40%),"BAJO",IF(AND(K4&gt;40%,K4&lt;=60%),"MEDIO",IF(AND(K4&gt;60%,K4&lt;=80%),"ALTO","MUY ALTO"))))</f>
        <v>ALTO</v>
      </c>
      <c r="M4" s="28">
        <f>+Q4/R4</f>
        <v>0.79816513761467889</v>
      </c>
      <c r="N4" s="29" t="str">
        <f t="shared" ref="N4:N72" si="1">IF(M4&lt;=20%,"MUY BAJO",IF(AND(M4&gt;20%,M4&lt;=40%),"BAJO",IF(AND(M4&gt;40%,M4&lt;=60%),"MEDIO",IF(AND(M4&gt;60%,M4&lt;=80%),"ALTO","MUY ALTO"))))</f>
        <v>ALTO</v>
      </c>
      <c r="O4" s="28">
        <f>+K4*M4</f>
        <v>0.55806389295190484</v>
      </c>
      <c r="P4" s="29" t="str">
        <f t="shared" ref="P4:P67" si="2">IF(O4&lt;=20%,"MUY BAJO",IF(AND(O4&gt;20%,O4&lt;=40%),"BAJO",IF(AND(O4&gt;40%,O4&lt;=60%),"MEDIO",IF(AND(O4&gt;60%,O4&lt;=80%),"ALTO","MUY ALTO"))))</f>
        <v>MEDIO</v>
      </c>
      <c r="Q4" s="30">
        <f>+T4+U4</f>
        <v>87</v>
      </c>
      <c r="R4" s="30">
        <v>109</v>
      </c>
      <c r="S4" s="30">
        <f>+R4-Q4</f>
        <v>22</v>
      </c>
      <c r="T4" s="30">
        <f>ROUND(V4*$T$438/$T$439,0)</f>
        <v>38</v>
      </c>
      <c r="U4" s="30">
        <v>49</v>
      </c>
      <c r="V4" s="2">
        <v>40</v>
      </c>
    </row>
    <row r="5" spans="1:22" ht="70.2" customHeight="1" x14ac:dyDescent="0.3">
      <c r="A5" s="31"/>
      <c r="B5" s="24" t="s">
        <v>20</v>
      </c>
      <c r="C5" s="24"/>
      <c r="D5" s="25" t="s">
        <v>24</v>
      </c>
      <c r="E5" s="25" t="s">
        <v>22</v>
      </c>
      <c r="F5" s="26">
        <v>1600</v>
      </c>
      <c r="G5" s="26">
        <v>1900</v>
      </c>
      <c r="H5" s="26">
        <v>300</v>
      </c>
      <c r="I5" s="32" t="s">
        <v>23</v>
      </c>
      <c r="J5" s="25">
        <v>302</v>
      </c>
      <c r="K5" s="28">
        <f t="shared" ref="K5:K8" si="3">+J5/H5</f>
        <v>1.0066666666666666</v>
      </c>
      <c r="L5" s="29" t="str">
        <f t="shared" si="0"/>
        <v>MUY ALTO</v>
      </c>
      <c r="M5" s="28">
        <f>+Q5/R5</f>
        <v>3</v>
      </c>
      <c r="N5" s="29" t="str">
        <f t="shared" si="1"/>
        <v>MUY ALTO</v>
      </c>
      <c r="O5" s="28">
        <f>+K5*M5</f>
        <v>3.0199999999999996</v>
      </c>
      <c r="P5" s="29" t="str">
        <f t="shared" si="2"/>
        <v>MUY ALTO</v>
      </c>
      <c r="Q5" s="30">
        <f t="shared" ref="Q5:Q11" si="4">+T5+U5</f>
        <v>39</v>
      </c>
      <c r="R5" s="30">
        <v>13</v>
      </c>
      <c r="S5" s="30">
        <f t="shared" ref="S5:S52" si="5">+R5-Q5</f>
        <v>-26</v>
      </c>
      <c r="T5" s="30">
        <f t="shared" ref="T5:T51" si="6">ROUND(V5*$T$438/$T$439,0)</f>
        <v>33</v>
      </c>
      <c r="U5" s="30">
        <v>6</v>
      </c>
      <c r="V5" s="2">
        <v>35</v>
      </c>
    </row>
    <row r="6" spans="1:22" ht="73.95" customHeight="1" x14ac:dyDescent="0.3">
      <c r="A6" s="31"/>
      <c r="B6" s="24" t="s">
        <v>20</v>
      </c>
      <c r="C6" s="24"/>
      <c r="D6" s="25" t="s">
        <v>25</v>
      </c>
      <c r="E6" s="25" t="s">
        <v>22</v>
      </c>
      <c r="F6" s="26">
        <v>1600</v>
      </c>
      <c r="G6" s="26">
        <v>1900</v>
      </c>
      <c r="H6" s="26">
        <v>300</v>
      </c>
      <c r="I6" s="32" t="s">
        <v>23</v>
      </c>
      <c r="J6" s="25">
        <v>294</v>
      </c>
      <c r="K6" s="28">
        <f t="shared" si="3"/>
        <v>0.98</v>
      </c>
      <c r="L6" s="29" t="str">
        <f t="shared" si="0"/>
        <v>MUY ALTO</v>
      </c>
      <c r="M6" s="28">
        <f t="shared" ref="M6:M7" si="7">+Q6/R6</f>
        <v>3</v>
      </c>
      <c r="N6" s="29" t="str">
        <f t="shared" si="1"/>
        <v>MUY ALTO</v>
      </c>
      <c r="O6" s="28">
        <f t="shared" ref="O6:O8" si="8">+K6*M6</f>
        <v>2.94</v>
      </c>
      <c r="P6" s="29" t="str">
        <f t="shared" si="2"/>
        <v>MUY ALTO</v>
      </c>
      <c r="Q6" s="30">
        <f t="shared" si="4"/>
        <v>39</v>
      </c>
      <c r="R6" s="30">
        <v>13</v>
      </c>
      <c r="S6" s="30">
        <f t="shared" si="5"/>
        <v>-26</v>
      </c>
      <c r="T6" s="30">
        <f t="shared" si="6"/>
        <v>33</v>
      </c>
      <c r="U6" s="30">
        <v>6</v>
      </c>
      <c r="V6" s="2">
        <v>35</v>
      </c>
    </row>
    <row r="7" spans="1:22" ht="73.95" customHeight="1" x14ac:dyDescent="0.3">
      <c r="A7" s="31"/>
      <c r="B7" s="24" t="s">
        <v>20</v>
      </c>
      <c r="C7" s="24"/>
      <c r="D7" s="25" t="s">
        <v>26</v>
      </c>
      <c r="E7" s="25" t="s">
        <v>22</v>
      </c>
      <c r="F7" s="26">
        <v>1800</v>
      </c>
      <c r="G7" s="26">
        <v>2200</v>
      </c>
      <c r="H7" s="26">
        <v>400</v>
      </c>
      <c r="I7" s="32" t="s">
        <v>23</v>
      </c>
      <c r="J7" s="25">
        <v>416</v>
      </c>
      <c r="K7" s="28">
        <f t="shared" si="3"/>
        <v>1.04</v>
      </c>
      <c r="L7" s="29" t="str">
        <f t="shared" si="0"/>
        <v>MUY ALTO</v>
      </c>
      <c r="M7" s="28">
        <f t="shared" si="7"/>
        <v>1.7222222222222223</v>
      </c>
      <c r="N7" s="29" t="str">
        <f t="shared" si="1"/>
        <v>MUY ALTO</v>
      </c>
      <c r="O7" s="28">
        <f t="shared" si="8"/>
        <v>1.7911111111111113</v>
      </c>
      <c r="P7" s="29" t="str">
        <f t="shared" si="2"/>
        <v>MUY ALTO</v>
      </c>
      <c r="Q7" s="30">
        <f t="shared" si="4"/>
        <v>31</v>
      </c>
      <c r="R7" s="30">
        <v>18</v>
      </c>
      <c r="S7" s="30">
        <f t="shared" si="5"/>
        <v>-13</v>
      </c>
      <c r="T7" s="30">
        <f t="shared" si="6"/>
        <v>28</v>
      </c>
      <c r="U7" s="30">
        <v>3</v>
      </c>
      <c r="V7" s="2">
        <v>29</v>
      </c>
    </row>
    <row r="8" spans="1:22" ht="58.8" customHeight="1" x14ac:dyDescent="0.3">
      <c r="A8" s="31"/>
      <c r="B8" s="24" t="s">
        <v>27</v>
      </c>
      <c r="C8" s="24"/>
      <c r="D8" s="25" t="s">
        <v>28</v>
      </c>
      <c r="E8" s="25" t="s">
        <v>29</v>
      </c>
      <c r="F8" s="33">
        <v>0.7</v>
      </c>
      <c r="G8" s="33">
        <v>1</v>
      </c>
      <c r="H8" s="33">
        <v>0.3</v>
      </c>
      <c r="I8" s="32" t="s">
        <v>23</v>
      </c>
      <c r="J8" s="25">
        <v>0</v>
      </c>
      <c r="K8" s="28">
        <f t="shared" si="3"/>
        <v>0</v>
      </c>
      <c r="L8" s="29" t="str">
        <f t="shared" si="0"/>
        <v>MUY BAJO</v>
      </c>
      <c r="M8" s="28">
        <f>+Q8/R8</f>
        <v>0.83333333333333337</v>
      </c>
      <c r="N8" s="29" t="str">
        <f t="shared" si="1"/>
        <v>MUY ALTO</v>
      </c>
      <c r="O8" s="28">
        <f t="shared" si="8"/>
        <v>0</v>
      </c>
      <c r="P8" s="29" t="str">
        <f t="shared" si="2"/>
        <v>MUY BAJO</v>
      </c>
      <c r="Q8" s="30">
        <f t="shared" si="4"/>
        <v>25</v>
      </c>
      <c r="R8" s="30">
        <v>30</v>
      </c>
      <c r="S8" s="30">
        <f t="shared" si="5"/>
        <v>5</v>
      </c>
      <c r="T8" s="30">
        <f>ROUND(V8*$T$438/$T$439,0)</f>
        <v>13</v>
      </c>
      <c r="U8" s="30">
        <v>12</v>
      </c>
      <c r="V8" s="2">
        <v>14</v>
      </c>
    </row>
    <row r="9" spans="1:22" ht="43.95" customHeight="1" x14ac:dyDescent="0.3">
      <c r="A9" s="31"/>
      <c r="B9" s="24" t="s">
        <v>30</v>
      </c>
      <c r="C9" s="24"/>
      <c r="D9" s="25" t="s">
        <v>24</v>
      </c>
      <c r="E9" s="25" t="s">
        <v>31</v>
      </c>
      <c r="F9" s="26">
        <v>0</v>
      </c>
      <c r="G9" s="26">
        <v>5</v>
      </c>
      <c r="H9" s="26">
        <v>0</v>
      </c>
      <c r="I9" s="32" t="s">
        <v>23</v>
      </c>
      <c r="J9" s="25">
        <v>139</v>
      </c>
      <c r="K9" s="28">
        <v>0</v>
      </c>
      <c r="L9" s="29" t="str">
        <f t="shared" si="0"/>
        <v>MUY BAJO</v>
      </c>
      <c r="M9" s="28"/>
      <c r="N9" s="29"/>
      <c r="O9" s="28"/>
      <c r="P9" s="29" t="str">
        <f t="shared" si="2"/>
        <v>MUY BAJO</v>
      </c>
      <c r="Q9" s="30">
        <f t="shared" si="4"/>
        <v>0</v>
      </c>
      <c r="R9" s="30">
        <v>0</v>
      </c>
      <c r="S9" s="30">
        <f t="shared" si="5"/>
        <v>0</v>
      </c>
      <c r="T9" s="30">
        <f t="shared" si="6"/>
        <v>0</v>
      </c>
      <c r="U9" s="30">
        <v>0</v>
      </c>
    </row>
    <row r="10" spans="1:22" ht="45" customHeight="1" x14ac:dyDescent="0.3">
      <c r="A10" s="31"/>
      <c r="B10" s="24" t="s">
        <v>30</v>
      </c>
      <c r="C10" s="24"/>
      <c r="D10" s="25" t="s">
        <v>25</v>
      </c>
      <c r="E10" s="25" t="s">
        <v>31</v>
      </c>
      <c r="F10" s="26">
        <v>0</v>
      </c>
      <c r="G10" s="26">
        <v>5</v>
      </c>
      <c r="H10" s="26">
        <v>0</v>
      </c>
      <c r="I10" s="32" t="s">
        <v>23</v>
      </c>
      <c r="J10" s="25">
        <v>161</v>
      </c>
      <c r="K10" s="28">
        <v>0</v>
      </c>
      <c r="L10" s="29" t="str">
        <f t="shared" si="0"/>
        <v>MUY BAJO</v>
      </c>
      <c r="M10" s="28"/>
      <c r="N10" s="29"/>
      <c r="O10" s="28"/>
      <c r="P10" s="29" t="str">
        <f t="shared" si="2"/>
        <v>MUY BAJO</v>
      </c>
      <c r="Q10" s="30">
        <f t="shared" si="4"/>
        <v>0</v>
      </c>
      <c r="R10" s="30">
        <v>0</v>
      </c>
      <c r="S10" s="30">
        <f t="shared" si="5"/>
        <v>0</v>
      </c>
      <c r="T10" s="30">
        <f t="shared" si="6"/>
        <v>0</v>
      </c>
      <c r="U10" s="30">
        <v>0</v>
      </c>
    </row>
    <row r="11" spans="1:22" ht="37.200000000000003" customHeight="1" x14ac:dyDescent="0.3">
      <c r="A11" s="31"/>
      <c r="B11" s="24" t="s">
        <v>30</v>
      </c>
      <c r="C11" s="24"/>
      <c r="D11" s="25" t="s">
        <v>26</v>
      </c>
      <c r="E11" s="25" t="s">
        <v>31</v>
      </c>
      <c r="F11" s="26">
        <v>0</v>
      </c>
      <c r="G11" s="26">
        <v>5</v>
      </c>
      <c r="H11" s="26">
        <v>0</v>
      </c>
      <c r="I11" s="32" t="s">
        <v>23</v>
      </c>
      <c r="J11" s="25">
        <v>134</v>
      </c>
      <c r="K11" s="28">
        <v>0</v>
      </c>
      <c r="L11" s="29" t="str">
        <f t="shared" si="0"/>
        <v>MUY BAJO</v>
      </c>
      <c r="M11" s="28"/>
      <c r="N11" s="29"/>
      <c r="O11" s="28"/>
      <c r="P11" s="29" t="str">
        <f t="shared" si="2"/>
        <v>MUY BAJO</v>
      </c>
      <c r="Q11" s="30">
        <f t="shared" si="4"/>
        <v>0</v>
      </c>
      <c r="R11" s="30">
        <v>0</v>
      </c>
      <c r="S11" s="30">
        <f t="shared" si="5"/>
        <v>0</v>
      </c>
      <c r="T11" s="30">
        <f t="shared" si="6"/>
        <v>0</v>
      </c>
      <c r="U11" s="30">
        <v>0</v>
      </c>
    </row>
    <row r="12" spans="1:22" ht="27" customHeight="1" thickBot="1" x14ac:dyDescent="0.35">
      <c r="A12" s="31"/>
      <c r="B12" s="34" t="s">
        <v>32</v>
      </c>
      <c r="C12" s="34"/>
      <c r="D12" s="35"/>
      <c r="E12" s="35"/>
      <c r="F12" s="35"/>
      <c r="G12" s="35"/>
      <c r="H12" s="35"/>
      <c r="I12" s="35"/>
      <c r="J12" s="35"/>
      <c r="K12" s="36">
        <f>AVERAGE(K4:K11)</f>
        <v>0.46573127059160579</v>
      </c>
      <c r="L12" s="29" t="str">
        <f t="shared" si="0"/>
        <v>MEDIO</v>
      </c>
      <c r="M12" s="36">
        <f>AVERAGE(M4:M11)</f>
        <v>1.8707441386340471</v>
      </c>
      <c r="N12" s="29" t="str">
        <f t="shared" si="1"/>
        <v>MUY ALTO</v>
      </c>
      <c r="O12" s="36">
        <f>AVERAGE(O4:O11)</f>
        <v>1.6618350008126028</v>
      </c>
      <c r="P12" s="29" t="str">
        <f t="shared" si="2"/>
        <v>MUY ALTO</v>
      </c>
      <c r="Q12" s="37">
        <f t="shared" ref="Q12:T12" si="9">SUM(Q4:Q11)</f>
        <v>221</v>
      </c>
      <c r="R12" s="37">
        <f t="shared" si="9"/>
        <v>183</v>
      </c>
      <c r="S12" s="37">
        <f t="shared" si="9"/>
        <v>-38</v>
      </c>
      <c r="T12" s="37">
        <f t="shared" si="9"/>
        <v>145</v>
      </c>
      <c r="U12" s="37">
        <f>SUM(U4:U11)</f>
        <v>76</v>
      </c>
    </row>
    <row r="13" spans="1:22" ht="42.6" customHeight="1" x14ac:dyDescent="0.3">
      <c r="A13" s="31"/>
      <c r="B13" s="24" t="s">
        <v>33</v>
      </c>
      <c r="C13" s="24"/>
      <c r="D13" s="25" t="s">
        <v>28</v>
      </c>
      <c r="E13" s="25" t="s">
        <v>34</v>
      </c>
      <c r="F13" s="26">
        <v>37</v>
      </c>
      <c r="G13" s="26">
        <v>39</v>
      </c>
      <c r="H13" s="26">
        <v>2</v>
      </c>
      <c r="I13" s="25" t="s">
        <v>23</v>
      </c>
      <c r="J13" s="25">
        <v>0</v>
      </c>
      <c r="K13" s="28">
        <f t="shared" ref="K13:K52" si="10">+J13/H13</f>
        <v>0</v>
      </c>
      <c r="L13" s="29" t="str">
        <f t="shared" si="0"/>
        <v>MUY BAJO</v>
      </c>
      <c r="M13" s="38">
        <f>+Q13/R13</f>
        <v>42.8</v>
      </c>
      <c r="N13" s="29" t="str">
        <f t="shared" si="1"/>
        <v>MUY ALTO</v>
      </c>
      <c r="O13" s="28">
        <f t="shared" ref="O13:O28" si="11">+K13*M13</f>
        <v>0</v>
      </c>
      <c r="P13" s="29" t="str">
        <f t="shared" si="2"/>
        <v>MUY BAJO</v>
      </c>
      <c r="Q13" s="30">
        <f t="shared" ref="Q13:Q28" si="12">+T13+U13</f>
        <v>428</v>
      </c>
      <c r="R13" s="30">
        <v>10</v>
      </c>
      <c r="S13" s="30">
        <f t="shared" si="5"/>
        <v>-418</v>
      </c>
      <c r="T13" s="30">
        <f t="shared" si="6"/>
        <v>202</v>
      </c>
      <c r="U13" s="30">
        <v>226</v>
      </c>
      <c r="V13" s="2">
        <v>211</v>
      </c>
    </row>
    <row r="14" spans="1:22" ht="42.6" customHeight="1" x14ac:dyDescent="0.3">
      <c r="A14" s="31"/>
      <c r="B14" s="24" t="s">
        <v>33</v>
      </c>
      <c r="C14" s="24"/>
      <c r="D14" s="25" t="s">
        <v>24</v>
      </c>
      <c r="E14" s="25" t="s">
        <v>35</v>
      </c>
      <c r="F14" s="26">
        <v>0</v>
      </c>
      <c r="G14" s="26">
        <v>1</v>
      </c>
      <c r="H14" s="26">
        <v>1</v>
      </c>
      <c r="I14" s="25" t="s">
        <v>23</v>
      </c>
      <c r="J14" s="25">
        <v>0</v>
      </c>
      <c r="K14" s="28">
        <f t="shared" si="10"/>
        <v>0</v>
      </c>
      <c r="L14" s="29" t="str">
        <f t="shared" si="0"/>
        <v>MUY BAJO</v>
      </c>
      <c r="M14" s="38"/>
      <c r="N14" s="29"/>
      <c r="O14" s="28"/>
      <c r="P14" s="29" t="str">
        <f t="shared" si="2"/>
        <v>MUY BAJO</v>
      </c>
      <c r="Q14" s="30">
        <f t="shared" si="12"/>
        <v>0</v>
      </c>
      <c r="R14" s="30">
        <v>0</v>
      </c>
      <c r="S14" s="30">
        <f t="shared" si="5"/>
        <v>0</v>
      </c>
      <c r="T14" s="30">
        <f t="shared" si="6"/>
        <v>0</v>
      </c>
      <c r="U14" s="30">
        <v>0</v>
      </c>
    </row>
    <row r="15" spans="1:22" ht="42.6" customHeight="1" x14ac:dyDescent="0.3">
      <c r="A15" s="31"/>
      <c r="B15" s="24" t="s">
        <v>33</v>
      </c>
      <c r="C15" s="24"/>
      <c r="D15" s="25" t="s">
        <v>25</v>
      </c>
      <c r="E15" s="25" t="s">
        <v>35</v>
      </c>
      <c r="F15" s="26">
        <v>0</v>
      </c>
      <c r="G15" s="26">
        <v>1</v>
      </c>
      <c r="H15" s="26">
        <v>1</v>
      </c>
      <c r="I15" s="25" t="s">
        <v>23</v>
      </c>
      <c r="J15" s="25">
        <v>0</v>
      </c>
      <c r="K15" s="28">
        <f t="shared" si="10"/>
        <v>0</v>
      </c>
      <c r="L15" s="29" t="str">
        <f t="shared" si="0"/>
        <v>MUY BAJO</v>
      </c>
      <c r="M15" s="38"/>
      <c r="N15" s="29"/>
      <c r="O15" s="28"/>
      <c r="P15" s="29" t="str">
        <f t="shared" si="2"/>
        <v>MUY BAJO</v>
      </c>
      <c r="Q15" s="30">
        <f t="shared" si="12"/>
        <v>0</v>
      </c>
      <c r="R15" s="30">
        <v>0</v>
      </c>
      <c r="S15" s="30">
        <f t="shared" si="5"/>
        <v>0</v>
      </c>
      <c r="T15" s="30">
        <f t="shared" si="6"/>
        <v>0</v>
      </c>
      <c r="U15" s="30">
        <v>0</v>
      </c>
    </row>
    <row r="16" spans="1:22" ht="42" customHeight="1" x14ac:dyDescent="0.3">
      <c r="A16" s="31"/>
      <c r="B16" s="24" t="s">
        <v>33</v>
      </c>
      <c r="C16" s="24"/>
      <c r="D16" s="25" t="s">
        <v>26</v>
      </c>
      <c r="E16" s="25" t="s">
        <v>35</v>
      </c>
      <c r="F16" s="26">
        <v>0</v>
      </c>
      <c r="G16" s="26">
        <v>1</v>
      </c>
      <c r="H16" s="26">
        <v>1</v>
      </c>
      <c r="I16" s="25" t="s">
        <v>23</v>
      </c>
      <c r="J16" s="25">
        <v>0</v>
      </c>
      <c r="K16" s="28">
        <f t="shared" si="10"/>
        <v>0</v>
      </c>
      <c r="L16" s="29" t="str">
        <f t="shared" si="0"/>
        <v>MUY BAJO</v>
      </c>
      <c r="M16" s="38"/>
      <c r="N16" s="29"/>
      <c r="O16" s="28"/>
      <c r="P16" s="29" t="str">
        <f t="shared" si="2"/>
        <v>MUY BAJO</v>
      </c>
      <c r="Q16" s="30">
        <f t="shared" si="12"/>
        <v>0</v>
      </c>
      <c r="R16" s="30">
        <v>0</v>
      </c>
      <c r="S16" s="30">
        <f t="shared" si="5"/>
        <v>0</v>
      </c>
      <c r="T16" s="30">
        <f t="shared" si="6"/>
        <v>0</v>
      </c>
      <c r="U16" s="30">
        <v>0</v>
      </c>
    </row>
    <row r="17" spans="1:22" ht="27" customHeight="1" x14ac:dyDescent="0.3">
      <c r="A17" s="31"/>
      <c r="B17" s="24" t="s">
        <v>36</v>
      </c>
      <c r="C17" s="24"/>
      <c r="D17" s="25" t="s">
        <v>21</v>
      </c>
      <c r="E17" s="25" t="s">
        <v>34</v>
      </c>
      <c r="F17" s="26">
        <v>44</v>
      </c>
      <c r="G17" s="26">
        <v>46</v>
      </c>
      <c r="H17" s="26">
        <v>2</v>
      </c>
      <c r="I17" s="25" t="s">
        <v>23</v>
      </c>
      <c r="J17" s="25">
        <v>2</v>
      </c>
      <c r="K17" s="28">
        <f t="shared" si="10"/>
        <v>1</v>
      </c>
      <c r="L17" s="29" t="str">
        <f t="shared" si="0"/>
        <v>MUY ALTO</v>
      </c>
      <c r="M17" s="38">
        <f t="shared" ref="M17:M30" si="13">+Q17/R17</f>
        <v>0.4</v>
      </c>
      <c r="N17" s="29" t="str">
        <f t="shared" si="1"/>
        <v>BAJO</v>
      </c>
      <c r="O17" s="28">
        <f t="shared" si="11"/>
        <v>0.4</v>
      </c>
      <c r="P17" s="29" t="str">
        <f t="shared" si="2"/>
        <v>BAJO</v>
      </c>
      <c r="Q17" s="30">
        <f t="shared" si="12"/>
        <v>10</v>
      </c>
      <c r="R17" s="30">
        <v>25</v>
      </c>
      <c r="S17" s="30">
        <f t="shared" si="5"/>
        <v>15</v>
      </c>
      <c r="T17" s="30">
        <f t="shared" si="6"/>
        <v>10</v>
      </c>
      <c r="U17" s="30">
        <v>0</v>
      </c>
      <c r="V17" s="2">
        <v>10</v>
      </c>
    </row>
    <row r="18" spans="1:22" ht="27" customHeight="1" x14ac:dyDescent="0.3">
      <c r="A18" s="31"/>
      <c r="B18" s="24" t="s">
        <v>36</v>
      </c>
      <c r="C18" s="24"/>
      <c r="D18" s="25" t="s">
        <v>24</v>
      </c>
      <c r="E18" s="25" t="s">
        <v>35</v>
      </c>
      <c r="F18" s="26">
        <v>0</v>
      </c>
      <c r="G18" s="26">
        <v>1</v>
      </c>
      <c r="H18" s="26">
        <v>1</v>
      </c>
      <c r="I18" s="25" t="s">
        <v>23</v>
      </c>
      <c r="J18" s="25">
        <v>0</v>
      </c>
      <c r="K18" s="28">
        <f t="shared" si="10"/>
        <v>0</v>
      </c>
      <c r="L18" s="29" t="str">
        <f t="shared" si="0"/>
        <v>MUY BAJO</v>
      </c>
      <c r="M18" s="38">
        <f t="shared" si="13"/>
        <v>0</v>
      </c>
      <c r="N18" s="29" t="str">
        <f t="shared" si="1"/>
        <v>MUY BAJO</v>
      </c>
      <c r="O18" s="28">
        <f t="shared" si="11"/>
        <v>0</v>
      </c>
      <c r="P18" s="29" t="str">
        <f t="shared" si="2"/>
        <v>MUY BAJO</v>
      </c>
      <c r="Q18" s="30">
        <f t="shared" si="12"/>
        <v>0</v>
      </c>
      <c r="R18" s="30">
        <v>5</v>
      </c>
      <c r="S18" s="30">
        <f t="shared" si="5"/>
        <v>5</v>
      </c>
      <c r="T18" s="30">
        <f t="shared" si="6"/>
        <v>0</v>
      </c>
      <c r="U18" s="30">
        <v>0</v>
      </c>
    </row>
    <row r="19" spans="1:22" ht="27" customHeight="1" x14ac:dyDescent="0.3">
      <c r="A19" s="31"/>
      <c r="B19" s="24" t="s">
        <v>36</v>
      </c>
      <c r="C19" s="24"/>
      <c r="D19" s="25" t="s">
        <v>25</v>
      </c>
      <c r="E19" s="25" t="s">
        <v>35</v>
      </c>
      <c r="F19" s="26">
        <v>0</v>
      </c>
      <c r="G19" s="26">
        <v>1</v>
      </c>
      <c r="H19" s="26">
        <v>1</v>
      </c>
      <c r="I19" s="25" t="s">
        <v>23</v>
      </c>
      <c r="J19" s="25">
        <v>0</v>
      </c>
      <c r="K19" s="28">
        <f t="shared" si="10"/>
        <v>0</v>
      </c>
      <c r="L19" s="29" t="str">
        <f t="shared" si="0"/>
        <v>MUY BAJO</v>
      </c>
      <c r="M19" s="38">
        <f t="shared" si="13"/>
        <v>0</v>
      </c>
      <c r="N19" s="29" t="str">
        <f t="shared" si="1"/>
        <v>MUY BAJO</v>
      </c>
      <c r="O19" s="28">
        <f t="shared" si="11"/>
        <v>0</v>
      </c>
      <c r="P19" s="29" t="str">
        <f t="shared" si="2"/>
        <v>MUY BAJO</v>
      </c>
      <c r="Q19" s="30">
        <f t="shared" si="12"/>
        <v>0</v>
      </c>
      <c r="R19" s="30">
        <v>5</v>
      </c>
      <c r="S19" s="30">
        <f t="shared" si="5"/>
        <v>5</v>
      </c>
      <c r="T19" s="30">
        <f t="shared" si="6"/>
        <v>0</v>
      </c>
      <c r="U19" s="30">
        <v>0</v>
      </c>
    </row>
    <row r="20" spans="1:22" ht="27" customHeight="1" x14ac:dyDescent="0.3">
      <c r="A20" s="31"/>
      <c r="B20" s="24" t="s">
        <v>36</v>
      </c>
      <c r="C20" s="24"/>
      <c r="D20" s="25" t="s">
        <v>26</v>
      </c>
      <c r="E20" s="25" t="s">
        <v>35</v>
      </c>
      <c r="F20" s="26">
        <v>0</v>
      </c>
      <c r="G20" s="26">
        <v>1</v>
      </c>
      <c r="H20" s="26">
        <v>1</v>
      </c>
      <c r="I20" s="25" t="s">
        <v>23</v>
      </c>
      <c r="J20" s="25">
        <v>0</v>
      </c>
      <c r="K20" s="28">
        <f t="shared" si="10"/>
        <v>0</v>
      </c>
      <c r="L20" s="29" t="str">
        <f t="shared" si="0"/>
        <v>MUY BAJO</v>
      </c>
      <c r="M20" s="38">
        <f t="shared" si="13"/>
        <v>0</v>
      </c>
      <c r="N20" s="29" t="str">
        <f t="shared" si="1"/>
        <v>MUY BAJO</v>
      </c>
      <c r="O20" s="28">
        <f t="shared" si="11"/>
        <v>0</v>
      </c>
      <c r="P20" s="29" t="str">
        <f t="shared" si="2"/>
        <v>MUY BAJO</v>
      </c>
      <c r="Q20" s="30">
        <f t="shared" si="12"/>
        <v>0</v>
      </c>
      <c r="R20" s="30">
        <v>5</v>
      </c>
      <c r="S20" s="30">
        <f t="shared" si="5"/>
        <v>5</v>
      </c>
      <c r="T20" s="30">
        <f t="shared" si="6"/>
        <v>0</v>
      </c>
      <c r="U20" s="30">
        <v>0</v>
      </c>
    </row>
    <row r="21" spans="1:22" ht="27" customHeight="1" x14ac:dyDescent="0.3">
      <c r="A21" s="31"/>
      <c r="B21" s="24" t="s">
        <v>37</v>
      </c>
      <c r="C21" s="24"/>
      <c r="D21" s="25" t="s">
        <v>21</v>
      </c>
      <c r="E21" s="25" t="s">
        <v>34</v>
      </c>
      <c r="F21" s="26">
        <v>0</v>
      </c>
      <c r="G21" s="26">
        <v>4</v>
      </c>
      <c r="H21" s="26">
        <v>4</v>
      </c>
      <c r="I21" s="25" t="s">
        <v>23</v>
      </c>
      <c r="J21" s="25">
        <v>0</v>
      </c>
      <c r="K21" s="28">
        <f t="shared" si="10"/>
        <v>0</v>
      </c>
      <c r="L21" s="29" t="str">
        <f t="shared" si="0"/>
        <v>MUY BAJO</v>
      </c>
      <c r="M21" s="38"/>
      <c r="N21" s="29"/>
      <c r="O21" s="28"/>
      <c r="P21" s="29"/>
      <c r="Q21" s="30">
        <f t="shared" si="12"/>
        <v>96</v>
      </c>
      <c r="R21" s="30">
        <v>0</v>
      </c>
      <c r="S21" s="30">
        <f t="shared" si="5"/>
        <v>-96</v>
      </c>
      <c r="T21" s="30">
        <f t="shared" si="6"/>
        <v>96</v>
      </c>
      <c r="U21" s="30">
        <v>0</v>
      </c>
      <c r="V21" s="2">
        <v>100</v>
      </c>
    </row>
    <row r="22" spans="1:22" ht="46.95" customHeight="1" x14ac:dyDescent="0.3">
      <c r="A22" s="31"/>
      <c r="B22" s="24" t="s">
        <v>38</v>
      </c>
      <c r="C22" s="24"/>
      <c r="D22" s="25" t="s">
        <v>21</v>
      </c>
      <c r="E22" s="25" t="s">
        <v>34</v>
      </c>
      <c r="F22" s="26">
        <v>0</v>
      </c>
      <c r="G22" s="26">
        <v>2</v>
      </c>
      <c r="H22" s="26">
        <v>2</v>
      </c>
      <c r="I22" s="25" t="s">
        <v>23</v>
      </c>
      <c r="J22" s="25">
        <v>0</v>
      </c>
      <c r="K22" s="28">
        <f t="shared" si="10"/>
        <v>0</v>
      </c>
      <c r="L22" s="29" t="str">
        <f t="shared" si="0"/>
        <v>MUY BAJO</v>
      </c>
      <c r="M22" s="38"/>
      <c r="N22" s="29"/>
      <c r="O22" s="28"/>
      <c r="P22" s="29"/>
      <c r="Q22" s="30">
        <f t="shared" si="12"/>
        <v>0</v>
      </c>
      <c r="R22" s="30">
        <v>0</v>
      </c>
      <c r="S22" s="30">
        <f t="shared" si="5"/>
        <v>0</v>
      </c>
      <c r="T22" s="30">
        <f t="shared" si="6"/>
        <v>0</v>
      </c>
      <c r="U22" s="30">
        <v>0</v>
      </c>
    </row>
    <row r="23" spans="1:22" ht="27" customHeight="1" x14ac:dyDescent="0.3">
      <c r="A23" s="31"/>
      <c r="B23" s="24" t="s">
        <v>39</v>
      </c>
      <c r="C23" s="24"/>
      <c r="D23" s="25" t="s">
        <v>28</v>
      </c>
      <c r="E23" s="25" t="s">
        <v>40</v>
      </c>
      <c r="F23" s="26">
        <v>0</v>
      </c>
      <c r="G23" s="26">
        <v>3</v>
      </c>
      <c r="H23" s="26">
        <v>3</v>
      </c>
      <c r="I23" s="25" t="s">
        <v>23</v>
      </c>
      <c r="J23" s="25">
        <v>0</v>
      </c>
      <c r="K23" s="28">
        <f t="shared" si="10"/>
        <v>0</v>
      </c>
      <c r="L23" s="29" t="str">
        <f t="shared" si="0"/>
        <v>MUY BAJO</v>
      </c>
      <c r="M23" s="38">
        <f t="shared" si="13"/>
        <v>0</v>
      </c>
      <c r="N23" s="29" t="str">
        <f t="shared" si="1"/>
        <v>MUY BAJO</v>
      </c>
      <c r="O23" s="28">
        <f t="shared" si="11"/>
        <v>0</v>
      </c>
      <c r="P23" s="29" t="str">
        <f t="shared" si="2"/>
        <v>MUY BAJO</v>
      </c>
      <c r="Q23" s="30">
        <f t="shared" si="12"/>
        <v>0</v>
      </c>
      <c r="R23" s="30">
        <v>146</v>
      </c>
      <c r="S23" s="30">
        <f t="shared" si="5"/>
        <v>146</v>
      </c>
      <c r="T23" s="30">
        <f t="shared" si="6"/>
        <v>0</v>
      </c>
      <c r="U23" s="30">
        <v>0</v>
      </c>
    </row>
    <row r="24" spans="1:22" ht="27" customHeight="1" x14ac:dyDescent="0.3">
      <c r="A24" s="31"/>
      <c r="B24" s="24" t="s">
        <v>41</v>
      </c>
      <c r="C24" s="24"/>
      <c r="D24" s="25" t="s">
        <v>28</v>
      </c>
      <c r="E24" s="25" t="s">
        <v>42</v>
      </c>
      <c r="F24" s="26">
        <v>0</v>
      </c>
      <c r="G24" s="26">
        <v>0</v>
      </c>
      <c r="H24" s="26">
        <v>0</v>
      </c>
      <c r="I24" s="25" t="s">
        <v>23</v>
      </c>
      <c r="J24" s="25">
        <v>0.75</v>
      </c>
      <c r="K24" s="28">
        <v>0</v>
      </c>
      <c r="L24" s="29" t="str">
        <f t="shared" si="0"/>
        <v>MUY BAJO</v>
      </c>
      <c r="M24" s="38"/>
      <c r="N24" s="29"/>
      <c r="O24" s="28"/>
      <c r="P24" s="29"/>
      <c r="Q24" s="30">
        <f t="shared" si="12"/>
        <v>0</v>
      </c>
      <c r="R24" s="30">
        <v>0</v>
      </c>
      <c r="S24" s="30">
        <f t="shared" si="5"/>
        <v>0</v>
      </c>
      <c r="T24" s="30">
        <f t="shared" si="6"/>
        <v>0</v>
      </c>
      <c r="U24" s="30">
        <v>0</v>
      </c>
    </row>
    <row r="25" spans="1:22" ht="27" customHeight="1" x14ac:dyDescent="0.3">
      <c r="A25" s="31"/>
      <c r="B25" s="24" t="s">
        <v>43</v>
      </c>
      <c r="C25" s="24"/>
      <c r="D25" s="25" t="s">
        <v>21</v>
      </c>
      <c r="E25" s="25" t="s">
        <v>44</v>
      </c>
      <c r="F25" s="26">
        <v>154</v>
      </c>
      <c r="G25" s="26">
        <v>2000</v>
      </c>
      <c r="H25" s="26">
        <v>1846</v>
      </c>
      <c r="I25" s="25" t="s">
        <v>23</v>
      </c>
      <c r="J25" s="25">
        <v>1043</v>
      </c>
      <c r="K25" s="28">
        <f t="shared" si="10"/>
        <v>0.56500541711809316</v>
      </c>
      <c r="L25" s="29" t="str">
        <f t="shared" si="0"/>
        <v>MEDIO</v>
      </c>
      <c r="M25" s="38">
        <f t="shared" si="13"/>
        <v>1.375</v>
      </c>
      <c r="N25" s="29" t="str">
        <f t="shared" si="1"/>
        <v>MUY ALTO</v>
      </c>
      <c r="O25" s="28">
        <f t="shared" si="11"/>
        <v>0.77688244853737809</v>
      </c>
      <c r="P25" s="29" t="str">
        <f t="shared" si="2"/>
        <v>ALTO</v>
      </c>
      <c r="Q25" s="30">
        <f t="shared" si="12"/>
        <v>55</v>
      </c>
      <c r="R25" s="30">
        <v>40</v>
      </c>
      <c r="S25" s="30">
        <f t="shared" si="5"/>
        <v>-15</v>
      </c>
      <c r="T25" s="30">
        <f t="shared" si="6"/>
        <v>36</v>
      </c>
      <c r="U25" s="30">
        <v>19</v>
      </c>
      <c r="V25" s="2">
        <v>38</v>
      </c>
    </row>
    <row r="26" spans="1:22" ht="27" customHeight="1" x14ac:dyDescent="0.3">
      <c r="A26" s="31"/>
      <c r="B26" s="24" t="s">
        <v>43</v>
      </c>
      <c r="C26" s="24"/>
      <c r="D26" s="25" t="s">
        <v>26</v>
      </c>
      <c r="E26" s="25" t="s">
        <v>44</v>
      </c>
      <c r="F26" s="26">
        <v>1622</v>
      </c>
      <c r="G26" s="26">
        <v>1922</v>
      </c>
      <c r="H26" s="26">
        <v>300</v>
      </c>
      <c r="I26" s="25" t="s">
        <v>23</v>
      </c>
      <c r="J26" s="25">
        <v>105</v>
      </c>
      <c r="K26" s="28">
        <f t="shared" si="10"/>
        <v>0.35</v>
      </c>
      <c r="L26" s="29" t="str">
        <f t="shared" si="0"/>
        <v>BAJO</v>
      </c>
      <c r="M26" s="38">
        <f t="shared" si="13"/>
        <v>0.84</v>
      </c>
      <c r="N26" s="29" t="str">
        <f t="shared" si="1"/>
        <v>MUY ALTO</v>
      </c>
      <c r="O26" s="28">
        <f t="shared" si="11"/>
        <v>0.29399999999999998</v>
      </c>
      <c r="P26" s="29" t="str">
        <f t="shared" si="2"/>
        <v>BAJO</v>
      </c>
      <c r="Q26" s="30">
        <f t="shared" si="12"/>
        <v>21</v>
      </c>
      <c r="R26" s="30">
        <v>25</v>
      </c>
      <c r="S26" s="30">
        <f t="shared" si="5"/>
        <v>4</v>
      </c>
      <c r="T26" s="30">
        <f t="shared" si="6"/>
        <v>14</v>
      </c>
      <c r="U26" s="30">
        <v>7</v>
      </c>
      <c r="V26" s="2">
        <v>15</v>
      </c>
    </row>
    <row r="27" spans="1:22" ht="27" customHeight="1" x14ac:dyDescent="0.3">
      <c r="A27" s="31"/>
      <c r="B27" s="24" t="s">
        <v>43</v>
      </c>
      <c r="C27" s="24"/>
      <c r="D27" s="25" t="s">
        <v>24</v>
      </c>
      <c r="E27" s="25" t="s">
        <v>44</v>
      </c>
      <c r="F27" s="26">
        <v>1412</v>
      </c>
      <c r="G27" s="26">
        <v>1612</v>
      </c>
      <c r="H27" s="26">
        <v>200</v>
      </c>
      <c r="I27" s="25" t="s">
        <v>23</v>
      </c>
      <c r="J27" s="25">
        <v>428</v>
      </c>
      <c r="K27" s="28">
        <f t="shared" si="10"/>
        <v>2.14</v>
      </c>
      <c r="L27" s="29" t="str">
        <f t="shared" si="0"/>
        <v>MUY ALTO</v>
      </c>
      <c r="M27" s="38">
        <f t="shared" si="13"/>
        <v>1.1333333333333333</v>
      </c>
      <c r="N27" s="29" t="str">
        <f t="shared" si="1"/>
        <v>MUY ALTO</v>
      </c>
      <c r="O27" s="28">
        <f t="shared" si="11"/>
        <v>2.4253333333333336</v>
      </c>
      <c r="P27" s="29" t="str">
        <f t="shared" si="2"/>
        <v>MUY ALTO</v>
      </c>
      <c r="Q27" s="30">
        <f t="shared" si="12"/>
        <v>17</v>
      </c>
      <c r="R27" s="30">
        <v>15</v>
      </c>
      <c r="S27" s="30">
        <f t="shared" si="5"/>
        <v>-2</v>
      </c>
      <c r="T27" s="30">
        <f t="shared" si="6"/>
        <v>11</v>
      </c>
      <c r="U27" s="30">
        <v>6</v>
      </c>
      <c r="V27" s="2">
        <v>12</v>
      </c>
    </row>
    <row r="28" spans="1:22" ht="27" customHeight="1" x14ac:dyDescent="0.3">
      <c r="A28" s="31"/>
      <c r="B28" s="24" t="s">
        <v>43</v>
      </c>
      <c r="C28" s="24"/>
      <c r="D28" s="25" t="s">
        <v>25</v>
      </c>
      <c r="E28" s="25" t="s">
        <v>44</v>
      </c>
      <c r="F28" s="26">
        <v>852</v>
      </c>
      <c r="G28" s="26">
        <v>1052</v>
      </c>
      <c r="H28" s="26">
        <v>200</v>
      </c>
      <c r="I28" s="39" t="s">
        <v>23</v>
      </c>
      <c r="J28" s="25">
        <v>224</v>
      </c>
      <c r="K28" s="28">
        <f t="shared" si="10"/>
        <v>1.1200000000000001</v>
      </c>
      <c r="L28" s="29" t="str">
        <f>IF(K28&lt;=20%,"MUY BAJO",IF(AND(K28&gt;20%,K28&lt;=40%),"BAJO",IF(AND(K28&gt;40%,K28&lt;=60%),"MEDIO",IF(AND(K28&gt;60%,K28&lt;=80%),"ALTO","MUY ALTO"))))</f>
        <v>MUY ALTO</v>
      </c>
      <c r="M28" s="38">
        <f t="shared" si="13"/>
        <v>0.73333333333333328</v>
      </c>
      <c r="N28" s="29" t="str">
        <f t="shared" si="1"/>
        <v>ALTO</v>
      </c>
      <c r="O28" s="28">
        <f t="shared" si="11"/>
        <v>0.82133333333333336</v>
      </c>
      <c r="P28" s="29" t="str">
        <f t="shared" si="2"/>
        <v>MUY ALTO</v>
      </c>
      <c r="Q28" s="30">
        <f t="shared" si="12"/>
        <v>11</v>
      </c>
      <c r="R28" s="30">
        <v>15</v>
      </c>
      <c r="S28" s="30">
        <f t="shared" si="5"/>
        <v>4</v>
      </c>
      <c r="T28" s="30">
        <f t="shared" si="6"/>
        <v>11</v>
      </c>
      <c r="U28" s="30"/>
      <c r="V28" s="2">
        <v>11</v>
      </c>
    </row>
    <row r="29" spans="1:22" ht="30" customHeight="1" thickBot="1" x14ac:dyDescent="0.35">
      <c r="A29" s="31"/>
      <c r="B29" s="34" t="s">
        <v>45</v>
      </c>
      <c r="C29" s="34"/>
      <c r="D29" s="35"/>
      <c r="E29" s="35"/>
      <c r="F29" s="35"/>
      <c r="G29" s="35"/>
      <c r="H29" s="35"/>
      <c r="I29" s="35"/>
      <c r="J29" s="35"/>
      <c r="K29" s="36">
        <f>AVERAGE(K13:K28)</f>
        <v>0.32343783856988084</v>
      </c>
      <c r="L29" s="29" t="str">
        <f t="shared" si="0"/>
        <v>BAJO</v>
      </c>
      <c r="M29" s="36">
        <f>AVERAGE(M13:M27)</f>
        <v>5.172037037037037</v>
      </c>
      <c r="N29" s="29" t="str">
        <f t="shared" si="1"/>
        <v>MUY ALTO</v>
      </c>
      <c r="O29" s="36">
        <f>AVERAGE(O13:O27)</f>
        <v>0.43291286465230133</v>
      </c>
      <c r="P29" s="29" t="str">
        <f t="shared" si="2"/>
        <v>MEDIO</v>
      </c>
      <c r="Q29" s="37">
        <f t="shared" ref="Q29:T29" si="14">SUM(Q13:Q28)</f>
        <v>638</v>
      </c>
      <c r="R29" s="37">
        <f t="shared" si="14"/>
        <v>291</v>
      </c>
      <c r="S29" s="37">
        <f t="shared" si="14"/>
        <v>-347</v>
      </c>
      <c r="T29" s="37">
        <f t="shared" si="14"/>
        <v>380</v>
      </c>
      <c r="U29" s="37">
        <f>SUM(U13:U28)</f>
        <v>258</v>
      </c>
    </row>
    <row r="30" spans="1:22" ht="30" customHeight="1" x14ac:dyDescent="0.3">
      <c r="A30" s="31"/>
      <c r="B30" s="24" t="s">
        <v>46</v>
      </c>
      <c r="C30" s="24"/>
      <c r="D30" s="25" t="s">
        <v>21</v>
      </c>
      <c r="E30" s="25" t="s">
        <v>47</v>
      </c>
      <c r="F30" s="26">
        <v>59</v>
      </c>
      <c r="G30" s="26">
        <v>60</v>
      </c>
      <c r="H30" s="26">
        <v>1</v>
      </c>
      <c r="I30" s="25" t="s">
        <v>23</v>
      </c>
      <c r="J30" s="25">
        <v>0</v>
      </c>
      <c r="K30" s="28">
        <f t="shared" si="10"/>
        <v>0</v>
      </c>
      <c r="L30" s="29" t="str">
        <f t="shared" si="0"/>
        <v>MUY BAJO</v>
      </c>
      <c r="M30" s="28">
        <f t="shared" ref="M30:M34" si="15">+Q30/R30</f>
        <v>0.255</v>
      </c>
      <c r="N30" s="29" t="str">
        <f t="shared" si="1"/>
        <v>BAJO</v>
      </c>
      <c r="O30" s="28">
        <f t="shared" ref="O30:O34" si="16">+K30*M30</f>
        <v>0</v>
      </c>
      <c r="P30" s="29" t="str">
        <f t="shared" si="2"/>
        <v>MUY BAJO</v>
      </c>
      <c r="Q30" s="30">
        <f t="shared" ref="Q30:Q34" si="17">+T30+U30</f>
        <v>510</v>
      </c>
      <c r="R30" s="30">
        <v>2000</v>
      </c>
      <c r="S30" s="30">
        <f t="shared" si="5"/>
        <v>1490</v>
      </c>
      <c r="T30" s="30">
        <f t="shared" si="6"/>
        <v>470</v>
      </c>
      <c r="U30" s="30">
        <v>40</v>
      </c>
      <c r="V30" s="2">
        <v>491</v>
      </c>
    </row>
    <row r="31" spans="1:22" ht="30" customHeight="1" x14ac:dyDescent="0.3">
      <c r="A31" s="31"/>
      <c r="B31" s="24" t="s">
        <v>48</v>
      </c>
      <c r="C31" s="24"/>
      <c r="D31" s="25" t="s">
        <v>21</v>
      </c>
      <c r="E31" s="25" t="s">
        <v>47</v>
      </c>
      <c r="F31" s="26">
        <v>0</v>
      </c>
      <c r="G31" s="26">
        <v>1</v>
      </c>
      <c r="H31" s="26">
        <v>1</v>
      </c>
      <c r="I31" s="25" t="s">
        <v>23</v>
      </c>
      <c r="J31" s="25">
        <v>0</v>
      </c>
      <c r="K31" s="28">
        <f t="shared" si="10"/>
        <v>0</v>
      </c>
      <c r="L31" s="29" t="str">
        <f t="shared" si="0"/>
        <v>MUY BAJO</v>
      </c>
      <c r="M31" s="28">
        <f t="shared" si="15"/>
        <v>0</v>
      </c>
      <c r="N31" s="29" t="str">
        <f t="shared" si="1"/>
        <v>MUY BAJO</v>
      </c>
      <c r="O31" s="28">
        <f t="shared" si="16"/>
        <v>0</v>
      </c>
      <c r="P31" s="29" t="str">
        <f t="shared" si="2"/>
        <v>MUY BAJO</v>
      </c>
      <c r="Q31" s="30">
        <f t="shared" si="17"/>
        <v>0</v>
      </c>
      <c r="R31" s="30">
        <v>75</v>
      </c>
      <c r="S31" s="30">
        <f t="shared" si="5"/>
        <v>75</v>
      </c>
      <c r="T31" s="30">
        <f t="shared" si="6"/>
        <v>0</v>
      </c>
      <c r="U31" s="30">
        <v>0</v>
      </c>
    </row>
    <row r="32" spans="1:22" ht="40.950000000000003" customHeight="1" x14ac:dyDescent="0.3">
      <c r="A32" s="31"/>
      <c r="B32" s="24" t="s">
        <v>49</v>
      </c>
      <c r="C32" s="24"/>
      <c r="D32" s="25" t="s">
        <v>21</v>
      </c>
      <c r="E32" s="25" t="s">
        <v>47</v>
      </c>
      <c r="F32" s="26">
        <v>350</v>
      </c>
      <c r="G32" s="26">
        <v>700</v>
      </c>
      <c r="H32" s="26">
        <v>350</v>
      </c>
      <c r="I32" s="25" t="s">
        <v>50</v>
      </c>
      <c r="J32" s="25">
        <v>283</v>
      </c>
      <c r="K32" s="28">
        <f t="shared" si="10"/>
        <v>0.80857142857142861</v>
      </c>
      <c r="L32" s="29" t="str">
        <f t="shared" si="0"/>
        <v>MUY ALTO</v>
      </c>
      <c r="M32" s="28">
        <f t="shared" si="15"/>
        <v>0.39589905362776023</v>
      </c>
      <c r="N32" s="29" t="str">
        <f t="shared" si="1"/>
        <v>BAJO</v>
      </c>
      <c r="O32" s="28">
        <f t="shared" si="16"/>
        <v>0.32011266336187472</v>
      </c>
      <c r="P32" s="29" t="str">
        <f t="shared" si="2"/>
        <v>BAJO</v>
      </c>
      <c r="Q32" s="30">
        <f t="shared" si="17"/>
        <v>251</v>
      </c>
      <c r="R32" s="30">
        <v>634</v>
      </c>
      <c r="S32" s="30">
        <f t="shared" si="5"/>
        <v>383</v>
      </c>
      <c r="T32" s="30">
        <f t="shared" si="6"/>
        <v>191</v>
      </c>
      <c r="U32" s="30">
        <v>60</v>
      </c>
      <c r="V32" s="2">
        <v>200</v>
      </c>
    </row>
    <row r="33" spans="1:22" ht="30" customHeight="1" x14ac:dyDescent="0.3">
      <c r="A33" s="31"/>
      <c r="B33" s="24" t="s">
        <v>51</v>
      </c>
      <c r="C33" s="24"/>
      <c r="D33" s="25" t="s">
        <v>21</v>
      </c>
      <c r="E33" s="25" t="s">
        <v>47</v>
      </c>
      <c r="F33" s="26">
        <v>89</v>
      </c>
      <c r="G33" s="26">
        <v>159</v>
      </c>
      <c r="H33" s="26">
        <v>70</v>
      </c>
      <c r="I33" s="25" t="s">
        <v>23</v>
      </c>
      <c r="J33" s="25">
        <v>72</v>
      </c>
      <c r="K33" s="28">
        <f t="shared" si="10"/>
        <v>1.0285714285714285</v>
      </c>
      <c r="L33" s="29" t="str">
        <f t="shared" si="0"/>
        <v>MUY ALTO</v>
      </c>
      <c r="M33" s="28">
        <f t="shared" si="15"/>
        <v>7.4999999999999997E-2</v>
      </c>
      <c r="N33" s="29" t="str">
        <f t="shared" si="1"/>
        <v>MUY BAJO</v>
      </c>
      <c r="O33" s="28">
        <f t="shared" si="16"/>
        <v>7.7142857142857138E-2</v>
      </c>
      <c r="P33" s="29" t="str">
        <f t="shared" si="2"/>
        <v>MUY BAJO</v>
      </c>
      <c r="Q33" s="30">
        <f t="shared" si="17"/>
        <v>6</v>
      </c>
      <c r="R33" s="30">
        <v>80</v>
      </c>
      <c r="S33" s="30">
        <f t="shared" si="5"/>
        <v>74</v>
      </c>
      <c r="T33" s="30">
        <f t="shared" si="6"/>
        <v>3</v>
      </c>
      <c r="U33" s="30">
        <v>3</v>
      </c>
      <c r="V33" s="2">
        <v>3</v>
      </c>
    </row>
    <row r="34" spans="1:22" ht="43.95" customHeight="1" x14ac:dyDescent="0.3">
      <c r="A34" s="31"/>
      <c r="B34" s="24" t="s">
        <v>52</v>
      </c>
      <c r="C34" s="24"/>
      <c r="D34" s="25" t="s">
        <v>21</v>
      </c>
      <c r="E34" s="25" t="s">
        <v>47</v>
      </c>
      <c r="F34" s="26">
        <v>323</v>
      </c>
      <c r="G34" s="26">
        <v>373</v>
      </c>
      <c r="H34" s="26">
        <v>50</v>
      </c>
      <c r="I34" s="25" t="s">
        <v>23</v>
      </c>
      <c r="J34" s="25">
        <v>75</v>
      </c>
      <c r="K34" s="28">
        <f t="shared" si="10"/>
        <v>1.5</v>
      </c>
      <c r="L34" s="29" t="str">
        <f t="shared" si="0"/>
        <v>MUY ALTO</v>
      </c>
      <c r="M34" s="28">
        <f t="shared" si="15"/>
        <v>0.45</v>
      </c>
      <c r="N34" s="29" t="str">
        <f t="shared" si="1"/>
        <v>MEDIO</v>
      </c>
      <c r="O34" s="28">
        <f t="shared" si="16"/>
        <v>0.67500000000000004</v>
      </c>
      <c r="P34" s="29" t="str">
        <f t="shared" si="2"/>
        <v>ALTO</v>
      </c>
      <c r="Q34" s="30">
        <f t="shared" si="17"/>
        <v>45</v>
      </c>
      <c r="R34" s="30">
        <v>100</v>
      </c>
      <c r="S34" s="30">
        <f t="shared" si="5"/>
        <v>55</v>
      </c>
      <c r="T34" s="30">
        <f t="shared" si="6"/>
        <v>25</v>
      </c>
      <c r="U34" s="30">
        <v>20</v>
      </c>
      <c r="V34" s="2">
        <v>26</v>
      </c>
    </row>
    <row r="35" spans="1:22" ht="30" customHeight="1" thickBot="1" x14ac:dyDescent="0.35">
      <c r="A35" s="31"/>
      <c r="B35" s="34" t="s">
        <v>53</v>
      </c>
      <c r="C35" s="34"/>
      <c r="D35" s="35"/>
      <c r="E35" s="35"/>
      <c r="F35" s="35"/>
      <c r="G35" s="35"/>
      <c r="H35" s="35"/>
      <c r="I35" s="35"/>
      <c r="J35" s="35"/>
      <c r="K35" s="36">
        <f>AVERAGE(K30:K34)</f>
        <v>0.66742857142857148</v>
      </c>
      <c r="L35" s="29" t="str">
        <f t="shared" si="0"/>
        <v>ALTO</v>
      </c>
      <c r="M35" s="36">
        <f>AVERAGE(M30:M34)</f>
        <v>0.23517981072555205</v>
      </c>
      <c r="N35" s="29" t="str">
        <f t="shared" si="1"/>
        <v>BAJO</v>
      </c>
      <c r="O35" s="36">
        <f>AVERAGE(O30:O34)</f>
        <v>0.21445110410094639</v>
      </c>
      <c r="P35" s="29" t="str">
        <f t="shared" si="2"/>
        <v>BAJO</v>
      </c>
      <c r="Q35" s="37">
        <f t="shared" ref="Q35:T35" si="18">SUM(Q30:Q34)</f>
        <v>812</v>
      </c>
      <c r="R35" s="37">
        <f t="shared" si="18"/>
        <v>2889</v>
      </c>
      <c r="S35" s="37">
        <f t="shared" si="18"/>
        <v>2077</v>
      </c>
      <c r="T35" s="37">
        <f t="shared" si="18"/>
        <v>689</v>
      </c>
      <c r="U35" s="37">
        <f>SUM(U30:U34)</f>
        <v>123</v>
      </c>
    </row>
    <row r="36" spans="1:22" ht="40.950000000000003" customHeight="1" x14ac:dyDescent="0.3">
      <c r="A36" s="31"/>
      <c r="B36" s="24" t="s">
        <v>54</v>
      </c>
      <c r="C36" s="24"/>
      <c r="D36" s="25" t="s">
        <v>21</v>
      </c>
      <c r="E36" s="25" t="s">
        <v>55</v>
      </c>
      <c r="F36" s="26">
        <v>73</v>
      </c>
      <c r="G36" s="26">
        <v>75</v>
      </c>
      <c r="H36" s="26">
        <v>75</v>
      </c>
      <c r="I36" s="25" t="s">
        <v>56</v>
      </c>
      <c r="J36" s="25">
        <v>37</v>
      </c>
      <c r="K36" s="28">
        <f t="shared" si="10"/>
        <v>0.49333333333333335</v>
      </c>
      <c r="L36" s="29" t="str">
        <f t="shared" si="0"/>
        <v>MEDIO</v>
      </c>
      <c r="M36" s="28">
        <f>+Q36/R36</f>
        <v>0.69399999999999995</v>
      </c>
      <c r="N36" s="29" t="str">
        <f t="shared" si="1"/>
        <v>ALTO</v>
      </c>
      <c r="O36" s="28">
        <f>+K36*M36</f>
        <v>0.34237333333333331</v>
      </c>
      <c r="P36" s="29" t="str">
        <f t="shared" si="2"/>
        <v>BAJO</v>
      </c>
      <c r="Q36" s="30">
        <f t="shared" ref="Q36:Q38" si="19">+T36+U36</f>
        <v>347</v>
      </c>
      <c r="R36" s="30">
        <v>500</v>
      </c>
      <c r="S36" s="30">
        <f t="shared" si="5"/>
        <v>153</v>
      </c>
      <c r="T36" s="30">
        <f t="shared" si="6"/>
        <v>99</v>
      </c>
      <c r="U36" s="30">
        <v>248</v>
      </c>
      <c r="V36" s="2">
        <v>104</v>
      </c>
    </row>
    <row r="37" spans="1:22" ht="46.95" customHeight="1" x14ac:dyDescent="0.3">
      <c r="A37" s="31"/>
      <c r="B37" s="24" t="s">
        <v>57</v>
      </c>
      <c r="C37" s="24"/>
      <c r="D37" s="25" t="s">
        <v>21</v>
      </c>
      <c r="E37" s="25" t="s">
        <v>55</v>
      </c>
      <c r="F37" s="26">
        <v>73</v>
      </c>
      <c r="G37" s="26">
        <v>75</v>
      </c>
      <c r="H37" s="26">
        <v>75</v>
      </c>
      <c r="I37" s="25" t="s">
        <v>56</v>
      </c>
      <c r="J37" s="25">
        <v>37</v>
      </c>
      <c r="K37" s="28">
        <f t="shared" si="10"/>
        <v>0.49333333333333335</v>
      </c>
      <c r="L37" s="29" t="str">
        <f t="shared" si="0"/>
        <v>MEDIO</v>
      </c>
      <c r="M37" s="28">
        <f t="shared" ref="M37:M38" si="20">+Q37/R37</f>
        <v>0.84313725490196079</v>
      </c>
      <c r="N37" s="29" t="str">
        <f t="shared" si="1"/>
        <v>MUY ALTO</v>
      </c>
      <c r="O37" s="28">
        <f t="shared" ref="O37:O38" si="21">+K37*M37</f>
        <v>0.41594771241830064</v>
      </c>
      <c r="P37" s="29" t="str">
        <f t="shared" si="2"/>
        <v>MEDIO</v>
      </c>
      <c r="Q37" s="30">
        <f t="shared" si="19"/>
        <v>43</v>
      </c>
      <c r="R37" s="30">
        <v>51</v>
      </c>
      <c r="S37" s="30">
        <f t="shared" si="5"/>
        <v>8</v>
      </c>
      <c r="T37" s="30">
        <f t="shared" si="6"/>
        <v>21</v>
      </c>
      <c r="U37" s="30">
        <v>22</v>
      </c>
      <c r="V37" s="2">
        <v>22</v>
      </c>
    </row>
    <row r="38" spans="1:22" ht="73.95" customHeight="1" x14ac:dyDescent="0.3">
      <c r="A38" s="31"/>
      <c r="B38" s="24" t="s">
        <v>58</v>
      </c>
      <c r="C38" s="24"/>
      <c r="D38" s="25" t="s">
        <v>21</v>
      </c>
      <c r="E38" s="25" t="s">
        <v>59</v>
      </c>
      <c r="F38" s="26">
        <v>1</v>
      </c>
      <c r="G38" s="26">
        <v>1</v>
      </c>
      <c r="H38" s="26">
        <v>1</v>
      </c>
      <c r="I38" s="25" t="s">
        <v>56</v>
      </c>
      <c r="J38" s="25">
        <v>1</v>
      </c>
      <c r="K38" s="28">
        <f t="shared" si="10"/>
        <v>1</v>
      </c>
      <c r="L38" s="29" t="str">
        <f t="shared" si="0"/>
        <v>MUY ALTO</v>
      </c>
      <c r="M38" s="28">
        <f t="shared" si="20"/>
        <v>1.3663366336633664</v>
      </c>
      <c r="N38" s="29" t="str">
        <f t="shared" si="1"/>
        <v>MUY ALTO</v>
      </c>
      <c r="O38" s="28">
        <f t="shared" si="21"/>
        <v>1.3663366336633664</v>
      </c>
      <c r="P38" s="29" t="str">
        <f t="shared" si="2"/>
        <v>MUY ALTO</v>
      </c>
      <c r="Q38" s="30">
        <f t="shared" si="19"/>
        <v>138</v>
      </c>
      <c r="R38" s="30">
        <v>101</v>
      </c>
      <c r="S38" s="30">
        <f t="shared" si="5"/>
        <v>-37</v>
      </c>
      <c r="T38" s="30">
        <f t="shared" si="6"/>
        <v>59</v>
      </c>
      <c r="U38" s="30">
        <v>79</v>
      </c>
      <c r="V38" s="2">
        <v>62</v>
      </c>
    </row>
    <row r="39" spans="1:22" ht="27" customHeight="1" thickBot="1" x14ac:dyDescent="0.35">
      <c r="A39" s="31"/>
      <c r="B39" s="34" t="s">
        <v>60</v>
      </c>
      <c r="C39" s="34"/>
      <c r="D39" s="35"/>
      <c r="E39" s="35"/>
      <c r="F39" s="35"/>
      <c r="G39" s="35"/>
      <c r="H39" s="35"/>
      <c r="I39" s="35"/>
      <c r="J39" s="35"/>
      <c r="K39" s="36">
        <f>AVERAGE(K36:K38)</f>
        <v>0.66222222222222227</v>
      </c>
      <c r="L39" s="29" t="str">
        <f t="shared" si="0"/>
        <v>ALTO</v>
      </c>
      <c r="M39" s="36">
        <f>AVERAGE(M36:M38)</f>
        <v>0.96782462952177573</v>
      </c>
      <c r="N39" s="29" t="str">
        <f t="shared" si="1"/>
        <v>MUY ALTO</v>
      </c>
      <c r="O39" s="36">
        <f>AVERAGE(O36:O38)</f>
        <v>0.7082192264716668</v>
      </c>
      <c r="P39" s="29" t="str">
        <f t="shared" si="2"/>
        <v>ALTO</v>
      </c>
      <c r="Q39" s="37">
        <f t="shared" ref="Q39:T39" si="22">SUM(Q36:Q38)</f>
        <v>528</v>
      </c>
      <c r="R39" s="37">
        <f t="shared" si="22"/>
        <v>652</v>
      </c>
      <c r="S39" s="37">
        <f t="shared" si="22"/>
        <v>124</v>
      </c>
      <c r="T39" s="37">
        <f t="shared" si="22"/>
        <v>179</v>
      </c>
      <c r="U39" s="37">
        <f>SUM(U36:U38)</f>
        <v>349</v>
      </c>
    </row>
    <row r="40" spans="1:22" ht="39" customHeight="1" x14ac:dyDescent="0.3">
      <c r="A40" s="31"/>
      <c r="B40" s="24" t="s">
        <v>61</v>
      </c>
      <c r="C40" s="24"/>
      <c r="D40" s="25" t="s">
        <v>28</v>
      </c>
      <c r="E40" s="25" t="s">
        <v>42</v>
      </c>
      <c r="F40" s="33">
        <v>0.75</v>
      </c>
      <c r="G40" s="33">
        <v>1</v>
      </c>
      <c r="H40" s="33">
        <v>0.25</v>
      </c>
      <c r="I40" s="25" t="s">
        <v>62</v>
      </c>
      <c r="J40" s="25">
        <v>0</v>
      </c>
      <c r="K40" s="28">
        <f t="shared" si="10"/>
        <v>0</v>
      </c>
      <c r="L40" s="29" t="str">
        <f t="shared" si="0"/>
        <v>MUY BAJO</v>
      </c>
      <c r="M40" s="28"/>
      <c r="N40" s="29"/>
      <c r="O40" s="28"/>
      <c r="P40" s="29"/>
      <c r="Q40" s="30">
        <f>+T40+U40</f>
        <v>0</v>
      </c>
      <c r="R40" s="30">
        <v>0</v>
      </c>
      <c r="S40" s="30">
        <f t="shared" si="5"/>
        <v>0</v>
      </c>
      <c r="T40" s="30">
        <f t="shared" si="6"/>
        <v>0</v>
      </c>
      <c r="U40" s="30">
        <v>0</v>
      </c>
    </row>
    <row r="41" spans="1:22" ht="27" customHeight="1" thickBot="1" x14ac:dyDescent="0.35">
      <c r="A41" s="31"/>
      <c r="B41" s="34" t="s">
        <v>63</v>
      </c>
      <c r="C41" s="34"/>
      <c r="D41" s="35"/>
      <c r="E41" s="35"/>
      <c r="F41" s="35"/>
      <c r="G41" s="35"/>
      <c r="H41" s="35"/>
      <c r="I41" s="35"/>
      <c r="J41" s="35"/>
      <c r="K41" s="36">
        <f>AVERAGE(K40)</f>
        <v>0</v>
      </c>
      <c r="L41" s="29" t="str">
        <f t="shared" si="0"/>
        <v>MUY BAJO</v>
      </c>
      <c r="M41" s="36"/>
      <c r="N41" s="29"/>
      <c r="O41" s="36"/>
      <c r="P41" s="29"/>
      <c r="Q41" s="37">
        <f t="shared" ref="Q41:T41" si="23">SUM(Q40)</f>
        <v>0</v>
      </c>
      <c r="R41" s="37">
        <f t="shared" si="23"/>
        <v>0</v>
      </c>
      <c r="S41" s="37">
        <f t="shared" si="23"/>
        <v>0</v>
      </c>
      <c r="T41" s="37">
        <f t="shared" si="23"/>
        <v>0</v>
      </c>
      <c r="U41" s="37">
        <f>SUM(U40)</f>
        <v>0</v>
      </c>
    </row>
    <row r="42" spans="1:22" ht="59.25" customHeight="1" x14ac:dyDescent="0.3">
      <c r="A42" s="31"/>
      <c r="B42" s="24" t="s">
        <v>64</v>
      </c>
      <c r="C42" s="24"/>
      <c r="D42" s="25" t="s">
        <v>28</v>
      </c>
      <c r="E42" s="25" t="s">
        <v>65</v>
      </c>
      <c r="F42" s="26">
        <v>1</v>
      </c>
      <c r="G42" s="26">
        <v>1</v>
      </c>
      <c r="H42" s="26">
        <v>1</v>
      </c>
      <c r="I42" s="25" t="s">
        <v>50</v>
      </c>
      <c r="J42" s="25">
        <v>1</v>
      </c>
      <c r="K42" s="28">
        <f t="shared" si="10"/>
        <v>1</v>
      </c>
      <c r="L42" s="29" t="str">
        <f t="shared" si="0"/>
        <v>MUY ALTO</v>
      </c>
      <c r="M42" s="28">
        <f t="shared" ref="M42:M52" si="24">+Q42/R42</f>
        <v>0.8</v>
      </c>
      <c r="N42" s="29" t="str">
        <f t="shared" si="1"/>
        <v>ALTO</v>
      </c>
      <c r="O42" s="28">
        <f t="shared" ref="O42:O52" si="25">+K42*M42</f>
        <v>0.8</v>
      </c>
      <c r="P42" s="29" t="str">
        <f t="shared" si="2"/>
        <v>ALTO</v>
      </c>
      <c r="Q42" s="30">
        <f t="shared" ref="Q42:Q52" si="26">+T42+U42</f>
        <v>16</v>
      </c>
      <c r="R42" s="30">
        <v>20</v>
      </c>
      <c r="S42" s="30">
        <f t="shared" si="5"/>
        <v>4</v>
      </c>
      <c r="T42" s="30">
        <f t="shared" si="6"/>
        <v>16</v>
      </c>
      <c r="U42" s="30">
        <v>0</v>
      </c>
      <c r="V42" s="2">
        <v>17</v>
      </c>
    </row>
    <row r="43" spans="1:22" ht="45.75" customHeight="1" x14ac:dyDescent="0.3">
      <c r="A43" s="31"/>
      <c r="B43" s="24" t="s">
        <v>66</v>
      </c>
      <c r="C43" s="24"/>
      <c r="D43" s="25" t="s">
        <v>21</v>
      </c>
      <c r="E43" s="25" t="s">
        <v>67</v>
      </c>
      <c r="F43" s="26">
        <v>7</v>
      </c>
      <c r="G43" s="26">
        <v>13</v>
      </c>
      <c r="H43" s="26">
        <v>6</v>
      </c>
      <c r="I43" s="25" t="s">
        <v>23</v>
      </c>
      <c r="J43" s="25">
        <v>0</v>
      </c>
      <c r="K43" s="28">
        <f t="shared" si="10"/>
        <v>0</v>
      </c>
      <c r="L43" s="29" t="str">
        <f t="shared" si="0"/>
        <v>MUY BAJO</v>
      </c>
      <c r="M43" s="28">
        <f t="shared" si="24"/>
        <v>0.71794871794871795</v>
      </c>
      <c r="N43" s="29" t="str">
        <f t="shared" si="1"/>
        <v>ALTO</v>
      </c>
      <c r="O43" s="28">
        <f t="shared" si="25"/>
        <v>0</v>
      </c>
      <c r="P43" s="29" t="str">
        <f t="shared" si="2"/>
        <v>MUY BAJO</v>
      </c>
      <c r="Q43" s="30">
        <f t="shared" si="26"/>
        <v>28</v>
      </c>
      <c r="R43" s="30">
        <v>39</v>
      </c>
      <c r="S43" s="30">
        <f t="shared" si="5"/>
        <v>11</v>
      </c>
      <c r="T43" s="30">
        <f t="shared" si="6"/>
        <v>28</v>
      </c>
      <c r="U43" s="30">
        <v>0</v>
      </c>
      <c r="V43" s="2">
        <v>29</v>
      </c>
    </row>
    <row r="44" spans="1:22" ht="27" customHeight="1" x14ac:dyDescent="0.3">
      <c r="A44" s="31"/>
      <c r="B44" s="24" t="s">
        <v>66</v>
      </c>
      <c r="C44" s="24"/>
      <c r="D44" s="25" t="s">
        <v>21</v>
      </c>
      <c r="E44" s="25" t="s">
        <v>68</v>
      </c>
      <c r="F44" s="26">
        <v>1</v>
      </c>
      <c r="G44" s="26">
        <v>3</v>
      </c>
      <c r="H44" s="26">
        <v>2</v>
      </c>
      <c r="I44" s="25" t="s">
        <v>23</v>
      </c>
      <c r="J44" s="25">
        <v>0</v>
      </c>
      <c r="K44" s="28">
        <f t="shared" si="10"/>
        <v>0</v>
      </c>
      <c r="L44" s="29" t="str">
        <f t="shared" si="0"/>
        <v>MUY BAJO</v>
      </c>
      <c r="M44" s="28"/>
      <c r="N44" s="29"/>
      <c r="O44" s="28"/>
      <c r="P44" s="29"/>
      <c r="Q44" s="30">
        <f t="shared" si="26"/>
        <v>0</v>
      </c>
      <c r="R44" s="30"/>
      <c r="S44" s="30">
        <f t="shared" si="5"/>
        <v>0</v>
      </c>
      <c r="T44" s="30"/>
      <c r="U44" s="30"/>
    </row>
    <row r="45" spans="1:22" ht="27" customHeight="1" x14ac:dyDescent="0.3">
      <c r="A45" s="31"/>
      <c r="B45" s="24" t="s">
        <v>66</v>
      </c>
      <c r="C45" s="24"/>
      <c r="D45" s="25" t="s">
        <v>24</v>
      </c>
      <c r="E45" s="25" t="s">
        <v>67</v>
      </c>
      <c r="F45" s="26">
        <v>1</v>
      </c>
      <c r="G45" s="26">
        <v>2</v>
      </c>
      <c r="H45" s="26">
        <v>1</v>
      </c>
      <c r="I45" s="25" t="s">
        <v>23</v>
      </c>
      <c r="J45" s="25">
        <v>1</v>
      </c>
      <c r="K45" s="28">
        <f t="shared" si="10"/>
        <v>1</v>
      </c>
      <c r="L45" s="29" t="str">
        <f t="shared" si="0"/>
        <v>MUY ALTO</v>
      </c>
      <c r="M45" s="28">
        <f t="shared" si="24"/>
        <v>1.6666666666666667</v>
      </c>
      <c r="N45" s="29" t="str">
        <f t="shared" si="1"/>
        <v>MUY ALTO</v>
      </c>
      <c r="O45" s="28">
        <f t="shared" si="25"/>
        <v>1.6666666666666667</v>
      </c>
      <c r="P45" s="29" t="str">
        <f t="shared" si="2"/>
        <v>MUY ALTO</v>
      </c>
      <c r="Q45" s="30">
        <f t="shared" si="26"/>
        <v>15</v>
      </c>
      <c r="R45" s="30">
        <v>9</v>
      </c>
      <c r="S45" s="30">
        <f t="shared" si="5"/>
        <v>-6</v>
      </c>
      <c r="T45" s="30">
        <f t="shared" si="6"/>
        <v>15</v>
      </c>
      <c r="U45" s="30">
        <v>0</v>
      </c>
      <c r="V45" s="2">
        <v>16</v>
      </c>
    </row>
    <row r="46" spans="1:22" ht="27" customHeight="1" x14ac:dyDescent="0.3">
      <c r="A46" s="31"/>
      <c r="B46" s="24" t="s">
        <v>66</v>
      </c>
      <c r="C46" s="24"/>
      <c r="D46" s="25" t="s">
        <v>24</v>
      </c>
      <c r="E46" s="25" t="s">
        <v>68</v>
      </c>
      <c r="F46" s="26">
        <v>1</v>
      </c>
      <c r="G46" s="26">
        <v>2</v>
      </c>
      <c r="H46" s="26">
        <v>1</v>
      </c>
      <c r="I46" s="25" t="s">
        <v>23</v>
      </c>
      <c r="J46" s="25">
        <v>0</v>
      </c>
      <c r="K46" s="28">
        <f t="shared" si="10"/>
        <v>0</v>
      </c>
      <c r="L46" s="29" t="str">
        <f t="shared" si="0"/>
        <v>MUY BAJO</v>
      </c>
      <c r="M46" s="28">
        <f t="shared" si="24"/>
        <v>0</v>
      </c>
      <c r="N46" s="29" t="str">
        <f t="shared" si="1"/>
        <v>MUY BAJO</v>
      </c>
      <c r="O46" s="28">
        <f t="shared" si="25"/>
        <v>0</v>
      </c>
      <c r="P46" s="29" t="str">
        <f t="shared" si="2"/>
        <v>MUY BAJO</v>
      </c>
      <c r="Q46" s="30">
        <f t="shared" si="26"/>
        <v>0</v>
      </c>
      <c r="R46" s="30">
        <v>1</v>
      </c>
      <c r="S46" s="30">
        <f t="shared" si="5"/>
        <v>1</v>
      </c>
      <c r="T46" s="30">
        <v>0</v>
      </c>
      <c r="U46" s="30">
        <v>0</v>
      </c>
    </row>
    <row r="47" spans="1:22" ht="27" customHeight="1" x14ac:dyDescent="0.3">
      <c r="A47" s="31"/>
      <c r="B47" s="24" t="s">
        <v>66</v>
      </c>
      <c r="C47" s="24"/>
      <c r="D47" s="25" t="s">
        <v>25</v>
      </c>
      <c r="E47" s="25" t="s">
        <v>67</v>
      </c>
      <c r="F47" s="26">
        <v>1</v>
      </c>
      <c r="G47" s="26">
        <v>2</v>
      </c>
      <c r="H47" s="26">
        <v>1</v>
      </c>
      <c r="I47" s="25" t="s">
        <v>23</v>
      </c>
      <c r="J47" s="25">
        <v>0</v>
      </c>
      <c r="K47" s="28">
        <f t="shared" si="10"/>
        <v>0</v>
      </c>
      <c r="L47" s="29" t="str">
        <f t="shared" si="0"/>
        <v>MUY BAJO</v>
      </c>
      <c r="M47" s="28">
        <f t="shared" si="24"/>
        <v>1.1111111111111112</v>
      </c>
      <c r="N47" s="29" t="str">
        <f t="shared" si="1"/>
        <v>MUY ALTO</v>
      </c>
      <c r="O47" s="28">
        <f t="shared" si="25"/>
        <v>0</v>
      </c>
      <c r="P47" s="29" t="str">
        <f t="shared" si="2"/>
        <v>MUY BAJO</v>
      </c>
      <c r="Q47" s="30">
        <f t="shared" si="26"/>
        <v>10</v>
      </c>
      <c r="R47" s="30">
        <v>9</v>
      </c>
      <c r="S47" s="30">
        <f t="shared" si="5"/>
        <v>-1</v>
      </c>
      <c r="T47" s="30">
        <f t="shared" si="6"/>
        <v>10</v>
      </c>
      <c r="U47" s="30">
        <v>0</v>
      </c>
      <c r="V47" s="2">
        <v>10</v>
      </c>
    </row>
    <row r="48" spans="1:22" ht="27" customHeight="1" x14ac:dyDescent="0.3">
      <c r="A48" s="31"/>
      <c r="B48" s="24" t="s">
        <v>66</v>
      </c>
      <c r="C48" s="24"/>
      <c r="D48" s="25" t="s">
        <v>25</v>
      </c>
      <c r="E48" s="25" t="s">
        <v>68</v>
      </c>
      <c r="F48" s="26">
        <v>1</v>
      </c>
      <c r="G48" s="26">
        <v>2</v>
      </c>
      <c r="H48" s="26">
        <v>1</v>
      </c>
      <c r="I48" s="39" t="s">
        <v>23</v>
      </c>
      <c r="J48" s="25">
        <v>0</v>
      </c>
      <c r="K48" s="28">
        <f t="shared" si="10"/>
        <v>0</v>
      </c>
      <c r="L48" s="29" t="str">
        <f t="shared" si="0"/>
        <v>MUY BAJO</v>
      </c>
      <c r="M48" s="28">
        <f t="shared" si="24"/>
        <v>0</v>
      </c>
      <c r="N48" s="29" t="str">
        <f t="shared" si="1"/>
        <v>MUY BAJO</v>
      </c>
      <c r="O48" s="28">
        <f t="shared" si="25"/>
        <v>0</v>
      </c>
      <c r="P48" s="29" t="str">
        <f t="shared" si="2"/>
        <v>MUY BAJO</v>
      </c>
      <c r="Q48" s="30">
        <f t="shared" si="26"/>
        <v>0</v>
      </c>
      <c r="R48" s="30">
        <v>1</v>
      </c>
      <c r="S48" s="30">
        <f t="shared" si="5"/>
        <v>1</v>
      </c>
      <c r="T48" s="30">
        <v>0</v>
      </c>
      <c r="U48" s="30">
        <v>0</v>
      </c>
    </row>
    <row r="49" spans="1:22" ht="27" customHeight="1" x14ac:dyDescent="0.3">
      <c r="A49" s="31"/>
      <c r="B49" s="24" t="s">
        <v>66</v>
      </c>
      <c r="C49" s="24"/>
      <c r="D49" s="25" t="s">
        <v>26</v>
      </c>
      <c r="E49" s="25" t="s">
        <v>67</v>
      </c>
      <c r="F49" s="26">
        <v>1</v>
      </c>
      <c r="G49" s="26">
        <v>2</v>
      </c>
      <c r="H49" s="26">
        <v>1</v>
      </c>
      <c r="I49" s="39" t="s">
        <v>23</v>
      </c>
      <c r="J49" s="25">
        <v>1</v>
      </c>
      <c r="K49" s="28">
        <f t="shared" si="10"/>
        <v>1</v>
      </c>
      <c r="L49" s="29" t="str">
        <f t="shared" si="0"/>
        <v>MUY ALTO</v>
      </c>
      <c r="M49" s="28">
        <f t="shared" si="24"/>
        <v>1.1111111111111112</v>
      </c>
      <c r="N49" s="29" t="str">
        <f t="shared" si="1"/>
        <v>MUY ALTO</v>
      </c>
      <c r="O49" s="28">
        <f t="shared" si="25"/>
        <v>1.1111111111111112</v>
      </c>
      <c r="P49" s="29" t="str">
        <f t="shared" si="2"/>
        <v>MUY ALTO</v>
      </c>
      <c r="Q49" s="30">
        <f t="shared" si="26"/>
        <v>10</v>
      </c>
      <c r="R49" s="30">
        <v>9</v>
      </c>
      <c r="S49" s="30">
        <f t="shared" si="5"/>
        <v>-1</v>
      </c>
      <c r="T49" s="30">
        <f t="shared" si="6"/>
        <v>10</v>
      </c>
      <c r="U49" s="30">
        <v>0</v>
      </c>
      <c r="V49" s="2">
        <v>10</v>
      </c>
    </row>
    <row r="50" spans="1:22" ht="27" customHeight="1" x14ac:dyDescent="0.3">
      <c r="A50" s="31"/>
      <c r="B50" s="24" t="s">
        <v>66</v>
      </c>
      <c r="C50" s="24"/>
      <c r="D50" s="25" t="s">
        <v>26</v>
      </c>
      <c r="E50" s="25" t="s">
        <v>68</v>
      </c>
      <c r="F50" s="26">
        <v>1</v>
      </c>
      <c r="G50" s="26">
        <v>2</v>
      </c>
      <c r="H50" s="26">
        <v>1</v>
      </c>
      <c r="I50" s="39" t="s">
        <v>23</v>
      </c>
      <c r="J50" s="25">
        <v>0</v>
      </c>
      <c r="K50" s="28">
        <f t="shared" si="10"/>
        <v>0</v>
      </c>
      <c r="L50" s="29" t="str">
        <f t="shared" si="0"/>
        <v>MUY BAJO</v>
      </c>
      <c r="M50" s="28">
        <f t="shared" si="24"/>
        <v>0</v>
      </c>
      <c r="N50" s="29" t="str">
        <f t="shared" si="1"/>
        <v>MUY BAJO</v>
      </c>
      <c r="O50" s="28">
        <f t="shared" si="25"/>
        <v>0</v>
      </c>
      <c r="P50" s="29" t="str">
        <f t="shared" si="2"/>
        <v>MUY BAJO</v>
      </c>
      <c r="Q50" s="30">
        <f t="shared" si="26"/>
        <v>0</v>
      </c>
      <c r="R50" s="30">
        <v>1</v>
      </c>
      <c r="S50" s="30">
        <f t="shared" si="5"/>
        <v>1</v>
      </c>
      <c r="T50" s="30">
        <v>0</v>
      </c>
      <c r="U50" s="30">
        <v>0</v>
      </c>
    </row>
    <row r="51" spans="1:22" ht="27" customHeight="1" x14ac:dyDescent="0.3">
      <c r="A51" s="31"/>
      <c r="B51" s="24" t="s">
        <v>69</v>
      </c>
      <c r="C51" s="24"/>
      <c r="D51" s="25" t="s">
        <v>28</v>
      </c>
      <c r="E51" s="25" t="s">
        <v>70</v>
      </c>
      <c r="F51" s="26">
        <v>1280</v>
      </c>
      <c r="G51" s="26">
        <v>1280</v>
      </c>
      <c r="H51" s="26">
        <v>1280</v>
      </c>
      <c r="I51" s="39" t="s">
        <v>23</v>
      </c>
      <c r="J51" s="25">
        <v>20</v>
      </c>
      <c r="K51" s="28">
        <f t="shared" si="10"/>
        <v>1.5625E-2</v>
      </c>
      <c r="L51" s="29" t="str">
        <f t="shared" si="0"/>
        <v>MUY BAJO</v>
      </c>
      <c r="M51" s="28">
        <f t="shared" si="24"/>
        <v>0.39166666666666666</v>
      </c>
      <c r="N51" s="29" t="str">
        <f t="shared" si="1"/>
        <v>BAJO</v>
      </c>
      <c r="O51" s="28">
        <f t="shared" si="25"/>
        <v>6.1197916666666666E-3</v>
      </c>
      <c r="P51" s="29" t="str">
        <f t="shared" si="2"/>
        <v>MUY BAJO</v>
      </c>
      <c r="Q51" s="30">
        <f t="shared" si="26"/>
        <v>47</v>
      </c>
      <c r="R51" s="30">
        <v>120</v>
      </c>
      <c r="S51" s="30">
        <f t="shared" si="5"/>
        <v>73</v>
      </c>
      <c r="T51" s="30">
        <f t="shared" si="6"/>
        <v>19</v>
      </c>
      <c r="U51" s="30">
        <v>28</v>
      </c>
      <c r="V51" s="2">
        <v>20</v>
      </c>
    </row>
    <row r="52" spans="1:22" ht="27" customHeight="1" x14ac:dyDescent="0.3">
      <c r="A52" s="31"/>
      <c r="B52" s="24" t="s">
        <v>71</v>
      </c>
      <c r="C52" s="24"/>
      <c r="D52" s="25" t="s">
        <v>21</v>
      </c>
      <c r="E52" s="25" t="s">
        <v>72</v>
      </c>
      <c r="F52" s="26">
        <v>0</v>
      </c>
      <c r="G52" s="26">
        <v>1</v>
      </c>
      <c r="H52" s="26">
        <v>1</v>
      </c>
      <c r="I52" s="39" t="s">
        <v>50</v>
      </c>
      <c r="J52" s="25">
        <v>0</v>
      </c>
      <c r="K52" s="28">
        <f t="shared" si="10"/>
        <v>0</v>
      </c>
      <c r="L52" s="29" t="str">
        <f t="shared" si="0"/>
        <v>MUY BAJO</v>
      </c>
      <c r="M52" s="28">
        <f t="shared" si="24"/>
        <v>0</v>
      </c>
      <c r="N52" s="29" t="str">
        <f t="shared" si="1"/>
        <v>MUY BAJO</v>
      </c>
      <c r="O52" s="28">
        <f t="shared" si="25"/>
        <v>0</v>
      </c>
      <c r="P52" s="29" t="str">
        <f t="shared" si="2"/>
        <v>MUY BAJO</v>
      </c>
      <c r="Q52" s="30">
        <f t="shared" si="26"/>
        <v>0</v>
      </c>
      <c r="R52" s="30">
        <v>180</v>
      </c>
      <c r="S52" s="30">
        <f t="shared" si="5"/>
        <v>180</v>
      </c>
      <c r="T52" s="30">
        <v>0</v>
      </c>
      <c r="U52" s="30">
        <v>0</v>
      </c>
    </row>
    <row r="53" spans="1:22" ht="27" customHeight="1" thickBot="1" x14ac:dyDescent="0.35">
      <c r="A53" s="40"/>
      <c r="B53" s="34" t="s">
        <v>73</v>
      </c>
      <c r="C53" s="34"/>
      <c r="D53" s="35"/>
      <c r="E53" s="35"/>
      <c r="F53" s="35"/>
      <c r="G53" s="35"/>
      <c r="H53" s="35"/>
      <c r="I53" s="35"/>
      <c r="J53" s="35"/>
      <c r="K53" s="36">
        <f>AVERAGE(K42:K47)</f>
        <v>0.33333333333333331</v>
      </c>
      <c r="L53" s="29" t="str">
        <f t="shared" si="0"/>
        <v>BAJO</v>
      </c>
      <c r="M53" s="36">
        <f>AVERAGE(M42:M47)</f>
        <v>0.85914529914529925</v>
      </c>
      <c r="N53" s="29" t="str">
        <f t="shared" si="1"/>
        <v>MUY ALTO</v>
      </c>
      <c r="O53" s="36">
        <f>AVERAGE(O42:O47)</f>
        <v>0.49333333333333335</v>
      </c>
      <c r="P53" s="29" t="str">
        <f t="shared" si="2"/>
        <v>MEDIO</v>
      </c>
      <c r="Q53" s="37">
        <f t="shared" ref="Q53:T53" si="27">SUM(Q42:Q52)</f>
        <v>126</v>
      </c>
      <c r="R53" s="37">
        <f t="shared" si="27"/>
        <v>389</v>
      </c>
      <c r="S53" s="37">
        <f t="shared" si="27"/>
        <v>263</v>
      </c>
      <c r="T53" s="37">
        <f t="shared" si="27"/>
        <v>98</v>
      </c>
      <c r="U53" s="37">
        <f>SUM(U42:U52)</f>
        <v>28</v>
      </c>
    </row>
    <row r="54" spans="1:22" ht="31.95" customHeight="1" x14ac:dyDescent="0.3">
      <c r="A54" s="41"/>
      <c r="B54" s="42" t="s">
        <v>74</v>
      </c>
      <c r="C54" s="42"/>
      <c r="D54" s="43"/>
      <c r="E54" s="43"/>
      <c r="F54" s="43"/>
      <c r="G54" s="43"/>
      <c r="H54" s="43"/>
      <c r="I54" s="43"/>
      <c r="J54" s="43"/>
      <c r="K54" s="44">
        <f>AVERAGE(K53,K41,K39,K35,K29,K12)</f>
        <v>0.40869220602426898</v>
      </c>
      <c r="L54" s="29" t="str">
        <f t="shared" si="0"/>
        <v>MEDIO</v>
      </c>
      <c r="M54" s="44">
        <f>AVERAGE(M53,M41,M39,M35,M29,M12)</f>
        <v>1.8209861830127423</v>
      </c>
      <c r="N54" s="29" t="str">
        <f t="shared" si="1"/>
        <v>MUY ALTO</v>
      </c>
      <c r="O54" s="44">
        <f>AVERAGE(O53,O41,O39,O35,O29,O12)</f>
        <v>0.70215030587417016</v>
      </c>
      <c r="P54" s="29" t="str">
        <f t="shared" si="2"/>
        <v>ALTO</v>
      </c>
      <c r="Q54" s="45">
        <f t="shared" ref="Q54:T54" si="28">+Q53+Q41+Q39+Q35+Q29+Q12</f>
        <v>2325</v>
      </c>
      <c r="R54" s="45">
        <f t="shared" si="28"/>
        <v>4404</v>
      </c>
      <c r="S54" s="45">
        <f t="shared" si="28"/>
        <v>2079</v>
      </c>
      <c r="T54" s="45">
        <f t="shared" si="28"/>
        <v>1491</v>
      </c>
      <c r="U54" s="45">
        <f>+U53+U41+U39+U35+U29+U12</f>
        <v>834</v>
      </c>
    </row>
    <row r="55" spans="1:22" ht="31.95" customHeight="1" x14ac:dyDescent="0.3">
      <c r="A55" s="46" t="s">
        <v>75</v>
      </c>
      <c r="B55" s="24" t="s">
        <v>76</v>
      </c>
      <c r="C55" s="24"/>
      <c r="D55" s="26" t="s">
        <v>21</v>
      </c>
      <c r="E55" s="47" t="s">
        <v>77</v>
      </c>
      <c r="F55" s="26">
        <v>191</v>
      </c>
      <c r="G55" s="26">
        <v>289</v>
      </c>
      <c r="H55" s="26">
        <v>98</v>
      </c>
      <c r="I55" s="26" t="s">
        <v>23</v>
      </c>
      <c r="J55" s="25">
        <v>32</v>
      </c>
      <c r="K55" s="28">
        <f t="shared" ref="K55:K63" si="29">+J55/H55</f>
        <v>0.32653061224489793</v>
      </c>
      <c r="L55" s="29" t="str">
        <f t="shared" si="0"/>
        <v>BAJO</v>
      </c>
      <c r="M55" s="28">
        <f>+Q55/R55</f>
        <v>0.20624999999999999</v>
      </c>
      <c r="N55" s="29" t="str">
        <f t="shared" si="1"/>
        <v>BAJO</v>
      </c>
      <c r="O55" s="28">
        <f t="shared" ref="O55:O63" si="30">+K55*M55</f>
        <v>6.7346938775510193E-2</v>
      </c>
      <c r="P55" s="29" t="str">
        <f t="shared" si="2"/>
        <v>MUY BAJO</v>
      </c>
      <c r="Q55" s="30">
        <f t="shared" ref="Q55:Q63" si="31">+T55+U55</f>
        <v>66</v>
      </c>
      <c r="R55" s="30">
        <v>320</v>
      </c>
      <c r="S55" s="30">
        <f t="shared" ref="S55:S63" si="32">+R55-Q55</f>
        <v>254</v>
      </c>
      <c r="T55" s="30">
        <f t="shared" ref="T55" si="33">ROUND(V55*$T$438/$T$439,0)</f>
        <v>50</v>
      </c>
      <c r="U55" s="30">
        <v>16</v>
      </c>
      <c r="V55" s="2">
        <v>52</v>
      </c>
    </row>
    <row r="56" spans="1:22" ht="31.95" customHeight="1" x14ac:dyDescent="0.3">
      <c r="A56" s="48"/>
      <c r="B56" s="24" t="s">
        <v>76</v>
      </c>
      <c r="C56" s="24"/>
      <c r="D56" s="26" t="s">
        <v>21</v>
      </c>
      <c r="E56" s="47" t="s">
        <v>22</v>
      </c>
      <c r="F56" s="26">
        <v>3100</v>
      </c>
      <c r="G56" s="26">
        <v>4500</v>
      </c>
      <c r="H56" s="26">
        <v>1400</v>
      </c>
      <c r="I56" s="26" t="s">
        <v>23</v>
      </c>
      <c r="J56" s="25">
        <v>1056</v>
      </c>
      <c r="K56" s="28">
        <f t="shared" si="29"/>
        <v>0.75428571428571434</v>
      </c>
      <c r="L56" s="29" t="str">
        <f t="shared" si="0"/>
        <v>ALTO</v>
      </c>
      <c r="M56" s="28"/>
      <c r="N56" s="29" t="str">
        <f t="shared" si="1"/>
        <v>MUY BAJO</v>
      </c>
      <c r="O56" s="28">
        <f t="shared" si="30"/>
        <v>0</v>
      </c>
      <c r="P56" s="29" t="str">
        <f t="shared" si="2"/>
        <v>MUY BAJO</v>
      </c>
      <c r="Q56" s="30">
        <f t="shared" si="31"/>
        <v>0</v>
      </c>
      <c r="R56" s="30">
        <v>0</v>
      </c>
      <c r="S56" s="30">
        <f t="shared" si="32"/>
        <v>0</v>
      </c>
      <c r="T56" s="30">
        <v>0</v>
      </c>
      <c r="U56" s="30">
        <v>0</v>
      </c>
    </row>
    <row r="57" spans="1:22" ht="31.95" customHeight="1" x14ac:dyDescent="0.3">
      <c r="A57" s="48"/>
      <c r="B57" s="24" t="s">
        <v>76</v>
      </c>
      <c r="C57" s="24"/>
      <c r="D57" s="26" t="s">
        <v>24</v>
      </c>
      <c r="E57" s="47" t="s">
        <v>77</v>
      </c>
      <c r="F57" s="26">
        <v>10</v>
      </c>
      <c r="G57" s="26">
        <v>13</v>
      </c>
      <c r="H57" s="26">
        <v>3</v>
      </c>
      <c r="I57" s="26" t="s">
        <v>23</v>
      </c>
      <c r="J57" s="25">
        <v>2</v>
      </c>
      <c r="K57" s="28">
        <f t="shared" si="29"/>
        <v>0.66666666666666663</v>
      </c>
      <c r="L57" s="29" t="str">
        <f t="shared" si="0"/>
        <v>ALTO</v>
      </c>
      <c r="M57" s="28"/>
      <c r="N57" s="29" t="str">
        <f t="shared" si="1"/>
        <v>MUY BAJO</v>
      </c>
      <c r="O57" s="28">
        <f t="shared" si="30"/>
        <v>0</v>
      </c>
      <c r="P57" s="29" t="str">
        <f t="shared" si="2"/>
        <v>MUY BAJO</v>
      </c>
      <c r="Q57" s="30">
        <f t="shared" si="31"/>
        <v>3</v>
      </c>
      <c r="R57" s="30">
        <v>20</v>
      </c>
      <c r="S57" s="30">
        <f t="shared" si="32"/>
        <v>17</v>
      </c>
      <c r="T57" s="30">
        <f t="shared" ref="T57" si="34">ROUND(V57*$T$438/$T$439,0)</f>
        <v>3</v>
      </c>
      <c r="U57" s="30">
        <v>0</v>
      </c>
      <c r="V57" s="2">
        <v>3</v>
      </c>
    </row>
    <row r="58" spans="1:22" ht="31.95" customHeight="1" x14ac:dyDescent="0.3">
      <c r="A58" s="48"/>
      <c r="B58" s="24" t="s">
        <v>76</v>
      </c>
      <c r="C58" s="24"/>
      <c r="D58" s="26" t="s">
        <v>24</v>
      </c>
      <c r="E58" s="47" t="s">
        <v>22</v>
      </c>
      <c r="F58" s="26">
        <v>351</v>
      </c>
      <c r="G58" s="26">
        <v>501</v>
      </c>
      <c r="H58" s="26">
        <v>150</v>
      </c>
      <c r="I58" s="26" t="s">
        <v>23</v>
      </c>
      <c r="J58" s="25">
        <v>28</v>
      </c>
      <c r="K58" s="28">
        <f t="shared" si="29"/>
        <v>0.18666666666666668</v>
      </c>
      <c r="L58" s="29" t="str">
        <f t="shared" si="0"/>
        <v>MUY BAJO</v>
      </c>
      <c r="M58" s="28"/>
      <c r="N58" s="29"/>
      <c r="O58" s="28"/>
      <c r="P58" s="29"/>
      <c r="Q58" s="30">
        <f t="shared" si="31"/>
        <v>0</v>
      </c>
      <c r="R58" s="30">
        <v>0</v>
      </c>
      <c r="S58" s="30">
        <f t="shared" si="32"/>
        <v>0</v>
      </c>
      <c r="T58" s="30">
        <v>0</v>
      </c>
      <c r="U58" s="30">
        <v>0</v>
      </c>
    </row>
    <row r="59" spans="1:22" ht="31.95" customHeight="1" x14ac:dyDescent="0.3">
      <c r="A59" s="48"/>
      <c r="B59" s="24" t="s">
        <v>76</v>
      </c>
      <c r="C59" s="24"/>
      <c r="D59" s="26" t="s">
        <v>25</v>
      </c>
      <c r="E59" s="47" t="s">
        <v>77</v>
      </c>
      <c r="F59" s="26">
        <v>11</v>
      </c>
      <c r="G59" s="26">
        <v>14</v>
      </c>
      <c r="H59" s="26">
        <v>3</v>
      </c>
      <c r="I59" s="26" t="s">
        <v>23</v>
      </c>
      <c r="J59" s="25">
        <v>3</v>
      </c>
      <c r="K59" s="28">
        <f t="shared" si="29"/>
        <v>1</v>
      </c>
      <c r="L59" s="29" t="str">
        <f t="shared" si="0"/>
        <v>MUY ALTO</v>
      </c>
      <c r="M59" s="28"/>
      <c r="N59" s="29" t="str">
        <f t="shared" si="1"/>
        <v>MUY BAJO</v>
      </c>
      <c r="O59" s="28">
        <f t="shared" si="30"/>
        <v>0</v>
      </c>
      <c r="P59" s="29" t="str">
        <f t="shared" si="2"/>
        <v>MUY BAJO</v>
      </c>
      <c r="Q59" s="30">
        <f t="shared" si="31"/>
        <v>4</v>
      </c>
      <c r="R59" s="30">
        <v>20</v>
      </c>
      <c r="S59" s="30">
        <f t="shared" si="32"/>
        <v>16</v>
      </c>
      <c r="T59" s="30">
        <f t="shared" ref="T59" si="35">ROUND(V59*$T$438/$T$439,0)</f>
        <v>4</v>
      </c>
      <c r="U59" s="30">
        <v>0</v>
      </c>
      <c r="V59" s="2">
        <v>4</v>
      </c>
    </row>
    <row r="60" spans="1:22" ht="31.95" customHeight="1" x14ac:dyDescent="0.3">
      <c r="A60" s="48"/>
      <c r="B60" s="24" t="s">
        <v>76</v>
      </c>
      <c r="C60" s="24"/>
      <c r="D60" s="26" t="s">
        <v>25</v>
      </c>
      <c r="E60" s="47" t="s">
        <v>78</v>
      </c>
      <c r="F60" s="26">
        <v>404</v>
      </c>
      <c r="G60" s="26">
        <v>554</v>
      </c>
      <c r="H60" s="26">
        <v>150</v>
      </c>
      <c r="I60" s="26" t="s">
        <v>23</v>
      </c>
      <c r="J60" s="25">
        <v>40</v>
      </c>
      <c r="K60" s="28">
        <f t="shared" si="29"/>
        <v>0.26666666666666666</v>
      </c>
      <c r="L60" s="29" t="str">
        <f t="shared" si="0"/>
        <v>BAJO</v>
      </c>
      <c r="M60" s="28"/>
      <c r="N60" s="29"/>
      <c r="O60" s="28"/>
      <c r="P60" s="29"/>
      <c r="Q60" s="30">
        <f t="shared" si="31"/>
        <v>0</v>
      </c>
      <c r="R60" s="30">
        <v>0</v>
      </c>
      <c r="S60" s="30">
        <f t="shared" si="32"/>
        <v>0</v>
      </c>
      <c r="T60" s="30">
        <v>0</v>
      </c>
      <c r="U60" s="30">
        <v>0</v>
      </c>
    </row>
    <row r="61" spans="1:22" ht="31.95" customHeight="1" x14ac:dyDescent="0.3">
      <c r="A61" s="48"/>
      <c r="B61" s="24" t="s">
        <v>76</v>
      </c>
      <c r="C61" s="24"/>
      <c r="D61" s="26" t="s">
        <v>26</v>
      </c>
      <c r="E61" s="47" t="s">
        <v>77</v>
      </c>
      <c r="F61" s="26">
        <v>11</v>
      </c>
      <c r="G61" s="26">
        <v>15</v>
      </c>
      <c r="H61" s="26">
        <v>4</v>
      </c>
      <c r="I61" s="26" t="s">
        <v>23</v>
      </c>
      <c r="J61" s="25">
        <v>4</v>
      </c>
      <c r="K61" s="28">
        <f t="shared" si="29"/>
        <v>1</v>
      </c>
      <c r="L61" s="29" t="str">
        <f t="shared" si="0"/>
        <v>MUY ALTO</v>
      </c>
      <c r="M61" s="28"/>
      <c r="N61" s="29" t="str">
        <f t="shared" si="1"/>
        <v>MUY BAJO</v>
      </c>
      <c r="O61" s="28">
        <f t="shared" si="30"/>
        <v>0</v>
      </c>
      <c r="P61" s="29" t="str">
        <f t="shared" si="2"/>
        <v>MUY BAJO</v>
      </c>
      <c r="Q61" s="30">
        <f t="shared" si="31"/>
        <v>3</v>
      </c>
      <c r="R61" s="30">
        <v>25</v>
      </c>
      <c r="S61" s="30">
        <f t="shared" si="32"/>
        <v>22</v>
      </c>
      <c r="T61" s="30">
        <f t="shared" ref="T61" si="36">ROUND(V61*$T$438/$T$439,0)</f>
        <v>3</v>
      </c>
      <c r="U61" s="30">
        <v>0</v>
      </c>
      <c r="V61" s="2">
        <v>3</v>
      </c>
    </row>
    <row r="62" spans="1:22" ht="31.95" customHeight="1" x14ac:dyDescent="0.3">
      <c r="A62" s="48"/>
      <c r="B62" s="24" t="s">
        <v>76</v>
      </c>
      <c r="C62" s="24"/>
      <c r="D62" s="26" t="s">
        <v>26</v>
      </c>
      <c r="E62" s="47" t="s">
        <v>78</v>
      </c>
      <c r="F62" s="26">
        <v>250</v>
      </c>
      <c r="G62" s="26">
        <v>550</v>
      </c>
      <c r="H62" s="26">
        <v>300</v>
      </c>
      <c r="I62" s="26" t="s">
        <v>23</v>
      </c>
      <c r="J62" s="25">
        <v>129</v>
      </c>
      <c r="K62" s="28">
        <f t="shared" si="29"/>
        <v>0.43</v>
      </c>
      <c r="L62" s="29" t="str">
        <f t="shared" si="0"/>
        <v>MEDIO</v>
      </c>
      <c r="M62" s="28"/>
      <c r="N62" s="29"/>
      <c r="O62" s="28"/>
      <c r="P62" s="29"/>
      <c r="Q62" s="30">
        <f t="shared" si="31"/>
        <v>0</v>
      </c>
      <c r="R62" s="30">
        <v>0</v>
      </c>
      <c r="S62" s="30">
        <f t="shared" si="32"/>
        <v>0</v>
      </c>
      <c r="T62" s="30">
        <v>0</v>
      </c>
      <c r="U62" s="30">
        <v>0</v>
      </c>
    </row>
    <row r="63" spans="1:22" ht="31.95" customHeight="1" x14ac:dyDescent="0.3">
      <c r="A63" s="48"/>
      <c r="B63" s="24" t="s">
        <v>79</v>
      </c>
      <c r="C63" s="24"/>
      <c r="D63" s="26" t="s">
        <v>28</v>
      </c>
      <c r="E63" s="47" t="s">
        <v>80</v>
      </c>
      <c r="F63" s="26">
        <v>3470</v>
      </c>
      <c r="G63" s="26">
        <v>4430</v>
      </c>
      <c r="H63" s="26">
        <v>960</v>
      </c>
      <c r="I63" s="26" t="s">
        <v>23</v>
      </c>
      <c r="J63" s="25">
        <v>711</v>
      </c>
      <c r="K63" s="28">
        <f t="shared" si="29"/>
        <v>0.74062499999999998</v>
      </c>
      <c r="L63" s="29" t="str">
        <f t="shared" si="0"/>
        <v>ALTO</v>
      </c>
      <c r="M63" s="28">
        <f t="shared" ref="M63:M68" si="37">+Q63/R63</f>
        <v>0.78846153846153844</v>
      </c>
      <c r="N63" s="29" t="str">
        <f t="shared" si="1"/>
        <v>ALTO</v>
      </c>
      <c r="O63" s="28">
        <f t="shared" si="30"/>
        <v>0.58395432692307692</v>
      </c>
      <c r="P63" s="29" t="str">
        <f t="shared" si="2"/>
        <v>MEDIO</v>
      </c>
      <c r="Q63" s="30">
        <f t="shared" si="31"/>
        <v>41</v>
      </c>
      <c r="R63" s="30">
        <v>52</v>
      </c>
      <c r="S63" s="30">
        <f t="shared" si="32"/>
        <v>11</v>
      </c>
      <c r="T63" s="30">
        <f t="shared" ref="T63" si="38">ROUND(V63*$T$438/$T$439,0)</f>
        <v>12</v>
      </c>
      <c r="U63" s="30">
        <v>29</v>
      </c>
      <c r="V63" s="2">
        <v>13</v>
      </c>
    </row>
    <row r="64" spans="1:22" ht="30" customHeight="1" thickBot="1" x14ac:dyDescent="0.35">
      <c r="A64" s="48"/>
      <c r="B64" s="34" t="s">
        <v>81</v>
      </c>
      <c r="C64" s="34"/>
      <c r="D64" s="35"/>
      <c r="E64" s="35"/>
      <c r="F64" s="35"/>
      <c r="G64" s="35"/>
      <c r="H64" s="35"/>
      <c r="I64" s="35"/>
      <c r="J64" s="35"/>
      <c r="K64" s="36">
        <f>AVERAGE(K55:K63)</f>
        <v>0.59682681405895677</v>
      </c>
      <c r="L64" s="29" t="str">
        <f t="shared" si="0"/>
        <v>MEDIO</v>
      </c>
      <c r="M64" s="36">
        <f>AVERAGE(M55:M63)</f>
        <v>0.49735576923076918</v>
      </c>
      <c r="N64" s="29" t="str">
        <f t="shared" si="1"/>
        <v>MEDIO</v>
      </c>
      <c r="O64" s="36">
        <f>AVERAGE(O55:O63)</f>
        <v>0.10855021094976453</v>
      </c>
      <c r="P64" s="29" t="str">
        <f t="shared" si="2"/>
        <v>MUY BAJO</v>
      </c>
      <c r="Q64" s="37">
        <f t="shared" ref="Q64:T64" si="39">SUM(Q55:Q63)</f>
        <v>117</v>
      </c>
      <c r="R64" s="37">
        <f t="shared" si="39"/>
        <v>437</v>
      </c>
      <c r="S64" s="37">
        <f t="shared" si="39"/>
        <v>320</v>
      </c>
      <c r="T64" s="37">
        <f t="shared" si="39"/>
        <v>72</v>
      </c>
      <c r="U64" s="37">
        <f>SUM(U55:U63)</f>
        <v>45</v>
      </c>
    </row>
    <row r="65" spans="1:22" ht="30" customHeight="1" x14ac:dyDescent="0.3">
      <c r="A65" s="48"/>
      <c r="B65" s="24" t="s">
        <v>82</v>
      </c>
      <c r="C65" s="24"/>
      <c r="D65" s="26" t="s">
        <v>21</v>
      </c>
      <c r="E65" s="47" t="s">
        <v>83</v>
      </c>
      <c r="F65" s="26">
        <v>250</v>
      </c>
      <c r="G65" s="26">
        <v>281</v>
      </c>
      <c r="H65" s="26">
        <v>31</v>
      </c>
      <c r="I65" s="26" t="s">
        <v>23</v>
      </c>
      <c r="J65" s="49">
        <v>0</v>
      </c>
      <c r="K65" s="28">
        <f t="shared" ref="K65:K84" si="40">+J65/H65</f>
        <v>0</v>
      </c>
      <c r="L65" s="29" t="str">
        <f t="shared" si="0"/>
        <v>MUY BAJO</v>
      </c>
      <c r="M65" s="28">
        <f t="shared" ref="M65:M84" si="41">+Q65/R65</f>
        <v>0.20599250936329588</v>
      </c>
      <c r="N65" s="29" t="str">
        <f t="shared" si="1"/>
        <v>BAJO</v>
      </c>
      <c r="O65" s="28">
        <f t="shared" ref="O65:O84" si="42">+K65*M65</f>
        <v>0</v>
      </c>
      <c r="P65" s="29" t="str">
        <f t="shared" si="2"/>
        <v>MUY BAJO</v>
      </c>
      <c r="Q65" s="30">
        <f t="shared" ref="Q65:Q84" si="43">+T65+U65</f>
        <v>55</v>
      </c>
      <c r="R65" s="30">
        <v>267</v>
      </c>
      <c r="S65" s="30">
        <f t="shared" ref="S65:S84" si="44">+R65-Q65</f>
        <v>212</v>
      </c>
      <c r="T65" s="30">
        <f t="shared" ref="T65:T123" si="45">ROUND(V65*$T$438/$T$439,0)</f>
        <v>30</v>
      </c>
      <c r="U65" s="30">
        <v>25</v>
      </c>
      <c r="V65" s="2">
        <v>31</v>
      </c>
    </row>
    <row r="66" spans="1:22" ht="30" customHeight="1" x14ac:dyDescent="0.3">
      <c r="A66" s="48"/>
      <c r="B66" s="24" t="s">
        <v>82</v>
      </c>
      <c r="C66" s="24"/>
      <c r="D66" s="26" t="s">
        <v>24</v>
      </c>
      <c r="E66" s="47" t="s">
        <v>83</v>
      </c>
      <c r="F66" s="26">
        <v>3</v>
      </c>
      <c r="G66" s="26">
        <v>3</v>
      </c>
      <c r="H66" s="26">
        <v>0</v>
      </c>
      <c r="I66" s="26" t="s">
        <v>23</v>
      </c>
      <c r="J66" s="25">
        <v>0</v>
      </c>
      <c r="K66" s="28">
        <v>0</v>
      </c>
      <c r="L66" s="29" t="str">
        <f t="shared" si="0"/>
        <v>MUY BAJO</v>
      </c>
      <c r="M66" s="28">
        <f t="shared" si="41"/>
        <v>0</v>
      </c>
      <c r="N66" s="29" t="str">
        <f t="shared" si="1"/>
        <v>MUY BAJO</v>
      </c>
      <c r="O66" s="28">
        <f t="shared" si="42"/>
        <v>0</v>
      </c>
      <c r="P66" s="29" t="str">
        <f t="shared" si="2"/>
        <v>MUY BAJO</v>
      </c>
      <c r="Q66" s="30">
        <f t="shared" si="43"/>
        <v>0</v>
      </c>
      <c r="R66" s="30">
        <v>15</v>
      </c>
      <c r="S66" s="30">
        <f t="shared" si="44"/>
        <v>15</v>
      </c>
      <c r="T66" s="30">
        <f t="shared" si="45"/>
        <v>0</v>
      </c>
      <c r="U66" s="30">
        <v>0</v>
      </c>
    </row>
    <row r="67" spans="1:22" ht="30" customHeight="1" x14ac:dyDescent="0.3">
      <c r="A67" s="48"/>
      <c r="B67" s="24" t="s">
        <v>82</v>
      </c>
      <c r="C67" s="24"/>
      <c r="D67" s="26" t="s">
        <v>25</v>
      </c>
      <c r="E67" s="47" t="s">
        <v>83</v>
      </c>
      <c r="F67" s="26">
        <v>2</v>
      </c>
      <c r="G67" s="26">
        <v>2</v>
      </c>
      <c r="H67" s="26">
        <v>0</v>
      </c>
      <c r="I67" s="26" t="s">
        <v>23</v>
      </c>
      <c r="J67" s="25">
        <v>0</v>
      </c>
      <c r="K67" s="28">
        <v>0</v>
      </c>
      <c r="L67" s="29" t="str">
        <f t="shared" si="0"/>
        <v>MUY BAJO</v>
      </c>
      <c r="M67" s="28">
        <f t="shared" si="41"/>
        <v>0</v>
      </c>
      <c r="N67" s="29" t="str">
        <f t="shared" si="1"/>
        <v>MUY BAJO</v>
      </c>
      <c r="O67" s="28">
        <f t="shared" si="42"/>
        <v>0</v>
      </c>
      <c r="P67" s="29" t="str">
        <f t="shared" si="2"/>
        <v>MUY BAJO</v>
      </c>
      <c r="Q67" s="30">
        <f t="shared" si="43"/>
        <v>0</v>
      </c>
      <c r="R67" s="30">
        <v>15</v>
      </c>
      <c r="S67" s="30">
        <f t="shared" si="44"/>
        <v>15</v>
      </c>
      <c r="T67" s="30">
        <f t="shared" si="45"/>
        <v>0</v>
      </c>
      <c r="U67" s="30">
        <v>0</v>
      </c>
    </row>
    <row r="68" spans="1:22" ht="30" customHeight="1" x14ac:dyDescent="0.3">
      <c r="A68" s="48"/>
      <c r="B68" s="24" t="s">
        <v>82</v>
      </c>
      <c r="C68" s="24"/>
      <c r="D68" s="26" t="s">
        <v>26</v>
      </c>
      <c r="E68" s="47" t="s">
        <v>83</v>
      </c>
      <c r="F68" s="26">
        <v>0</v>
      </c>
      <c r="G68" s="26">
        <v>2</v>
      </c>
      <c r="H68" s="26">
        <v>2</v>
      </c>
      <c r="I68" s="26" t="s">
        <v>23</v>
      </c>
      <c r="J68" s="25">
        <v>0</v>
      </c>
      <c r="K68" s="28">
        <f t="shared" si="40"/>
        <v>0</v>
      </c>
      <c r="L68" s="29" t="str">
        <f t="shared" si="0"/>
        <v>MUY BAJO</v>
      </c>
      <c r="M68" s="28">
        <f t="shared" si="41"/>
        <v>0</v>
      </c>
      <c r="N68" s="29" t="str">
        <f t="shared" si="1"/>
        <v>MUY BAJO</v>
      </c>
      <c r="O68" s="28">
        <f t="shared" si="42"/>
        <v>0</v>
      </c>
      <c r="P68" s="29" t="str">
        <f t="shared" ref="P68:P135" si="46">IF(O68&lt;=20%,"MUY BAJO",IF(AND(O68&gt;20%,O68&lt;=40%),"BAJO",IF(AND(O68&gt;40%,O68&lt;=60%),"MEDIO",IF(AND(O68&gt;60%,O68&lt;=80%),"ALTO","MUY ALTO"))))</f>
        <v>MUY BAJO</v>
      </c>
      <c r="Q68" s="30">
        <f t="shared" si="43"/>
        <v>0</v>
      </c>
      <c r="R68" s="30">
        <v>20</v>
      </c>
      <c r="S68" s="30">
        <f t="shared" si="44"/>
        <v>20</v>
      </c>
      <c r="T68" s="30">
        <f t="shared" si="45"/>
        <v>0</v>
      </c>
      <c r="U68" s="30">
        <v>0</v>
      </c>
    </row>
    <row r="69" spans="1:22" ht="30" customHeight="1" x14ac:dyDescent="0.3">
      <c r="A69" s="48"/>
      <c r="B69" s="24" t="s">
        <v>84</v>
      </c>
      <c r="C69" s="24"/>
      <c r="D69" s="26" t="s">
        <v>21</v>
      </c>
      <c r="E69" s="47" t="s">
        <v>83</v>
      </c>
      <c r="F69" s="26">
        <v>158</v>
      </c>
      <c r="G69" s="26">
        <v>161</v>
      </c>
      <c r="H69" s="26">
        <v>3</v>
      </c>
      <c r="I69" s="26" t="s">
        <v>23</v>
      </c>
      <c r="J69" s="25">
        <v>0</v>
      </c>
      <c r="K69" s="28">
        <f t="shared" si="40"/>
        <v>0</v>
      </c>
      <c r="L69" s="29" t="str">
        <f t="shared" si="0"/>
        <v>MUY BAJO</v>
      </c>
      <c r="M69" s="28">
        <f t="shared" si="41"/>
        <v>0.28749999999999998</v>
      </c>
      <c r="N69" s="29" t="str">
        <f t="shared" si="1"/>
        <v>BAJO</v>
      </c>
      <c r="O69" s="28">
        <f t="shared" si="42"/>
        <v>0</v>
      </c>
      <c r="P69" s="29" t="str">
        <f t="shared" si="46"/>
        <v>MUY BAJO</v>
      </c>
      <c r="Q69" s="30">
        <f t="shared" si="43"/>
        <v>23</v>
      </c>
      <c r="R69" s="30">
        <v>80</v>
      </c>
      <c r="S69" s="30">
        <f t="shared" si="44"/>
        <v>57</v>
      </c>
      <c r="T69" s="30">
        <f t="shared" si="45"/>
        <v>16</v>
      </c>
      <c r="U69" s="30">
        <v>7</v>
      </c>
      <c r="V69" s="2">
        <v>17</v>
      </c>
    </row>
    <row r="70" spans="1:22" ht="30" customHeight="1" x14ac:dyDescent="0.3">
      <c r="A70" s="48"/>
      <c r="B70" s="24" t="s">
        <v>84</v>
      </c>
      <c r="C70" s="24"/>
      <c r="D70" s="26" t="s">
        <v>24</v>
      </c>
      <c r="E70" s="47" t="s">
        <v>83</v>
      </c>
      <c r="F70" s="26">
        <v>0</v>
      </c>
      <c r="G70" s="26">
        <v>0</v>
      </c>
      <c r="H70" s="26">
        <v>0</v>
      </c>
      <c r="I70" s="26" t="s">
        <v>23</v>
      </c>
      <c r="J70" s="25">
        <v>0</v>
      </c>
      <c r="K70" s="28">
        <v>0</v>
      </c>
      <c r="L70" s="29" t="str">
        <f t="shared" si="0"/>
        <v>MUY BAJO</v>
      </c>
      <c r="M70" s="28">
        <f t="shared" si="41"/>
        <v>0</v>
      </c>
      <c r="N70" s="29" t="str">
        <f t="shared" si="1"/>
        <v>MUY BAJO</v>
      </c>
      <c r="O70" s="28">
        <f t="shared" si="42"/>
        <v>0</v>
      </c>
      <c r="P70" s="29" t="str">
        <f t="shared" si="46"/>
        <v>MUY BAJO</v>
      </c>
      <c r="Q70" s="30">
        <f t="shared" si="43"/>
        <v>0</v>
      </c>
      <c r="R70" s="30">
        <v>10</v>
      </c>
      <c r="S70" s="30">
        <f t="shared" si="44"/>
        <v>10</v>
      </c>
      <c r="T70" s="30">
        <f t="shared" si="45"/>
        <v>0</v>
      </c>
      <c r="U70" s="30">
        <v>0</v>
      </c>
    </row>
    <row r="71" spans="1:22" ht="30" customHeight="1" x14ac:dyDescent="0.3">
      <c r="A71" s="48"/>
      <c r="B71" s="24" t="s">
        <v>84</v>
      </c>
      <c r="C71" s="24"/>
      <c r="D71" s="26" t="s">
        <v>25</v>
      </c>
      <c r="E71" s="47" t="s">
        <v>83</v>
      </c>
      <c r="F71" s="26">
        <v>0</v>
      </c>
      <c r="G71" s="26">
        <v>0</v>
      </c>
      <c r="H71" s="26">
        <v>0</v>
      </c>
      <c r="I71" s="26" t="s">
        <v>23</v>
      </c>
      <c r="J71" s="25">
        <v>0</v>
      </c>
      <c r="K71" s="28">
        <v>0</v>
      </c>
      <c r="L71" s="29" t="str">
        <f t="shared" si="0"/>
        <v>MUY BAJO</v>
      </c>
      <c r="M71" s="28">
        <f t="shared" si="41"/>
        <v>0</v>
      </c>
      <c r="N71" s="29" t="str">
        <f t="shared" si="1"/>
        <v>MUY BAJO</v>
      </c>
      <c r="O71" s="28">
        <f t="shared" si="42"/>
        <v>0</v>
      </c>
      <c r="P71" s="29" t="str">
        <f t="shared" si="46"/>
        <v>MUY BAJO</v>
      </c>
      <c r="Q71" s="30">
        <f t="shared" si="43"/>
        <v>0</v>
      </c>
      <c r="R71" s="30">
        <v>10</v>
      </c>
      <c r="S71" s="30">
        <f t="shared" si="44"/>
        <v>10</v>
      </c>
      <c r="T71" s="30">
        <f t="shared" si="45"/>
        <v>0</v>
      </c>
      <c r="U71" s="30">
        <v>0</v>
      </c>
    </row>
    <row r="72" spans="1:22" ht="30" customHeight="1" x14ac:dyDescent="0.3">
      <c r="A72" s="48"/>
      <c r="B72" s="24" t="s">
        <v>84</v>
      </c>
      <c r="C72" s="24"/>
      <c r="D72" s="26" t="s">
        <v>26</v>
      </c>
      <c r="E72" s="47" t="s">
        <v>83</v>
      </c>
      <c r="F72" s="26">
        <v>0</v>
      </c>
      <c r="G72" s="26">
        <v>0</v>
      </c>
      <c r="H72" s="26">
        <v>0</v>
      </c>
      <c r="I72" s="26" t="s">
        <v>23</v>
      </c>
      <c r="J72" s="25">
        <v>0</v>
      </c>
      <c r="K72" s="28">
        <v>0</v>
      </c>
      <c r="L72" s="29" t="str">
        <f t="shared" si="0"/>
        <v>MUY BAJO</v>
      </c>
      <c r="M72" s="28">
        <f t="shared" si="41"/>
        <v>0</v>
      </c>
      <c r="N72" s="29" t="str">
        <f t="shared" si="1"/>
        <v>MUY BAJO</v>
      </c>
      <c r="O72" s="28">
        <f t="shared" si="42"/>
        <v>0</v>
      </c>
      <c r="P72" s="29" t="str">
        <f t="shared" si="46"/>
        <v>MUY BAJO</v>
      </c>
      <c r="Q72" s="30">
        <f t="shared" si="43"/>
        <v>0</v>
      </c>
      <c r="R72" s="30">
        <v>15</v>
      </c>
      <c r="S72" s="30">
        <f t="shared" si="44"/>
        <v>15</v>
      </c>
      <c r="T72" s="30">
        <f t="shared" si="45"/>
        <v>0</v>
      </c>
      <c r="U72" s="30">
        <v>0</v>
      </c>
    </row>
    <row r="73" spans="1:22" ht="30" customHeight="1" x14ac:dyDescent="0.3">
      <c r="A73" s="48"/>
      <c r="B73" s="24" t="s">
        <v>85</v>
      </c>
      <c r="C73" s="24"/>
      <c r="D73" s="26" t="s">
        <v>21</v>
      </c>
      <c r="E73" s="47" t="s">
        <v>83</v>
      </c>
      <c r="F73" s="26">
        <v>164</v>
      </c>
      <c r="G73" s="26">
        <v>178</v>
      </c>
      <c r="H73" s="26">
        <v>14</v>
      </c>
      <c r="I73" s="26" t="s">
        <v>23</v>
      </c>
      <c r="J73" s="25">
        <v>0</v>
      </c>
      <c r="K73" s="28">
        <f t="shared" si="40"/>
        <v>0</v>
      </c>
      <c r="L73" s="29" t="str">
        <f t="shared" ref="L73:L138" si="47">IF(K73&lt;=20%,"MUY BAJO",IF(AND(K73&gt;20%,K73&lt;=40%),"BAJO",IF(AND(K73&gt;40%,K73&lt;=60%),"MEDIO",IF(AND(K73&gt;60%,K73&lt;=80%),"ALTO","MUY ALTO"))))</f>
        <v>MUY BAJO</v>
      </c>
      <c r="M73" s="28">
        <f t="shared" si="41"/>
        <v>0.25600000000000001</v>
      </c>
      <c r="N73" s="29" t="str">
        <f t="shared" ref="N73:N138" si="48">IF(M73&lt;=20%,"MUY BAJO",IF(AND(M73&gt;20%,M73&lt;=40%),"BAJO",IF(AND(M73&gt;40%,M73&lt;=60%),"MEDIO",IF(AND(M73&gt;60%,M73&lt;=80%),"ALTO","MUY ALTO"))))</f>
        <v>BAJO</v>
      </c>
      <c r="O73" s="28">
        <f t="shared" si="42"/>
        <v>0</v>
      </c>
      <c r="P73" s="29" t="str">
        <f t="shared" si="46"/>
        <v>MUY BAJO</v>
      </c>
      <c r="Q73" s="30">
        <f t="shared" si="43"/>
        <v>224</v>
      </c>
      <c r="R73" s="30">
        <v>875</v>
      </c>
      <c r="S73" s="30">
        <f t="shared" si="44"/>
        <v>651</v>
      </c>
      <c r="T73" s="30">
        <f t="shared" si="45"/>
        <v>111</v>
      </c>
      <c r="U73" s="30">
        <v>113</v>
      </c>
      <c r="V73" s="2">
        <v>116</v>
      </c>
    </row>
    <row r="74" spans="1:22" ht="30" customHeight="1" x14ac:dyDescent="0.3">
      <c r="A74" s="48"/>
      <c r="B74" s="24" t="s">
        <v>85</v>
      </c>
      <c r="C74" s="24"/>
      <c r="D74" s="26" t="s">
        <v>24</v>
      </c>
      <c r="E74" s="47" t="s">
        <v>83</v>
      </c>
      <c r="F74" s="26">
        <v>0</v>
      </c>
      <c r="G74" s="26">
        <v>1</v>
      </c>
      <c r="H74" s="26">
        <v>1</v>
      </c>
      <c r="I74" s="26" t="s">
        <v>23</v>
      </c>
      <c r="J74" s="25">
        <v>0</v>
      </c>
      <c r="K74" s="28">
        <f t="shared" si="40"/>
        <v>0</v>
      </c>
      <c r="L74" s="29" t="str">
        <f t="shared" si="47"/>
        <v>MUY BAJO</v>
      </c>
      <c r="M74" s="28">
        <f t="shared" si="41"/>
        <v>0</v>
      </c>
      <c r="N74" s="29" t="str">
        <f t="shared" si="48"/>
        <v>MUY BAJO</v>
      </c>
      <c r="O74" s="28">
        <f t="shared" si="42"/>
        <v>0</v>
      </c>
      <c r="P74" s="29" t="str">
        <f t="shared" si="46"/>
        <v>MUY BAJO</v>
      </c>
      <c r="Q74" s="30">
        <f t="shared" si="43"/>
        <v>0</v>
      </c>
      <c r="R74" s="30">
        <v>30</v>
      </c>
      <c r="S74" s="30">
        <f t="shared" si="44"/>
        <v>30</v>
      </c>
      <c r="T74" s="30">
        <f t="shared" si="45"/>
        <v>0</v>
      </c>
      <c r="U74" s="30">
        <v>0</v>
      </c>
    </row>
    <row r="75" spans="1:22" ht="30" customHeight="1" x14ac:dyDescent="0.3">
      <c r="A75" s="48"/>
      <c r="B75" s="24" t="s">
        <v>85</v>
      </c>
      <c r="C75" s="24"/>
      <c r="D75" s="26" t="s">
        <v>25</v>
      </c>
      <c r="E75" s="47" t="s">
        <v>83</v>
      </c>
      <c r="F75" s="26">
        <v>0</v>
      </c>
      <c r="G75" s="26">
        <v>1</v>
      </c>
      <c r="H75" s="26">
        <v>1</v>
      </c>
      <c r="I75" s="26" t="s">
        <v>23</v>
      </c>
      <c r="J75" s="25">
        <v>0</v>
      </c>
      <c r="K75" s="28">
        <f t="shared" si="40"/>
        <v>0</v>
      </c>
      <c r="L75" s="29" t="str">
        <f t="shared" si="47"/>
        <v>MUY BAJO</v>
      </c>
      <c r="M75" s="28">
        <f t="shared" si="41"/>
        <v>0.46666666666666667</v>
      </c>
      <c r="N75" s="29" t="str">
        <f t="shared" si="48"/>
        <v>MEDIO</v>
      </c>
      <c r="O75" s="28">
        <f t="shared" si="42"/>
        <v>0</v>
      </c>
      <c r="P75" s="29" t="str">
        <f t="shared" si="46"/>
        <v>MUY BAJO</v>
      </c>
      <c r="Q75" s="30">
        <f t="shared" si="43"/>
        <v>14</v>
      </c>
      <c r="R75" s="30">
        <v>30</v>
      </c>
      <c r="S75" s="30">
        <f t="shared" si="44"/>
        <v>16</v>
      </c>
      <c r="T75" s="30">
        <f t="shared" si="45"/>
        <v>0</v>
      </c>
      <c r="U75" s="30">
        <v>14</v>
      </c>
    </row>
    <row r="76" spans="1:22" ht="30" customHeight="1" x14ac:dyDescent="0.3">
      <c r="A76" s="48"/>
      <c r="B76" s="24" t="s">
        <v>85</v>
      </c>
      <c r="C76" s="24"/>
      <c r="D76" s="26" t="s">
        <v>26</v>
      </c>
      <c r="E76" s="47" t="s">
        <v>83</v>
      </c>
      <c r="F76" s="26">
        <v>0</v>
      </c>
      <c r="G76" s="26">
        <v>1</v>
      </c>
      <c r="H76" s="26">
        <v>1</v>
      </c>
      <c r="I76" s="26" t="s">
        <v>23</v>
      </c>
      <c r="J76" s="25">
        <v>0</v>
      </c>
      <c r="K76" s="28">
        <f t="shared" si="40"/>
        <v>0</v>
      </c>
      <c r="L76" s="29" t="str">
        <f t="shared" si="47"/>
        <v>MUY BAJO</v>
      </c>
      <c r="M76" s="28">
        <f t="shared" si="41"/>
        <v>0.41666666666666669</v>
      </c>
      <c r="N76" s="29" t="str">
        <f t="shared" si="48"/>
        <v>MEDIO</v>
      </c>
      <c r="O76" s="28">
        <f t="shared" si="42"/>
        <v>0</v>
      </c>
      <c r="P76" s="29" t="str">
        <f t="shared" si="46"/>
        <v>MUY BAJO</v>
      </c>
      <c r="Q76" s="30">
        <f t="shared" si="43"/>
        <v>25</v>
      </c>
      <c r="R76" s="30">
        <v>60</v>
      </c>
      <c r="S76" s="30">
        <f t="shared" si="44"/>
        <v>35</v>
      </c>
      <c r="T76" s="30">
        <f t="shared" si="45"/>
        <v>8</v>
      </c>
      <c r="U76" s="30">
        <v>17</v>
      </c>
      <c r="V76" s="2">
        <v>8</v>
      </c>
    </row>
    <row r="77" spans="1:22" ht="30" customHeight="1" x14ac:dyDescent="0.3">
      <c r="A77" s="48"/>
      <c r="B77" s="24" t="s">
        <v>86</v>
      </c>
      <c r="C77" s="24"/>
      <c r="D77" s="26" t="s">
        <v>21</v>
      </c>
      <c r="E77" s="47" t="s">
        <v>83</v>
      </c>
      <c r="F77" s="26">
        <v>25</v>
      </c>
      <c r="G77" s="26">
        <v>25</v>
      </c>
      <c r="H77" s="26">
        <v>0</v>
      </c>
      <c r="I77" s="26" t="s">
        <v>23</v>
      </c>
      <c r="J77" s="25">
        <v>0</v>
      </c>
      <c r="K77" s="28">
        <v>0</v>
      </c>
      <c r="L77" s="29" t="str">
        <f t="shared" si="47"/>
        <v>MUY BAJO</v>
      </c>
      <c r="M77" s="28">
        <f t="shared" si="41"/>
        <v>0.53400000000000003</v>
      </c>
      <c r="N77" s="29" t="str">
        <f t="shared" si="48"/>
        <v>MEDIO</v>
      </c>
      <c r="O77" s="28">
        <f t="shared" si="42"/>
        <v>0</v>
      </c>
      <c r="P77" s="29" t="str">
        <f t="shared" si="46"/>
        <v>MUY BAJO</v>
      </c>
      <c r="Q77" s="30">
        <f t="shared" si="43"/>
        <v>267</v>
      </c>
      <c r="R77" s="30">
        <v>500</v>
      </c>
      <c r="S77" s="30">
        <f t="shared" si="44"/>
        <v>233</v>
      </c>
      <c r="T77" s="30">
        <f t="shared" si="45"/>
        <v>159</v>
      </c>
      <c r="U77" s="30">
        <v>108</v>
      </c>
      <c r="V77" s="2">
        <v>166</v>
      </c>
    </row>
    <row r="78" spans="1:22" ht="30" customHeight="1" x14ac:dyDescent="0.3">
      <c r="A78" s="48"/>
      <c r="B78" s="24" t="s">
        <v>87</v>
      </c>
      <c r="C78" s="24"/>
      <c r="D78" s="26" t="s">
        <v>21</v>
      </c>
      <c r="E78" s="47" t="s">
        <v>83</v>
      </c>
      <c r="F78" s="26">
        <v>5</v>
      </c>
      <c r="G78" s="26">
        <v>5</v>
      </c>
      <c r="H78" s="26">
        <v>0</v>
      </c>
      <c r="I78" s="26" t="s">
        <v>23</v>
      </c>
      <c r="J78" s="25">
        <v>0</v>
      </c>
      <c r="K78" s="28">
        <v>0</v>
      </c>
      <c r="L78" s="29" t="str">
        <f t="shared" si="47"/>
        <v>MUY BAJO</v>
      </c>
      <c r="M78" s="28">
        <f t="shared" si="41"/>
        <v>0.37</v>
      </c>
      <c r="N78" s="29" t="str">
        <f t="shared" si="48"/>
        <v>BAJO</v>
      </c>
      <c r="O78" s="28">
        <f t="shared" si="42"/>
        <v>0</v>
      </c>
      <c r="P78" s="29" t="str">
        <f t="shared" si="46"/>
        <v>MUY BAJO</v>
      </c>
      <c r="Q78" s="30">
        <f t="shared" si="43"/>
        <v>333</v>
      </c>
      <c r="R78" s="30">
        <v>900</v>
      </c>
      <c r="S78" s="30">
        <f t="shared" si="44"/>
        <v>567</v>
      </c>
      <c r="T78" s="30">
        <f t="shared" si="45"/>
        <v>98</v>
      </c>
      <c r="U78" s="30">
        <v>235</v>
      </c>
      <c r="V78" s="2">
        <v>102</v>
      </c>
    </row>
    <row r="79" spans="1:22" ht="30" customHeight="1" x14ac:dyDescent="0.3">
      <c r="A79" s="48"/>
      <c r="B79" s="24" t="s">
        <v>88</v>
      </c>
      <c r="C79" s="24"/>
      <c r="D79" s="26" t="s">
        <v>21</v>
      </c>
      <c r="E79" s="47" t="s">
        <v>83</v>
      </c>
      <c r="F79" s="26">
        <v>3</v>
      </c>
      <c r="G79" s="26">
        <v>3</v>
      </c>
      <c r="H79" s="26">
        <v>0</v>
      </c>
      <c r="I79" s="26" t="s">
        <v>23</v>
      </c>
      <c r="J79" s="25">
        <v>0</v>
      </c>
      <c r="K79" s="28">
        <v>0</v>
      </c>
      <c r="L79" s="29" t="str">
        <f t="shared" si="47"/>
        <v>MUY BAJO</v>
      </c>
      <c r="M79" s="28">
        <f t="shared" si="41"/>
        <v>0</v>
      </c>
      <c r="N79" s="29" t="str">
        <f t="shared" si="48"/>
        <v>MUY BAJO</v>
      </c>
      <c r="O79" s="28">
        <f t="shared" si="42"/>
        <v>0</v>
      </c>
      <c r="P79" s="29" t="str">
        <f t="shared" si="46"/>
        <v>MUY BAJO</v>
      </c>
      <c r="Q79" s="30">
        <f t="shared" si="43"/>
        <v>0</v>
      </c>
      <c r="R79" s="30">
        <v>90</v>
      </c>
      <c r="S79" s="30">
        <f t="shared" si="44"/>
        <v>90</v>
      </c>
      <c r="T79" s="30">
        <f t="shared" si="45"/>
        <v>0</v>
      </c>
      <c r="U79" s="30">
        <v>0</v>
      </c>
    </row>
    <row r="80" spans="1:22" ht="30" customHeight="1" x14ac:dyDescent="0.3">
      <c r="A80" s="48"/>
      <c r="B80" s="24" t="s">
        <v>89</v>
      </c>
      <c r="C80" s="24"/>
      <c r="D80" s="26" t="s">
        <v>21</v>
      </c>
      <c r="E80" s="47" t="s">
        <v>90</v>
      </c>
      <c r="F80" s="26">
        <v>151</v>
      </c>
      <c r="G80" s="26">
        <v>165</v>
      </c>
      <c r="H80" s="26">
        <v>14</v>
      </c>
      <c r="I80" s="26" t="s">
        <v>23</v>
      </c>
      <c r="J80" s="25">
        <v>8</v>
      </c>
      <c r="K80" s="28">
        <f t="shared" si="40"/>
        <v>0.5714285714285714</v>
      </c>
      <c r="L80" s="29" t="str">
        <f t="shared" si="47"/>
        <v>MEDIO</v>
      </c>
      <c r="M80" s="28">
        <f t="shared" si="41"/>
        <v>0.37622789783889982</v>
      </c>
      <c r="N80" s="29" t="str">
        <f t="shared" si="48"/>
        <v>BAJO</v>
      </c>
      <c r="O80" s="28">
        <f t="shared" si="42"/>
        <v>0.21498737019365702</v>
      </c>
      <c r="P80" s="29" t="str">
        <f t="shared" si="46"/>
        <v>BAJO</v>
      </c>
      <c r="Q80" s="30">
        <f t="shared" si="43"/>
        <v>383</v>
      </c>
      <c r="R80" s="30">
        <v>1018</v>
      </c>
      <c r="S80" s="30">
        <f t="shared" si="44"/>
        <v>635</v>
      </c>
      <c r="T80" s="30">
        <f t="shared" si="45"/>
        <v>107</v>
      </c>
      <c r="U80" s="30">
        <v>276</v>
      </c>
      <c r="V80" s="2">
        <v>112</v>
      </c>
    </row>
    <row r="81" spans="1:22" ht="14.4" customHeight="1" x14ac:dyDescent="0.3">
      <c r="A81" s="48"/>
      <c r="B81" s="24" t="s">
        <v>89</v>
      </c>
      <c r="C81" s="24"/>
      <c r="D81" s="26" t="s">
        <v>24</v>
      </c>
      <c r="E81" s="47" t="s">
        <v>90</v>
      </c>
      <c r="F81" s="26">
        <v>1</v>
      </c>
      <c r="G81" s="26">
        <v>3</v>
      </c>
      <c r="H81" s="26">
        <v>2</v>
      </c>
      <c r="I81" s="26" t="s">
        <v>23</v>
      </c>
      <c r="J81" s="25">
        <v>3</v>
      </c>
      <c r="K81" s="28">
        <f t="shared" si="40"/>
        <v>1.5</v>
      </c>
      <c r="L81" s="29" t="str">
        <f t="shared" si="47"/>
        <v>MUY ALTO</v>
      </c>
      <c r="M81" s="28">
        <f t="shared" si="41"/>
        <v>0.25</v>
      </c>
      <c r="N81" s="29" t="str">
        <f t="shared" si="48"/>
        <v>BAJO</v>
      </c>
      <c r="O81" s="28">
        <f t="shared" si="42"/>
        <v>0.375</v>
      </c>
      <c r="P81" s="29" t="str">
        <f t="shared" si="46"/>
        <v>BAJO</v>
      </c>
      <c r="Q81" s="30">
        <f t="shared" si="43"/>
        <v>26</v>
      </c>
      <c r="R81" s="30">
        <v>104</v>
      </c>
      <c r="S81" s="30">
        <f t="shared" si="44"/>
        <v>78</v>
      </c>
      <c r="T81" s="30">
        <f t="shared" si="45"/>
        <v>17</v>
      </c>
      <c r="U81" s="30">
        <v>9</v>
      </c>
      <c r="V81" s="2">
        <v>18</v>
      </c>
    </row>
    <row r="82" spans="1:22" ht="14.4" customHeight="1" x14ac:dyDescent="0.3">
      <c r="A82" s="48"/>
      <c r="B82" s="24" t="s">
        <v>89</v>
      </c>
      <c r="C82" s="24"/>
      <c r="D82" s="26" t="s">
        <v>25</v>
      </c>
      <c r="E82" s="47" t="s">
        <v>90</v>
      </c>
      <c r="F82" s="26">
        <v>0</v>
      </c>
      <c r="G82" s="26">
        <v>1</v>
      </c>
      <c r="H82" s="26">
        <v>1</v>
      </c>
      <c r="I82" s="26" t="s">
        <v>23</v>
      </c>
      <c r="J82" s="25">
        <v>1</v>
      </c>
      <c r="K82" s="28">
        <f t="shared" si="40"/>
        <v>1</v>
      </c>
      <c r="L82" s="29" t="str">
        <f t="shared" si="47"/>
        <v>MUY ALTO</v>
      </c>
      <c r="M82" s="28">
        <f t="shared" si="41"/>
        <v>0.23076923076923078</v>
      </c>
      <c r="N82" s="29" t="str">
        <f t="shared" si="48"/>
        <v>BAJO</v>
      </c>
      <c r="O82" s="28">
        <f t="shared" si="42"/>
        <v>0.23076923076923078</v>
      </c>
      <c r="P82" s="29" t="str">
        <f t="shared" si="46"/>
        <v>BAJO</v>
      </c>
      <c r="Q82" s="30">
        <f t="shared" si="43"/>
        <v>12</v>
      </c>
      <c r="R82" s="30">
        <v>52</v>
      </c>
      <c r="S82" s="30">
        <f t="shared" si="44"/>
        <v>40</v>
      </c>
      <c r="T82" s="30">
        <f t="shared" si="45"/>
        <v>0</v>
      </c>
      <c r="U82" s="30">
        <v>12</v>
      </c>
    </row>
    <row r="83" spans="1:22" ht="14.4" customHeight="1" x14ac:dyDescent="0.3">
      <c r="A83" s="48"/>
      <c r="B83" s="24" t="s">
        <v>89</v>
      </c>
      <c r="C83" s="24"/>
      <c r="D83" s="26" t="s">
        <v>26</v>
      </c>
      <c r="E83" s="47" t="s">
        <v>83</v>
      </c>
      <c r="F83" s="26">
        <v>1</v>
      </c>
      <c r="G83" s="26">
        <v>4</v>
      </c>
      <c r="H83" s="26">
        <v>3</v>
      </c>
      <c r="I83" s="26" t="s">
        <v>23</v>
      </c>
      <c r="J83" s="25">
        <v>3</v>
      </c>
      <c r="K83" s="28">
        <f t="shared" si="40"/>
        <v>1</v>
      </c>
      <c r="L83" s="29" t="str">
        <f t="shared" si="47"/>
        <v>MUY ALTO</v>
      </c>
      <c r="M83" s="28">
        <f t="shared" si="41"/>
        <v>0.16346153846153846</v>
      </c>
      <c r="N83" s="29" t="str">
        <f t="shared" si="48"/>
        <v>MUY BAJO</v>
      </c>
      <c r="O83" s="28">
        <f t="shared" si="42"/>
        <v>0.16346153846153846</v>
      </c>
      <c r="P83" s="29" t="str">
        <f t="shared" si="46"/>
        <v>MUY BAJO</v>
      </c>
      <c r="Q83" s="30">
        <f t="shared" si="43"/>
        <v>17</v>
      </c>
      <c r="R83" s="30">
        <v>104</v>
      </c>
      <c r="S83" s="30">
        <f t="shared" si="44"/>
        <v>87</v>
      </c>
      <c r="T83" s="30">
        <f t="shared" si="45"/>
        <v>0</v>
      </c>
      <c r="U83" s="30">
        <v>17</v>
      </c>
    </row>
    <row r="84" spans="1:22" ht="65.400000000000006" customHeight="1" x14ac:dyDescent="0.3">
      <c r="A84" s="48"/>
      <c r="B84" s="24" t="s">
        <v>91</v>
      </c>
      <c r="C84" s="24"/>
      <c r="D84" s="26" t="s">
        <v>28</v>
      </c>
      <c r="E84" s="47" t="s">
        <v>92</v>
      </c>
      <c r="F84" s="26">
        <v>2</v>
      </c>
      <c r="G84" s="26">
        <v>3</v>
      </c>
      <c r="H84" s="26">
        <v>1</v>
      </c>
      <c r="I84" s="26" t="s">
        <v>23</v>
      </c>
      <c r="J84" s="25">
        <v>1</v>
      </c>
      <c r="K84" s="28">
        <f t="shared" si="40"/>
        <v>1</v>
      </c>
      <c r="L84" s="29" t="str">
        <f t="shared" si="47"/>
        <v>MUY ALTO</v>
      </c>
      <c r="M84" s="28">
        <f t="shared" si="41"/>
        <v>0.14666666666666667</v>
      </c>
      <c r="N84" s="29" t="str">
        <f t="shared" si="48"/>
        <v>MUY BAJO</v>
      </c>
      <c r="O84" s="28">
        <f t="shared" si="42"/>
        <v>0.14666666666666667</v>
      </c>
      <c r="P84" s="29" t="str">
        <f t="shared" si="46"/>
        <v>MUY BAJO</v>
      </c>
      <c r="Q84" s="30">
        <f t="shared" si="43"/>
        <v>44</v>
      </c>
      <c r="R84" s="30">
        <v>300</v>
      </c>
      <c r="S84" s="30">
        <f t="shared" si="44"/>
        <v>256</v>
      </c>
      <c r="T84" s="30">
        <f t="shared" si="45"/>
        <v>26</v>
      </c>
      <c r="U84" s="30">
        <v>18</v>
      </c>
      <c r="V84" s="2">
        <v>27</v>
      </c>
    </row>
    <row r="85" spans="1:22" ht="27" customHeight="1" thickBot="1" x14ac:dyDescent="0.35">
      <c r="A85" s="48"/>
      <c r="B85" s="34" t="s">
        <v>93</v>
      </c>
      <c r="C85" s="34"/>
      <c r="D85" s="35"/>
      <c r="E85" s="35"/>
      <c r="F85" s="35"/>
      <c r="G85" s="35"/>
      <c r="H85" s="35"/>
      <c r="I85" s="35"/>
      <c r="J85" s="35"/>
      <c r="K85" s="36">
        <f>AVERAGE(K65:K84)</f>
        <v>0.25357142857142856</v>
      </c>
      <c r="L85" s="29" t="str">
        <f t="shared" si="47"/>
        <v>BAJO</v>
      </c>
      <c r="M85" s="36">
        <f>AVERAGE(M65:M84)</f>
        <v>0.18519755882164823</v>
      </c>
      <c r="N85" s="29" t="str">
        <f t="shared" si="48"/>
        <v>MUY BAJO</v>
      </c>
      <c r="O85" s="36">
        <f>AVERAGE(O65:O84)</f>
        <v>5.6544240304554641E-2</v>
      </c>
      <c r="P85" s="29" t="str">
        <f t="shared" si="46"/>
        <v>MUY BAJO</v>
      </c>
      <c r="Q85" s="37">
        <f t="shared" ref="Q85:T85" si="49">SUM(Q65:Q84)</f>
        <v>1423</v>
      </c>
      <c r="R85" s="37">
        <f t="shared" si="49"/>
        <v>4495</v>
      </c>
      <c r="S85" s="37">
        <f t="shared" si="49"/>
        <v>3072</v>
      </c>
      <c r="T85" s="37">
        <f t="shared" si="49"/>
        <v>572</v>
      </c>
      <c r="U85" s="37">
        <f>SUM(U65:U84)</f>
        <v>851</v>
      </c>
    </row>
    <row r="86" spans="1:22" ht="43.2" x14ac:dyDescent="0.3">
      <c r="A86" s="48"/>
      <c r="B86" s="24" t="s">
        <v>94</v>
      </c>
      <c r="C86" s="24"/>
      <c r="D86" s="26" t="s">
        <v>21</v>
      </c>
      <c r="E86" s="47" t="s">
        <v>95</v>
      </c>
      <c r="F86" s="26">
        <v>98</v>
      </c>
      <c r="G86" s="26">
        <v>119</v>
      </c>
      <c r="H86" s="26">
        <v>21</v>
      </c>
      <c r="I86" s="26" t="s">
        <v>23</v>
      </c>
      <c r="J86" s="25">
        <v>23</v>
      </c>
      <c r="K86" s="28">
        <f>+J86/H86</f>
        <v>1.0952380952380953</v>
      </c>
      <c r="L86" s="29" t="str">
        <f t="shared" si="47"/>
        <v>MUY ALTO</v>
      </c>
      <c r="M86" s="28">
        <f t="shared" ref="M86:M114" si="50">+Q86/R86</f>
        <v>0.63380281690140849</v>
      </c>
      <c r="N86" s="29" t="str">
        <f t="shared" si="48"/>
        <v>ALTO</v>
      </c>
      <c r="O86" s="28">
        <f t="shared" ref="O86:O114" si="51">+K86*M86</f>
        <v>0.69416498993963793</v>
      </c>
      <c r="P86" s="29" t="str">
        <f t="shared" si="46"/>
        <v>ALTO</v>
      </c>
      <c r="Q86" s="30">
        <f t="shared" ref="Q86:Q114" si="52">+T86+U86</f>
        <v>180</v>
      </c>
      <c r="R86" s="30">
        <v>284</v>
      </c>
      <c r="S86" s="30">
        <f t="shared" ref="S86:S114" si="53">+R86-Q86</f>
        <v>104</v>
      </c>
      <c r="T86" s="30">
        <f t="shared" si="45"/>
        <v>126</v>
      </c>
      <c r="U86" s="30">
        <v>54</v>
      </c>
      <c r="V86" s="2">
        <v>132</v>
      </c>
    </row>
    <row r="87" spans="1:22" ht="43.2" x14ac:dyDescent="0.3">
      <c r="A87" s="48"/>
      <c r="B87" s="24" t="s">
        <v>94</v>
      </c>
      <c r="C87" s="24"/>
      <c r="D87" s="26" t="s">
        <v>24</v>
      </c>
      <c r="E87" s="47" t="s">
        <v>95</v>
      </c>
      <c r="F87" s="26">
        <v>24</v>
      </c>
      <c r="G87" s="26">
        <v>29</v>
      </c>
      <c r="H87" s="26">
        <v>5</v>
      </c>
      <c r="I87" s="26" t="s">
        <v>23</v>
      </c>
      <c r="J87" s="25">
        <v>1</v>
      </c>
      <c r="K87" s="28">
        <f t="shared" ref="K87:K114" si="54">+J87/H87</f>
        <v>0.2</v>
      </c>
      <c r="L87" s="29" t="str">
        <f t="shared" si="47"/>
        <v>MUY BAJO</v>
      </c>
      <c r="M87" s="28">
        <f t="shared" si="50"/>
        <v>0.54761904761904767</v>
      </c>
      <c r="N87" s="29" t="str">
        <f t="shared" si="48"/>
        <v>MEDIO</v>
      </c>
      <c r="O87" s="28">
        <f t="shared" si="51"/>
        <v>0.10952380952380954</v>
      </c>
      <c r="P87" s="29" t="str">
        <f t="shared" si="46"/>
        <v>MUY BAJO</v>
      </c>
      <c r="Q87" s="30">
        <f t="shared" si="52"/>
        <v>23</v>
      </c>
      <c r="R87" s="30">
        <v>42</v>
      </c>
      <c r="S87" s="30">
        <f t="shared" si="53"/>
        <v>19</v>
      </c>
      <c r="T87" s="30">
        <f t="shared" si="45"/>
        <v>21</v>
      </c>
      <c r="U87" s="30">
        <v>2</v>
      </c>
      <c r="V87" s="2">
        <v>22</v>
      </c>
    </row>
    <row r="88" spans="1:22" ht="43.2" x14ac:dyDescent="0.3">
      <c r="A88" s="48"/>
      <c r="B88" s="24" t="s">
        <v>94</v>
      </c>
      <c r="C88" s="24"/>
      <c r="D88" s="26" t="s">
        <v>25</v>
      </c>
      <c r="E88" s="47" t="s">
        <v>95</v>
      </c>
      <c r="F88" s="26">
        <v>3</v>
      </c>
      <c r="G88" s="26">
        <v>5</v>
      </c>
      <c r="H88" s="26">
        <v>2</v>
      </c>
      <c r="I88" s="26" t="s">
        <v>23</v>
      </c>
      <c r="J88" s="25">
        <v>3</v>
      </c>
      <c r="K88" s="28">
        <f t="shared" si="54"/>
        <v>1.5</v>
      </c>
      <c r="L88" s="29" t="str">
        <f t="shared" si="47"/>
        <v>MUY ALTO</v>
      </c>
      <c r="M88" s="28">
        <f t="shared" si="50"/>
        <v>0.53333333333333333</v>
      </c>
      <c r="N88" s="29" t="str">
        <f t="shared" si="48"/>
        <v>MEDIO</v>
      </c>
      <c r="O88" s="28">
        <f t="shared" si="51"/>
        <v>0.8</v>
      </c>
      <c r="P88" s="29" t="str">
        <f t="shared" si="46"/>
        <v>ALTO</v>
      </c>
      <c r="Q88" s="30">
        <f t="shared" si="52"/>
        <v>16</v>
      </c>
      <c r="R88" s="30">
        <v>30</v>
      </c>
      <c r="S88" s="30">
        <f t="shared" si="53"/>
        <v>14</v>
      </c>
      <c r="T88" s="30">
        <f t="shared" si="45"/>
        <v>15</v>
      </c>
      <c r="U88" s="30">
        <v>1</v>
      </c>
      <c r="V88" s="2">
        <v>16</v>
      </c>
    </row>
    <row r="89" spans="1:22" ht="43.2" x14ac:dyDescent="0.3">
      <c r="A89" s="48"/>
      <c r="B89" s="24" t="s">
        <v>94</v>
      </c>
      <c r="C89" s="24"/>
      <c r="D89" s="26" t="s">
        <v>26</v>
      </c>
      <c r="E89" s="47" t="s">
        <v>95</v>
      </c>
      <c r="F89" s="26">
        <v>6</v>
      </c>
      <c r="G89" s="26">
        <v>12</v>
      </c>
      <c r="H89" s="26">
        <v>6</v>
      </c>
      <c r="I89" s="26" t="s">
        <v>23</v>
      </c>
      <c r="J89" s="25">
        <v>5</v>
      </c>
      <c r="K89" s="28">
        <f t="shared" si="54"/>
        <v>0.83333333333333337</v>
      </c>
      <c r="L89" s="29" t="str">
        <f t="shared" si="47"/>
        <v>MUY ALTO</v>
      </c>
      <c r="M89" s="28">
        <f t="shared" si="50"/>
        <v>0.27419354838709675</v>
      </c>
      <c r="N89" s="29" t="str">
        <f t="shared" si="48"/>
        <v>BAJO</v>
      </c>
      <c r="O89" s="28">
        <f t="shared" si="51"/>
        <v>0.22849462365591397</v>
      </c>
      <c r="P89" s="29" t="str">
        <f t="shared" si="46"/>
        <v>BAJO</v>
      </c>
      <c r="Q89" s="30">
        <f t="shared" si="52"/>
        <v>17</v>
      </c>
      <c r="R89" s="30">
        <v>62</v>
      </c>
      <c r="S89" s="30">
        <f t="shared" si="53"/>
        <v>45</v>
      </c>
      <c r="T89" s="30">
        <f t="shared" si="45"/>
        <v>11</v>
      </c>
      <c r="U89" s="30">
        <v>6</v>
      </c>
      <c r="V89" s="2">
        <v>12</v>
      </c>
    </row>
    <row r="90" spans="1:22" ht="62.4" customHeight="1" x14ac:dyDescent="0.3">
      <c r="A90" s="48"/>
      <c r="B90" s="24" t="s">
        <v>96</v>
      </c>
      <c r="C90" s="24"/>
      <c r="D90" s="26" t="s">
        <v>21</v>
      </c>
      <c r="E90" s="47" t="s">
        <v>97</v>
      </c>
      <c r="F90" s="26">
        <v>288</v>
      </c>
      <c r="G90" s="26">
        <v>365</v>
      </c>
      <c r="H90" s="26">
        <v>77</v>
      </c>
      <c r="I90" s="26" t="s">
        <v>23</v>
      </c>
      <c r="J90" s="25">
        <v>29</v>
      </c>
      <c r="K90" s="28">
        <f t="shared" si="54"/>
        <v>0.37662337662337664</v>
      </c>
      <c r="L90" s="29" t="str">
        <f t="shared" si="47"/>
        <v>BAJO</v>
      </c>
      <c r="M90" s="28">
        <f t="shared" si="50"/>
        <v>0.23197492163009403</v>
      </c>
      <c r="N90" s="29" t="str">
        <f t="shared" si="48"/>
        <v>BAJO</v>
      </c>
      <c r="O90" s="28">
        <f t="shared" si="51"/>
        <v>8.7367178276269178E-2</v>
      </c>
      <c r="P90" s="29" t="str">
        <f t="shared" si="46"/>
        <v>MUY BAJO</v>
      </c>
      <c r="Q90" s="30">
        <f t="shared" si="52"/>
        <v>74</v>
      </c>
      <c r="R90" s="30">
        <v>319</v>
      </c>
      <c r="S90" s="30">
        <f t="shared" si="53"/>
        <v>245</v>
      </c>
      <c r="T90" s="30">
        <f t="shared" si="45"/>
        <v>26</v>
      </c>
      <c r="U90" s="30">
        <v>48</v>
      </c>
      <c r="V90" s="2">
        <v>27</v>
      </c>
    </row>
    <row r="91" spans="1:22" ht="62.4" customHeight="1" x14ac:dyDescent="0.3">
      <c r="A91" s="48"/>
      <c r="B91" s="24" t="s">
        <v>96</v>
      </c>
      <c r="C91" s="24"/>
      <c r="D91" s="26" t="s">
        <v>24</v>
      </c>
      <c r="E91" s="47" t="s">
        <v>97</v>
      </c>
      <c r="F91" s="26">
        <v>4</v>
      </c>
      <c r="G91" s="26">
        <v>8</v>
      </c>
      <c r="H91" s="26">
        <v>4</v>
      </c>
      <c r="I91" s="26" t="s">
        <v>23</v>
      </c>
      <c r="J91" s="25">
        <v>7</v>
      </c>
      <c r="K91" s="28">
        <f t="shared" si="54"/>
        <v>1.75</v>
      </c>
      <c r="L91" s="29" t="str">
        <f t="shared" si="47"/>
        <v>MUY ALTO</v>
      </c>
      <c r="M91" s="28">
        <f t="shared" si="50"/>
        <v>0.15</v>
      </c>
      <c r="N91" s="29" t="str">
        <f t="shared" si="48"/>
        <v>MUY BAJO</v>
      </c>
      <c r="O91" s="28">
        <f t="shared" si="51"/>
        <v>0.26250000000000001</v>
      </c>
      <c r="P91" s="29" t="str">
        <f t="shared" si="46"/>
        <v>BAJO</v>
      </c>
      <c r="Q91" s="30">
        <f t="shared" si="52"/>
        <v>3</v>
      </c>
      <c r="R91" s="30">
        <v>20</v>
      </c>
      <c r="S91" s="30">
        <f t="shared" si="53"/>
        <v>17</v>
      </c>
      <c r="T91" s="30">
        <f t="shared" si="45"/>
        <v>1</v>
      </c>
      <c r="U91" s="30">
        <v>2</v>
      </c>
      <c r="V91" s="2">
        <v>1</v>
      </c>
    </row>
    <row r="92" spans="1:22" ht="62.4" customHeight="1" x14ac:dyDescent="0.3">
      <c r="A92" s="48"/>
      <c r="B92" s="24" t="s">
        <v>96</v>
      </c>
      <c r="C92" s="24"/>
      <c r="D92" s="26" t="s">
        <v>25</v>
      </c>
      <c r="E92" s="47" t="s">
        <v>97</v>
      </c>
      <c r="F92" s="26">
        <v>5</v>
      </c>
      <c r="G92" s="26">
        <v>9</v>
      </c>
      <c r="H92" s="26">
        <v>4</v>
      </c>
      <c r="I92" s="26" t="s">
        <v>23</v>
      </c>
      <c r="J92" s="25">
        <v>0</v>
      </c>
      <c r="K92" s="28">
        <f t="shared" si="54"/>
        <v>0</v>
      </c>
      <c r="L92" s="29" t="str">
        <f t="shared" si="47"/>
        <v>MUY BAJO</v>
      </c>
      <c r="M92" s="28">
        <f t="shared" si="50"/>
        <v>0.1</v>
      </c>
      <c r="N92" s="29" t="str">
        <f t="shared" si="48"/>
        <v>MUY BAJO</v>
      </c>
      <c r="O92" s="28">
        <f t="shared" si="51"/>
        <v>0</v>
      </c>
      <c r="P92" s="29" t="str">
        <f t="shared" si="46"/>
        <v>MUY BAJO</v>
      </c>
      <c r="Q92" s="30">
        <f t="shared" si="52"/>
        <v>2</v>
      </c>
      <c r="R92" s="30">
        <v>20</v>
      </c>
      <c r="S92" s="30">
        <f t="shared" si="53"/>
        <v>18</v>
      </c>
      <c r="T92" s="30">
        <f t="shared" si="45"/>
        <v>0</v>
      </c>
      <c r="U92" s="30">
        <v>2</v>
      </c>
    </row>
    <row r="93" spans="1:22" ht="62.4" customHeight="1" x14ac:dyDescent="0.3">
      <c r="A93" s="48"/>
      <c r="B93" s="24" t="s">
        <v>96</v>
      </c>
      <c r="C93" s="24"/>
      <c r="D93" s="26" t="s">
        <v>26</v>
      </c>
      <c r="E93" s="47" t="s">
        <v>97</v>
      </c>
      <c r="F93" s="26">
        <v>17</v>
      </c>
      <c r="G93" s="26">
        <v>25</v>
      </c>
      <c r="H93" s="26">
        <v>8</v>
      </c>
      <c r="I93" s="26" t="s">
        <v>23</v>
      </c>
      <c r="J93" s="25">
        <v>1</v>
      </c>
      <c r="K93" s="28">
        <f t="shared" si="54"/>
        <v>0.125</v>
      </c>
      <c r="L93" s="29" t="str">
        <f t="shared" si="47"/>
        <v>MUY BAJO</v>
      </c>
      <c r="M93" s="28">
        <f t="shared" si="50"/>
        <v>0.17499999999999999</v>
      </c>
      <c r="N93" s="29" t="str">
        <f t="shared" si="48"/>
        <v>MUY BAJO</v>
      </c>
      <c r="O93" s="28">
        <f t="shared" si="51"/>
        <v>2.1874999999999999E-2</v>
      </c>
      <c r="P93" s="29" t="str">
        <f t="shared" si="46"/>
        <v>MUY BAJO</v>
      </c>
      <c r="Q93" s="30">
        <f t="shared" si="52"/>
        <v>7</v>
      </c>
      <c r="R93" s="30">
        <v>40</v>
      </c>
      <c r="S93" s="30">
        <f t="shared" si="53"/>
        <v>33</v>
      </c>
      <c r="T93" s="30">
        <f t="shared" si="45"/>
        <v>3</v>
      </c>
      <c r="U93" s="30">
        <v>4</v>
      </c>
      <c r="V93" s="2">
        <v>3</v>
      </c>
    </row>
    <row r="94" spans="1:22" ht="45" customHeight="1" x14ac:dyDescent="0.3">
      <c r="A94" s="48"/>
      <c r="B94" s="24" t="s">
        <v>98</v>
      </c>
      <c r="C94" s="24"/>
      <c r="D94" s="26" t="s">
        <v>28</v>
      </c>
      <c r="E94" s="47" t="s">
        <v>99</v>
      </c>
      <c r="F94" s="26">
        <v>21</v>
      </c>
      <c r="G94" s="26">
        <v>33</v>
      </c>
      <c r="H94" s="26">
        <v>12</v>
      </c>
      <c r="I94" s="26" t="s">
        <v>56</v>
      </c>
      <c r="J94" s="25">
        <v>9</v>
      </c>
      <c r="K94" s="28">
        <f t="shared" si="54"/>
        <v>0.75</v>
      </c>
      <c r="L94" s="29" t="str">
        <f t="shared" si="47"/>
        <v>ALTO</v>
      </c>
      <c r="M94" s="28">
        <f t="shared" si="50"/>
        <v>0.14166666666666666</v>
      </c>
      <c r="N94" s="29" t="str">
        <f t="shared" si="48"/>
        <v>MUY BAJO</v>
      </c>
      <c r="O94" s="28">
        <f t="shared" si="51"/>
        <v>0.10625</v>
      </c>
      <c r="P94" s="29" t="str">
        <f t="shared" si="46"/>
        <v>MUY BAJO</v>
      </c>
      <c r="Q94" s="30">
        <f t="shared" si="52"/>
        <v>17</v>
      </c>
      <c r="R94" s="30">
        <v>120</v>
      </c>
      <c r="S94" s="30">
        <f t="shared" si="53"/>
        <v>103</v>
      </c>
      <c r="T94" s="30">
        <f t="shared" si="45"/>
        <v>7</v>
      </c>
      <c r="U94" s="30">
        <v>10</v>
      </c>
      <c r="V94" s="2">
        <v>7</v>
      </c>
    </row>
    <row r="95" spans="1:22" ht="43.2" x14ac:dyDescent="0.3">
      <c r="A95" s="48"/>
      <c r="B95" s="24" t="s">
        <v>100</v>
      </c>
      <c r="C95" s="24"/>
      <c r="D95" s="26" t="s">
        <v>21</v>
      </c>
      <c r="E95" s="47" t="s">
        <v>101</v>
      </c>
      <c r="F95" s="26">
        <v>10</v>
      </c>
      <c r="G95" s="26">
        <v>11</v>
      </c>
      <c r="H95" s="26">
        <v>11</v>
      </c>
      <c r="I95" s="26" t="s">
        <v>50</v>
      </c>
      <c r="J95" s="25">
        <v>6</v>
      </c>
      <c r="K95" s="28">
        <f t="shared" si="54"/>
        <v>0.54545454545454541</v>
      </c>
      <c r="L95" s="29" t="str">
        <f t="shared" si="47"/>
        <v>MEDIO</v>
      </c>
      <c r="M95" s="28">
        <f t="shared" si="50"/>
        <v>0.29789864029666252</v>
      </c>
      <c r="N95" s="29" t="str">
        <f t="shared" si="48"/>
        <v>BAJO</v>
      </c>
      <c r="O95" s="28">
        <f t="shared" si="51"/>
        <v>0.16249016743454317</v>
      </c>
      <c r="P95" s="29" t="str">
        <f t="shared" si="46"/>
        <v>MUY BAJO</v>
      </c>
      <c r="Q95" s="30">
        <f t="shared" si="52"/>
        <v>241</v>
      </c>
      <c r="R95" s="30">
        <v>809</v>
      </c>
      <c r="S95" s="30">
        <f t="shared" si="53"/>
        <v>568</v>
      </c>
      <c r="T95" s="30">
        <f t="shared" si="45"/>
        <v>143</v>
      </c>
      <c r="U95" s="30">
        <v>98</v>
      </c>
      <c r="V95" s="2">
        <v>150</v>
      </c>
    </row>
    <row r="96" spans="1:22" ht="45" customHeight="1" x14ac:dyDescent="0.3">
      <c r="A96" s="48"/>
      <c r="B96" s="24" t="s">
        <v>100</v>
      </c>
      <c r="C96" s="24"/>
      <c r="D96" s="26" t="s">
        <v>21</v>
      </c>
      <c r="E96" s="47" t="s">
        <v>102</v>
      </c>
      <c r="F96" s="26">
        <v>0.6</v>
      </c>
      <c r="G96" s="26">
        <v>1</v>
      </c>
      <c r="H96" s="26">
        <v>0.4</v>
      </c>
      <c r="I96" s="26" t="s">
        <v>50</v>
      </c>
      <c r="J96" s="25">
        <v>0</v>
      </c>
      <c r="K96" s="28">
        <f t="shared" si="54"/>
        <v>0</v>
      </c>
      <c r="L96" s="29" t="str">
        <f t="shared" si="47"/>
        <v>MUY BAJO</v>
      </c>
      <c r="M96" s="28">
        <f t="shared" si="50"/>
        <v>0</v>
      </c>
      <c r="N96" s="29" t="str">
        <f t="shared" si="48"/>
        <v>MUY BAJO</v>
      </c>
      <c r="O96" s="28">
        <f t="shared" si="51"/>
        <v>0</v>
      </c>
      <c r="P96" s="29" t="str">
        <f t="shared" si="46"/>
        <v>MUY BAJO</v>
      </c>
      <c r="Q96" s="30">
        <f t="shared" si="52"/>
        <v>0</v>
      </c>
      <c r="R96" s="30">
        <v>350</v>
      </c>
      <c r="S96" s="30">
        <f t="shared" si="53"/>
        <v>350</v>
      </c>
      <c r="T96" s="30">
        <f t="shared" si="45"/>
        <v>0</v>
      </c>
      <c r="U96" s="30">
        <v>0</v>
      </c>
    </row>
    <row r="97" spans="1:22" ht="28.8" x14ac:dyDescent="0.3">
      <c r="A97" s="48"/>
      <c r="B97" s="24" t="s">
        <v>103</v>
      </c>
      <c r="C97" s="24"/>
      <c r="D97" s="26" t="s">
        <v>21</v>
      </c>
      <c r="E97" s="47" t="s">
        <v>104</v>
      </c>
      <c r="F97" s="26">
        <v>51</v>
      </c>
      <c r="G97" s="26">
        <v>53</v>
      </c>
      <c r="H97" s="26">
        <v>53</v>
      </c>
      <c r="I97" s="26" t="s">
        <v>56</v>
      </c>
      <c r="J97" s="25">
        <v>51</v>
      </c>
      <c r="K97" s="28">
        <f t="shared" si="54"/>
        <v>0.96226415094339623</v>
      </c>
      <c r="L97" s="29" t="str">
        <f t="shared" si="47"/>
        <v>MUY ALTO</v>
      </c>
      <c r="M97" s="28">
        <f t="shared" si="50"/>
        <v>0.53467561521252793</v>
      </c>
      <c r="N97" s="29" t="str">
        <f t="shared" si="48"/>
        <v>MEDIO</v>
      </c>
      <c r="O97" s="28">
        <f t="shared" si="51"/>
        <v>0.51449917690262126</v>
      </c>
      <c r="P97" s="29" t="str">
        <f t="shared" si="46"/>
        <v>MEDIO</v>
      </c>
      <c r="Q97" s="30">
        <f t="shared" si="52"/>
        <v>239</v>
      </c>
      <c r="R97" s="30">
        <v>447</v>
      </c>
      <c r="S97" s="30">
        <f t="shared" si="53"/>
        <v>208</v>
      </c>
      <c r="T97" s="30">
        <f t="shared" si="45"/>
        <v>169</v>
      </c>
      <c r="U97" s="30">
        <v>70</v>
      </c>
      <c r="V97" s="2">
        <v>177</v>
      </c>
    </row>
    <row r="98" spans="1:22" ht="28.8" x14ac:dyDescent="0.3">
      <c r="A98" s="48"/>
      <c r="B98" s="24" t="s">
        <v>103</v>
      </c>
      <c r="C98" s="24"/>
      <c r="D98" s="26" t="s">
        <v>21</v>
      </c>
      <c r="E98" s="47" t="s">
        <v>105</v>
      </c>
      <c r="F98" s="26">
        <v>129</v>
      </c>
      <c r="G98" s="26">
        <v>130</v>
      </c>
      <c r="H98" s="26">
        <v>130</v>
      </c>
      <c r="I98" s="26" t="s">
        <v>56</v>
      </c>
      <c r="J98" s="25">
        <v>129</v>
      </c>
      <c r="K98" s="28">
        <f t="shared" si="54"/>
        <v>0.99230769230769234</v>
      </c>
      <c r="L98" s="29" t="str">
        <f t="shared" si="47"/>
        <v>MUY ALTO</v>
      </c>
      <c r="M98" s="28">
        <f t="shared" si="50"/>
        <v>0</v>
      </c>
      <c r="N98" s="29" t="str">
        <f t="shared" si="48"/>
        <v>MUY BAJO</v>
      </c>
      <c r="O98" s="28">
        <f t="shared" si="51"/>
        <v>0</v>
      </c>
      <c r="P98" s="29" t="str">
        <f t="shared" si="46"/>
        <v>MUY BAJO</v>
      </c>
      <c r="Q98" s="30">
        <f t="shared" si="52"/>
        <v>0</v>
      </c>
      <c r="R98" s="30">
        <v>170</v>
      </c>
      <c r="S98" s="30">
        <f t="shared" si="53"/>
        <v>170</v>
      </c>
      <c r="T98" s="30">
        <f t="shared" si="45"/>
        <v>0</v>
      </c>
      <c r="U98" s="30">
        <v>0</v>
      </c>
    </row>
    <row r="99" spans="1:22" ht="45" customHeight="1" x14ac:dyDescent="0.3">
      <c r="A99" s="48"/>
      <c r="B99" s="24" t="s">
        <v>103</v>
      </c>
      <c r="C99" s="24"/>
      <c r="D99" s="26" t="s">
        <v>24</v>
      </c>
      <c r="E99" s="47" t="s">
        <v>106</v>
      </c>
      <c r="F99" s="26">
        <v>0</v>
      </c>
      <c r="G99" s="26">
        <v>1</v>
      </c>
      <c r="H99" s="26">
        <v>1</v>
      </c>
      <c r="I99" s="26" t="s">
        <v>56</v>
      </c>
      <c r="J99" s="25">
        <v>0</v>
      </c>
      <c r="K99" s="28">
        <f t="shared" si="54"/>
        <v>0</v>
      </c>
      <c r="L99" s="29" t="str">
        <f t="shared" si="47"/>
        <v>MUY BAJO</v>
      </c>
      <c r="M99" s="28">
        <f t="shared" si="50"/>
        <v>0</v>
      </c>
      <c r="N99" s="29" t="str">
        <f t="shared" si="48"/>
        <v>MUY BAJO</v>
      </c>
      <c r="O99" s="28">
        <f t="shared" si="51"/>
        <v>0</v>
      </c>
      <c r="P99" s="29" t="str">
        <f t="shared" si="46"/>
        <v>MUY BAJO</v>
      </c>
      <c r="Q99" s="30">
        <f t="shared" si="52"/>
        <v>0</v>
      </c>
      <c r="R99" s="30">
        <v>5</v>
      </c>
      <c r="S99" s="30">
        <f t="shared" si="53"/>
        <v>5</v>
      </c>
      <c r="T99" s="30">
        <f t="shared" si="45"/>
        <v>0</v>
      </c>
      <c r="U99" s="30">
        <v>0</v>
      </c>
    </row>
    <row r="100" spans="1:22" ht="45" customHeight="1" x14ac:dyDescent="0.3">
      <c r="A100" s="48"/>
      <c r="B100" s="24" t="s">
        <v>103</v>
      </c>
      <c r="C100" s="24"/>
      <c r="D100" s="26" t="s">
        <v>25</v>
      </c>
      <c r="E100" s="47" t="s">
        <v>106</v>
      </c>
      <c r="F100" s="26">
        <v>0</v>
      </c>
      <c r="G100" s="26">
        <v>1</v>
      </c>
      <c r="H100" s="26">
        <v>1</v>
      </c>
      <c r="I100" s="26" t="s">
        <v>56</v>
      </c>
      <c r="J100" s="25">
        <v>0</v>
      </c>
      <c r="K100" s="28">
        <f t="shared" si="54"/>
        <v>0</v>
      </c>
      <c r="L100" s="29" t="str">
        <f t="shared" si="47"/>
        <v>MUY BAJO</v>
      </c>
      <c r="M100" s="28">
        <f t="shared" si="50"/>
        <v>0</v>
      </c>
      <c r="N100" s="29" t="str">
        <f t="shared" si="48"/>
        <v>MUY BAJO</v>
      </c>
      <c r="O100" s="28">
        <f t="shared" si="51"/>
        <v>0</v>
      </c>
      <c r="P100" s="29" t="str">
        <f t="shared" si="46"/>
        <v>MUY BAJO</v>
      </c>
      <c r="Q100" s="30">
        <f t="shared" si="52"/>
        <v>0</v>
      </c>
      <c r="R100" s="30">
        <v>5</v>
      </c>
      <c r="S100" s="30">
        <f t="shared" si="53"/>
        <v>5</v>
      </c>
      <c r="T100" s="30">
        <f t="shared" si="45"/>
        <v>0</v>
      </c>
      <c r="U100" s="30">
        <v>0</v>
      </c>
    </row>
    <row r="101" spans="1:22" ht="45" customHeight="1" x14ac:dyDescent="0.3">
      <c r="A101" s="48"/>
      <c r="B101" s="24" t="s">
        <v>103</v>
      </c>
      <c r="C101" s="24"/>
      <c r="D101" s="26" t="s">
        <v>26</v>
      </c>
      <c r="E101" s="47" t="s">
        <v>106</v>
      </c>
      <c r="F101" s="26">
        <v>1</v>
      </c>
      <c r="G101" s="26">
        <v>1</v>
      </c>
      <c r="H101" s="26">
        <v>1</v>
      </c>
      <c r="I101" s="26" t="s">
        <v>56</v>
      </c>
      <c r="J101" s="25">
        <v>0</v>
      </c>
      <c r="K101" s="28">
        <f t="shared" si="54"/>
        <v>0</v>
      </c>
      <c r="L101" s="29" t="str">
        <f t="shared" si="47"/>
        <v>MUY BAJO</v>
      </c>
      <c r="M101" s="28">
        <f t="shared" si="50"/>
        <v>0</v>
      </c>
      <c r="N101" s="29" t="str">
        <f t="shared" si="48"/>
        <v>MUY BAJO</v>
      </c>
      <c r="O101" s="28">
        <f t="shared" si="51"/>
        <v>0</v>
      </c>
      <c r="P101" s="29" t="str">
        <f t="shared" si="46"/>
        <v>MUY BAJO</v>
      </c>
      <c r="Q101" s="30">
        <f t="shared" si="52"/>
        <v>0</v>
      </c>
      <c r="R101" s="30">
        <v>5</v>
      </c>
      <c r="S101" s="30">
        <f t="shared" si="53"/>
        <v>5</v>
      </c>
      <c r="T101" s="30">
        <f t="shared" si="45"/>
        <v>0</v>
      </c>
      <c r="U101" s="30">
        <v>0</v>
      </c>
    </row>
    <row r="102" spans="1:22" ht="45" customHeight="1" x14ac:dyDescent="0.3">
      <c r="A102" s="48"/>
      <c r="B102" s="24" t="s">
        <v>107</v>
      </c>
      <c r="C102" s="24"/>
      <c r="D102" s="26" t="s">
        <v>28</v>
      </c>
      <c r="E102" s="47" t="s">
        <v>108</v>
      </c>
      <c r="F102" s="26">
        <v>9</v>
      </c>
      <c r="G102" s="26">
        <v>9</v>
      </c>
      <c r="H102" s="26">
        <v>9</v>
      </c>
      <c r="I102" s="26" t="s">
        <v>50</v>
      </c>
      <c r="J102" s="25">
        <v>9</v>
      </c>
      <c r="K102" s="28">
        <f t="shared" si="54"/>
        <v>1</v>
      </c>
      <c r="L102" s="29" t="str">
        <f t="shared" si="47"/>
        <v>MUY ALTO</v>
      </c>
      <c r="M102" s="28">
        <f t="shared" si="50"/>
        <v>0.18421052631578946</v>
      </c>
      <c r="N102" s="29" t="str">
        <f t="shared" si="48"/>
        <v>MUY BAJO</v>
      </c>
      <c r="O102" s="28">
        <f t="shared" si="51"/>
        <v>0.18421052631578946</v>
      </c>
      <c r="P102" s="29" t="str">
        <f t="shared" si="46"/>
        <v>MUY BAJO</v>
      </c>
      <c r="Q102" s="30">
        <f t="shared" si="52"/>
        <v>35</v>
      </c>
      <c r="R102" s="30">
        <v>190</v>
      </c>
      <c r="S102" s="30">
        <f t="shared" si="53"/>
        <v>155</v>
      </c>
      <c r="T102" s="30">
        <f t="shared" si="45"/>
        <v>10</v>
      </c>
      <c r="U102" s="30">
        <v>25</v>
      </c>
      <c r="V102" s="2">
        <v>10</v>
      </c>
    </row>
    <row r="103" spans="1:22" ht="45" customHeight="1" x14ac:dyDescent="0.3">
      <c r="A103" s="48"/>
      <c r="B103" s="24" t="s">
        <v>109</v>
      </c>
      <c r="C103" s="24"/>
      <c r="D103" s="26" t="s">
        <v>21</v>
      </c>
      <c r="E103" s="47" t="s">
        <v>110</v>
      </c>
      <c r="F103" s="26">
        <v>150</v>
      </c>
      <c r="G103" s="26">
        <v>177</v>
      </c>
      <c r="H103" s="26">
        <v>27</v>
      </c>
      <c r="I103" s="26" t="s">
        <v>23</v>
      </c>
      <c r="J103" s="25">
        <v>4</v>
      </c>
      <c r="K103" s="28">
        <f t="shared" si="54"/>
        <v>0.14814814814814814</v>
      </c>
      <c r="L103" s="29" t="str">
        <f t="shared" si="47"/>
        <v>MUY BAJO</v>
      </c>
      <c r="M103" s="28">
        <f t="shared" si="50"/>
        <v>0.16568047337278108</v>
      </c>
      <c r="N103" s="29" t="str">
        <f t="shared" si="48"/>
        <v>MUY BAJO</v>
      </c>
      <c r="O103" s="28">
        <f t="shared" si="51"/>
        <v>2.4545255314486085E-2</v>
      </c>
      <c r="P103" s="29" t="str">
        <f t="shared" si="46"/>
        <v>MUY BAJO</v>
      </c>
      <c r="Q103" s="30">
        <f t="shared" si="52"/>
        <v>28</v>
      </c>
      <c r="R103" s="30">
        <v>169</v>
      </c>
      <c r="S103" s="30">
        <f t="shared" si="53"/>
        <v>141</v>
      </c>
      <c r="T103" s="30">
        <f t="shared" si="45"/>
        <v>16</v>
      </c>
      <c r="U103" s="30">
        <v>12</v>
      </c>
      <c r="V103" s="2">
        <v>17</v>
      </c>
    </row>
    <row r="104" spans="1:22" ht="28.8" x14ac:dyDescent="0.3">
      <c r="A104" s="48"/>
      <c r="B104" s="24" t="s">
        <v>109</v>
      </c>
      <c r="C104" s="24"/>
      <c r="D104" s="26" t="s">
        <v>21</v>
      </c>
      <c r="E104" s="47" t="s">
        <v>111</v>
      </c>
      <c r="F104" s="26">
        <v>12</v>
      </c>
      <c r="G104" s="26">
        <v>37</v>
      </c>
      <c r="H104" s="26">
        <v>25</v>
      </c>
      <c r="I104" s="26" t="s">
        <v>23</v>
      </c>
      <c r="J104" s="25">
        <v>3</v>
      </c>
      <c r="K104" s="28">
        <f t="shared" si="54"/>
        <v>0.12</v>
      </c>
      <c r="L104" s="29" t="str">
        <f t="shared" si="47"/>
        <v>MUY BAJO</v>
      </c>
      <c r="M104" s="28">
        <f t="shared" si="50"/>
        <v>0</v>
      </c>
      <c r="N104" s="29" t="str">
        <f t="shared" si="48"/>
        <v>MUY BAJO</v>
      </c>
      <c r="O104" s="28">
        <f t="shared" si="51"/>
        <v>0</v>
      </c>
      <c r="P104" s="29" t="str">
        <f t="shared" si="46"/>
        <v>MUY BAJO</v>
      </c>
      <c r="Q104" s="30">
        <f t="shared" si="52"/>
        <v>0</v>
      </c>
      <c r="R104" s="30">
        <v>150</v>
      </c>
      <c r="S104" s="30">
        <f t="shared" si="53"/>
        <v>150</v>
      </c>
      <c r="T104" s="30">
        <f t="shared" si="45"/>
        <v>0</v>
      </c>
      <c r="U104" s="30">
        <v>0</v>
      </c>
    </row>
    <row r="105" spans="1:22" ht="45" customHeight="1" x14ac:dyDescent="0.3">
      <c r="A105" s="48"/>
      <c r="B105" s="24" t="s">
        <v>109</v>
      </c>
      <c r="C105" s="24"/>
      <c r="D105" s="26" t="s">
        <v>25</v>
      </c>
      <c r="E105" s="47" t="s">
        <v>110</v>
      </c>
      <c r="F105" s="26">
        <v>0</v>
      </c>
      <c r="G105" s="26">
        <v>2</v>
      </c>
      <c r="H105" s="26">
        <v>2</v>
      </c>
      <c r="I105" s="26" t="s">
        <v>23</v>
      </c>
      <c r="J105" s="25">
        <v>0</v>
      </c>
      <c r="K105" s="28">
        <f t="shared" si="54"/>
        <v>0</v>
      </c>
      <c r="L105" s="29" t="str">
        <f t="shared" si="47"/>
        <v>MUY BAJO</v>
      </c>
      <c r="M105" s="28">
        <f t="shared" si="50"/>
        <v>0</v>
      </c>
      <c r="N105" s="29" t="str">
        <f t="shared" si="48"/>
        <v>MUY BAJO</v>
      </c>
      <c r="O105" s="28">
        <f t="shared" si="51"/>
        <v>0</v>
      </c>
      <c r="P105" s="29" t="str">
        <f t="shared" si="46"/>
        <v>MUY BAJO</v>
      </c>
      <c r="Q105" s="30">
        <f t="shared" si="52"/>
        <v>0</v>
      </c>
      <c r="R105" s="30">
        <v>12</v>
      </c>
      <c r="S105" s="30">
        <f t="shared" si="53"/>
        <v>12</v>
      </c>
      <c r="T105" s="30">
        <f t="shared" si="45"/>
        <v>0</v>
      </c>
      <c r="U105" s="30">
        <v>0</v>
      </c>
    </row>
    <row r="106" spans="1:22" ht="28.8" x14ac:dyDescent="0.3">
      <c r="A106" s="48"/>
      <c r="B106" s="24" t="s">
        <v>109</v>
      </c>
      <c r="C106" s="24"/>
      <c r="D106" s="26" t="s">
        <v>25</v>
      </c>
      <c r="E106" s="47" t="s">
        <v>111</v>
      </c>
      <c r="F106" s="26">
        <v>0</v>
      </c>
      <c r="G106" s="26">
        <v>2</v>
      </c>
      <c r="H106" s="26">
        <v>2</v>
      </c>
      <c r="I106" s="26" t="s">
        <v>23</v>
      </c>
      <c r="J106" s="25">
        <v>0</v>
      </c>
      <c r="K106" s="28">
        <f t="shared" si="54"/>
        <v>0</v>
      </c>
      <c r="L106" s="29" t="str">
        <f t="shared" si="47"/>
        <v>MUY BAJO</v>
      </c>
      <c r="M106" s="28">
        <f t="shared" si="50"/>
        <v>0</v>
      </c>
      <c r="N106" s="29" t="str">
        <f t="shared" si="48"/>
        <v>MUY BAJO</v>
      </c>
      <c r="O106" s="28">
        <f t="shared" si="51"/>
        <v>0</v>
      </c>
      <c r="P106" s="29" t="str">
        <f t="shared" si="46"/>
        <v>MUY BAJO</v>
      </c>
      <c r="Q106" s="30">
        <f t="shared" si="52"/>
        <v>0</v>
      </c>
      <c r="R106" s="30">
        <v>12</v>
      </c>
      <c r="S106" s="30">
        <f t="shared" si="53"/>
        <v>12</v>
      </c>
      <c r="T106" s="30">
        <f t="shared" si="45"/>
        <v>0</v>
      </c>
      <c r="U106" s="30">
        <v>0</v>
      </c>
    </row>
    <row r="107" spans="1:22" ht="45" customHeight="1" x14ac:dyDescent="0.3">
      <c r="A107" s="48"/>
      <c r="B107" s="24" t="s">
        <v>109</v>
      </c>
      <c r="C107" s="24"/>
      <c r="D107" s="26" t="s">
        <v>24</v>
      </c>
      <c r="E107" s="47" t="s">
        <v>110</v>
      </c>
      <c r="F107" s="26">
        <v>0</v>
      </c>
      <c r="G107" s="26">
        <v>2</v>
      </c>
      <c r="H107" s="26">
        <v>2</v>
      </c>
      <c r="I107" s="26" t="s">
        <v>23</v>
      </c>
      <c r="J107" s="25">
        <v>0</v>
      </c>
      <c r="K107" s="28">
        <f t="shared" si="54"/>
        <v>0</v>
      </c>
      <c r="L107" s="29" t="str">
        <f t="shared" si="47"/>
        <v>MUY BAJO</v>
      </c>
      <c r="M107" s="28">
        <f t="shared" si="50"/>
        <v>0</v>
      </c>
      <c r="N107" s="29" t="str">
        <f t="shared" si="48"/>
        <v>MUY BAJO</v>
      </c>
      <c r="O107" s="28">
        <f t="shared" si="51"/>
        <v>0</v>
      </c>
      <c r="P107" s="29" t="str">
        <f t="shared" si="46"/>
        <v>MUY BAJO</v>
      </c>
      <c r="Q107" s="30">
        <f t="shared" si="52"/>
        <v>0</v>
      </c>
      <c r="R107" s="30">
        <v>12</v>
      </c>
      <c r="S107" s="30">
        <f t="shared" si="53"/>
        <v>12</v>
      </c>
      <c r="T107" s="30">
        <f t="shared" si="45"/>
        <v>0</v>
      </c>
      <c r="U107" s="30">
        <v>0</v>
      </c>
    </row>
    <row r="108" spans="1:22" ht="28.8" x14ac:dyDescent="0.3">
      <c r="A108" s="48"/>
      <c r="B108" s="24" t="s">
        <v>109</v>
      </c>
      <c r="C108" s="24"/>
      <c r="D108" s="26" t="s">
        <v>24</v>
      </c>
      <c r="E108" s="47" t="s">
        <v>111</v>
      </c>
      <c r="F108" s="26">
        <v>0</v>
      </c>
      <c r="G108" s="26">
        <v>2</v>
      </c>
      <c r="H108" s="26">
        <v>2</v>
      </c>
      <c r="I108" s="26" t="s">
        <v>23</v>
      </c>
      <c r="J108" s="25">
        <v>0</v>
      </c>
      <c r="K108" s="28">
        <f t="shared" si="54"/>
        <v>0</v>
      </c>
      <c r="L108" s="29" t="str">
        <f t="shared" si="47"/>
        <v>MUY BAJO</v>
      </c>
      <c r="M108" s="28">
        <f t="shared" si="50"/>
        <v>0</v>
      </c>
      <c r="N108" s="29" t="str">
        <f t="shared" si="48"/>
        <v>MUY BAJO</v>
      </c>
      <c r="O108" s="28">
        <f t="shared" si="51"/>
        <v>0</v>
      </c>
      <c r="P108" s="29" t="str">
        <f t="shared" si="46"/>
        <v>MUY BAJO</v>
      </c>
      <c r="Q108" s="30">
        <f t="shared" si="52"/>
        <v>0</v>
      </c>
      <c r="R108" s="30">
        <v>12</v>
      </c>
      <c r="S108" s="30">
        <f t="shared" si="53"/>
        <v>12</v>
      </c>
      <c r="T108" s="30">
        <f t="shared" si="45"/>
        <v>0</v>
      </c>
      <c r="U108" s="30">
        <v>0</v>
      </c>
    </row>
    <row r="109" spans="1:22" ht="45" customHeight="1" x14ac:dyDescent="0.3">
      <c r="A109" s="48"/>
      <c r="B109" s="24" t="s">
        <v>109</v>
      </c>
      <c r="C109" s="24"/>
      <c r="D109" s="26" t="s">
        <v>26</v>
      </c>
      <c r="E109" s="47" t="s">
        <v>110</v>
      </c>
      <c r="F109" s="26">
        <v>0</v>
      </c>
      <c r="G109" s="26">
        <v>4</v>
      </c>
      <c r="H109" s="26">
        <v>4</v>
      </c>
      <c r="I109" s="26" t="s">
        <v>23</v>
      </c>
      <c r="J109" s="25">
        <v>0</v>
      </c>
      <c r="K109" s="28">
        <f t="shared" si="54"/>
        <v>0</v>
      </c>
      <c r="L109" s="29" t="str">
        <f t="shared" si="47"/>
        <v>MUY BAJO</v>
      </c>
      <c r="M109" s="28">
        <f t="shared" si="50"/>
        <v>0</v>
      </c>
      <c r="N109" s="29" t="str">
        <f t="shared" si="48"/>
        <v>MUY BAJO</v>
      </c>
      <c r="O109" s="28">
        <f t="shared" si="51"/>
        <v>0</v>
      </c>
      <c r="P109" s="29" t="str">
        <f t="shared" si="46"/>
        <v>MUY BAJO</v>
      </c>
      <c r="Q109" s="30">
        <f t="shared" si="52"/>
        <v>0</v>
      </c>
      <c r="R109" s="30">
        <v>24</v>
      </c>
      <c r="S109" s="30">
        <f t="shared" si="53"/>
        <v>24</v>
      </c>
      <c r="T109" s="30">
        <f t="shared" si="45"/>
        <v>0</v>
      </c>
      <c r="U109" s="30">
        <v>0</v>
      </c>
    </row>
    <row r="110" spans="1:22" ht="28.8" x14ac:dyDescent="0.3">
      <c r="A110" s="48"/>
      <c r="B110" s="24" t="s">
        <v>109</v>
      </c>
      <c r="C110" s="24"/>
      <c r="D110" s="26" t="s">
        <v>26</v>
      </c>
      <c r="E110" s="47" t="s">
        <v>111</v>
      </c>
      <c r="F110" s="26">
        <v>0</v>
      </c>
      <c r="G110" s="26">
        <v>4</v>
      </c>
      <c r="H110" s="26">
        <v>4</v>
      </c>
      <c r="I110" s="26" t="s">
        <v>23</v>
      </c>
      <c r="J110" s="25">
        <v>0</v>
      </c>
      <c r="K110" s="28">
        <f t="shared" si="54"/>
        <v>0</v>
      </c>
      <c r="L110" s="29" t="str">
        <f t="shared" si="47"/>
        <v>MUY BAJO</v>
      </c>
      <c r="M110" s="28">
        <f t="shared" si="50"/>
        <v>0</v>
      </c>
      <c r="N110" s="29" t="str">
        <f t="shared" si="48"/>
        <v>MUY BAJO</v>
      </c>
      <c r="O110" s="28">
        <f t="shared" si="51"/>
        <v>0</v>
      </c>
      <c r="P110" s="29" t="str">
        <f t="shared" si="46"/>
        <v>MUY BAJO</v>
      </c>
      <c r="Q110" s="30">
        <f t="shared" si="52"/>
        <v>0</v>
      </c>
      <c r="R110" s="30">
        <v>24</v>
      </c>
      <c r="S110" s="30">
        <f t="shared" si="53"/>
        <v>24</v>
      </c>
      <c r="T110" s="30">
        <f t="shared" si="45"/>
        <v>0</v>
      </c>
      <c r="U110" s="30">
        <v>0</v>
      </c>
    </row>
    <row r="111" spans="1:22" ht="52.8" customHeight="1" x14ac:dyDescent="0.3">
      <c r="A111" s="48"/>
      <c r="B111" s="24" t="s">
        <v>112</v>
      </c>
      <c r="C111" s="24"/>
      <c r="D111" s="26" t="s">
        <v>28</v>
      </c>
      <c r="E111" s="47" t="s">
        <v>113</v>
      </c>
      <c r="F111" s="26">
        <v>0.05</v>
      </c>
      <c r="G111" s="26">
        <v>0.55000000000000004</v>
      </c>
      <c r="H111" s="26">
        <v>0.5</v>
      </c>
      <c r="I111" s="26" t="s">
        <v>23</v>
      </c>
      <c r="J111" s="25">
        <v>0.33</v>
      </c>
      <c r="K111" s="28">
        <f t="shared" si="54"/>
        <v>0.66</v>
      </c>
      <c r="L111" s="29" t="str">
        <f t="shared" si="47"/>
        <v>ALTO</v>
      </c>
      <c r="M111" s="28">
        <f t="shared" si="50"/>
        <v>0.65833333333333333</v>
      </c>
      <c r="N111" s="29" t="str">
        <f t="shared" si="48"/>
        <v>ALTO</v>
      </c>
      <c r="O111" s="28">
        <f t="shared" si="51"/>
        <v>0.4345</v>
      </c>
      <c r="P111" s="29" t="str">
        <f t="shared" si="46"/>
        <v>MEDIO</v>
      </c>
      <c r="Q111" s="30">
        <f t="shared" si="52"/>
        <v>79</v>
      </c>
      <c r="R111" s="30">
        <v>120</v>
      </c>
      <c r="S111" s="30">
        <f t="shared" si="53"/>
        <v>41</v>
      </c>
      <c r="T111" s="30">
        <f t="shared" si="45"/>
        <v>44</v>
      </c>
      <c r="U111" s="30">
        <v>35</v>
      </c>
      <c r="V111" s="2">
        <v>46</v>
      </c>
    </row>
    <row r="112" spans="1:22" ht="43.2" x14ac:dyDescent="0.3">
      <c r="A112" s="48"/>
      <c r="B112" s="24" t="s">
        <v>114</v>
      </c>
      <c r="C112" s="24"/>
      <c r="D112" s="26" t="s">
        <v>21</v>
      </c>
      <c r="E112" s="47" t="s">
        <v>115</v>
      </c>
      <c r="F112" s="26">
        <v>12</v>
      </c>
      <c r="G112" s="26">
        <v>12</v>
      </c>
      <c r="H112" s="26">
        <v>12</v>
      </c>
      <c r="I112" s="26" t="s">
        <v>56</v>
      </c>
      <c r="J112" s="25">
        <v>10</v>
      </c>
      <c r="K112" s="28">
        <f t="shared" si="54"/>
        <v>0.83333333333333337</v>
      </c>
      <c r="L112" s="29" t="str">
        <f t="shared" si="47"/>
        <v>MUY ALTO</v>
      </c>
      <c r="M112" s="28">
        <f t="shared" si="50"/>
        <v>0.26666666666666666</v>
      </c>
      <c r="N112" s="29" t="str">
        <f t="shared" si="48"/>
        <v>BAJO</v>
      </c>
      <c r="O112" s="28">
        <f t="shared" si="51"/>
        <v>0.22222222222222224</v>
      </c>
      <c r="P112" s="29" t="str">
        <f t="shared" si="46"/>
        <v>BAJO</v>
      </c>
      <c r="Q112" s="30">
        <f t="shared" si="52"/>
        <v>320</v>
      </c>
      <c r="R112" s="30">
        <v>1200</v>
      </c>
      <c r="S112" s="30">
        <f t="shared" si="53"/>
        <v>880</v>
      </c>
      <c r="T112" s="30">
        <f t="shared" si="45"/>
        <v>139</v>
      </c>
      <c r="U112" s="30">
        <v>181</v>
      </c>
      <c r="V112" s="2">
        <v>145</v>
      </c>
    </row>
    <row r="113" spans="1:22" ht="45" customHeight="1" x14ac:dyDescent="0.3">
      <c r="A113" s="48"/>
      <c r="B113" s="24" t="s">
        <v>116</v>
      </c>
      <c r="C113" s="24"/>
      <c r="D113" s="26" t="s">
        <v>21</v>
      </c>
      <c r="E113" s="47" t="s">
        <v>117</v>
      </c>
      <c r="F113" s="26">
        <v>0</v>
      </c>
      <c r="G113" s="26">
        <v>2</v>
      </c>
      <c r="H113" s="26">
        <v>2</v>
      </c>
      <c r="I113" s="26" t="s">
        <v>23</v>
      </c>
      <c r="J113" s="25">
        <v>1</v>
      </c>
      <c r="K113" s="28">
        <f t="shared" si="54"/>
        <v>0.5</v>
      </c>
      <c r="L113" s="29" t="str">
        <f t="shared" si="47"/>
        <v>MEDIO</v>
      </c>
      <c r="M113" s="28">
        <f t="shared" si="50"/>
        <v>0</v>
      </c>
      <c r="N113" s="29" t="str">
        <f t="shared" si="48"/>
        <v>MUY BAJO</v>
      </c>
      <c r="O113" s="28">
        <f t="shared" si="51"/>
        <v>0</v>
      </c>
      <c r="P113" s="29" t="str">
        <f t="shared" si="46"/>
        <v>MUY BAJO</v>
      </c>
      <c r="Q113" s="30">
        <f t="shared" si="52"/>
        <v>0</v>
      </c>
      <c r="R113" s="30">
        <v>10</v>
      </c>
      <c r="S113" s="30">
        <f t="shared" si="53"/>
        <v>10</v>
      </c>
      <c r="T113" s="30">
        <f t="shared" si="45"/>
        <v>0</v>
      </c>
      <c r="U113" s="30">
        <v>0</v>
      </c>
    </row>
    <row r="114" spans="1:22" ht="43.2" x14ac:dyDescent="0.3">
      <c r="A114" s="48"/>
      <c r="B114" s="24" t="s">
        <v>118</v>
      </c>
      <c r="C114" s="24"/>
      <c r="D114" s="26" t="s">
        <v>21</v>
      </c>
      <c r="E114" s="47" t="s">
        <v>119</v>
      </c>
      <c r="F114" s="26">
        <v>3</v>
      </c>
      <c r="G114" s="26">
        <v>5</v>
      </c>
      <c r="H114" s="26">
        <v>5</v>
      </c>
      <c r="I114" s="26" t="s">
        <v>56</v>
      </c>
      <c r="J114" s="25">
        <v>3</v>
      </c>
      <c r="K114" s="28">
        <f t="shared" si="54"/>
        <v>0.6</v>
      </c>
      <c r="L114" s="29" t="str">
        <f t="shared" si="47"/>
        <v>MEDIO</v>
      </c>
      <c r="M114" s="28">
        <f t="shared" si="50"/>
        <v>0.45805921052631576</v>
      </c>
      <c r="N114" s="29" t="str">
        <f t="shared" si="48"/>
        <v>MEDIO</v>
      </c>
      <c r="O114" s="28">
        <f t="shared" si="51"/>
        <v>0.27483552631578945</v>
      </c>
      <c r="P114" s="29" t="str">
        <f t="shared" si="46"/>
        <v>BAJO</v>
      </c>
      <c r="Q114" s="30">
        <f t="shared" si="52"/>
        <v>557</v>
      </c>
      <c r="R114" s="30">
        <v>1216</v>
      </c>
      <c r="S114" s="30">
        <f t="shared" si="53"/>
        <v>659</v>
      </c>
      <c r="T114" s="30">
        <f t="shared" si="45"/>
        <v>218</v>
      </c>
      <c r="U114" s="30">
        <v>339</v>
      </c>
      <c r="V114" s="2">
        <v>228</v>
      </c>
    </row>
    <row r="115" spans="1:22" ht="27" customHeight="1" thickBot="1" x14ac:dyDescent="0.35">
      <c r="A115" s="48"/>
      <c r="B115" s="34" t="s">
        <v>120</v>
      </c>
      <c r="C115" s="34"/>
      <c r="D115" s="35"/>
      <c r="E115" s="35"/>
      <c r="F115" s="35"/>
      <c r="G115" s="35"/>
      <c r="H115" s="35"/>
      <c r="I115" s="35"/>
      <c r="J115" s="35"/>
      <c r="K115" s="36">
        <f>AVERAGE(K86:K114)</f>
        <v>0.44798974742696279</v>
      </c>
      <c r="L115" s="29" t="str">
        <f t="shared" si="47"/>
        <v>MEDIO</v>
      </c>
      <c r="M115" s="36">
        <f>AVERAGE(M86:M114)</f>
        <v>0.18459016552626631</v>
      </c>
      <c r="N115" s="29" t="str">
        <f t="shared" si="48"/>
        <v>MUY BAJO</v>
      </c>
      <c r="O115" s="36">
        <f>AVERAGE(O86:O114)</f>
        <v>0.14232684399658907</v>
      </c>
      <c r="P115" s="29" t="str">
        <f t="shared" si="46"/>
        <v>MUY BAJO</v>
      </c>
      <c r="Q115" s="37">
        <f t="shared" ref="Q115:T115" si="55">SUM(Q86:Q114)</f>
        <v>1838</v>
      </c>
      <c r="R115" s="37">
        <f t="shared" si="55"/>
        <v>5879</v>
      </c>
      <c r="S115" s="37">
        <f t="shared" si="55"/>
        <v>4041</v>
      </c>
      <c r="T115" s="37">
        <f t="shared" si="55"/>
        <v>949</v>
      </c>
      <c r="U115" s="37">
        <f>SUM(U86:U114)</f>
        <v>889</v>
      </c>
    </row>
    <row r="116" spans="1:22" ht="27" customHeight="1" x14ac:dyDescent="0.3">
      <c r="A116" s="48"/>
      <c r="B116" s="24" t="s">
        <v>121</v>
      </c>
      <c r="C116" s="24"/>
      <c r="D116" s="26" t="s">
        <v>28</v>
      </c>
      <c r="E116" s="47" t="s">
        <v>122</v>
      </c>
      <c r="F116" s="26">
        <v>17</v>
      </c>
      <c r="G116" s="26">
        <v>21</v>
      </c>
      <c r="H116" s="26">
        <v>4</v>
      </c>
      <c r="I116" s="26" t="s">
        <v>23</v>
      </c>
      <c r="J116" s="25">
        <v>0</v>
      </c>
      <c r="K116" s="28">
        <f t="shared" ref="K116:K118" si="56">+J116/H116</f>
        <v>0</v>
      </c>
      <c r="L116" s="29" t="str">
        <f t="shared" si="47"/>
        <v>MUY BAJO</v>
      </c>
      <c r="M116" s="28">
        <f t="shared" ref="M116:M118" si="57">+Q116/R116</f>
        <v>0.6</v>
      </c>
      <c r="N116" s="29" t="str">
        <f t="shared" si="48"/>
        <v>MEDIO</v>
      </c>
      <c r="O116" s="28">
        <f t="shared" ref="O116:O118" si="58">+K116*M116</f>
        <v>0</v>
      </c>
      <c r="P116" s="29" t="str">
        <f t="shared" si="46"/>
        <v>MUY BAJO</v>
      </c>
      <c r="Q116" s="30">
        <f t="shared" ref="Q116:Q118" si="59">+T116+U116</f>
        <v>42</v>
      </c>
      <c r="R116" s="30">
        <v>70</v>
      </c>
      <c r="S116" s="30">
        <f t="shared" ref="S116:S118" si="60">+R116-Q116</f>
        <v>28</v>
      </c>
      <c r="T116" s="30">
        <f t="shared" si="45"/>
        <v>21</v>
      </c>
      <c r="U116" s="30">
        <v>21</v>
      </c>
      <c r="V116" s="2">
        <v>22</v>
      </c>
    </row>
    <row r="117" spans="1:22" ht="27" customHeight="1" x14ac:dyDescent="0.3">
      <c r="A117" s="48"/>
      <c r="B117" s="24" t="s">
        <v>121</v>
      </c>
      <c r="C117" s="24"/>
      <c r="D117" s="26" t="s">
        <v>28</v>
      </c>
      <c r="E117" s="47" t="s">
        <v>123</v>
      </c>
      <c r="F117" s="26">
        <v>17</v>
      </c>
      <c r="G117" s="26">
        <v>20</v>
      </c>
      <c r="H117" s="26">
        <v>3</v>
      </c>
      <c r="I117" s="26" t="s">
        <v>23</v>
      </c>
      <c r="J117" s="25">
        <v>2</v>
      </c>
      <c r="K117" s="28">
        <f t="shared" si="56"/>
        <v>0.66666666666666663</v>
      </c>
      <c r="L117" s="29" t="str">
        <f t="shared" si="47"/>
        <v>ALTO</v>
      </c>
      <c r="M117" s="28"/>
      <c r="N117" s="29"/>
      <c r="O117" s="28"/>
      <c r="P117" s="29"/>
      <c r="Q117" s="30">
        <f t="shared" si="59"/>
        <v>0</v>
      </c>
      <c r="R117" s="30">
        <v>0</v>
      </c>
      <c r="S117" s="30">
        <f t="shared" si="60"/>
        <v>0</v>
      </c>
      <c r="T117" s="30">
        <v>0</v>
      </c>
      <c r="U117" s="30"/>
    </row>
    <row r="118" spans="1:22" ht="27" customHeight="1" x14ac:dyDescent="0.3">
      <c r="A118" s="48"/>
      <c r="B118" s="24" t="s">
        <v>124</v>
      </c>
      <c r="C118" s="24"/>
      <c r="D118" s="26" t="s">
        <v>28</v>
      </c>
      <c r="E118" s="47" t="s">
        <v>125</v>
      </c>
      <c r="F118" s="26">
        <v>3</v>
      </c>
      <c r="G118" s="26">
        <v>7</v>
      </c>
      <c r="H118" s="26">
        <v>4</v>
      </c>
      <c r="I118" s="26" t="s">
        <v>23</v>
      </c>
      <c r="J118" s="25">
        <v>0</v>
      </c>
      <c r="K118" s="28">
        <f t="shared" si="56"/>
        <v>0</v>
      </c>
      <c r="L118" s="29" t="str">
        <f t="shared" si="47"/>
        <v>MUY BAJO</v>
      </c>
      <c r="M118" s="28">
        <f t="shared" si="57"/>
        <v>6.25E-2</v>
      </c>
      <c r="N118" s="29" t="str">
        <f t="shared" si="48"/>
        <v>MUY BAJO</v>
      </c>
      <c r="O118" s="28">
        <f t="shared" si="58"/>
        <v>0</v>
      </c>
      <c r="P118" s="29" t="str">
        <f t="shared" si="46"/>
        <v>MUY BAJO</v>
      </c>
      <c r="Q118" s="30">
        <f t="shared" si="59"/>
        <v>5</v>
      </c>
      <c r="R118" s="30">
        <v>80</v>
      </c>
      <c r="S118" s="30">
        <f t="shared" si="60"/>
        <v>75</v>
      </c>
      <c r="T118" s="30">
        <f t="shared" si="45"/>
        <v>5</v>
      </c>
      <c r="U118" s="30">
        <v>0</v>
      </c>
      <c r="V118" s="2">
        <v>5</v>
      </c>
    </row>
    <row r="119" spans="1:22" ht="27" customHeight="1" thickBot="1" x14ac:dyDescent="0.35">
      <c r="A119" s="48"/>
      <c r="B119" s="34" t="s">
        <v>126</v>
      </c>
      <c r="C119" s="34"/>
      <c r="D119" s="35"/>
      <c r="E119" s="35"/>
      <c r="F119" s="35"/>
      <c r="G119" s="35"/>
      <c r="H119" s="35"/>
      <c r="I119" s="35"/>
      <c r="J119" s="35"/>
      <c r="K119" s="36">
        <f>AVERAGE(K116:K118)</f>
        <v>0.22222222222222221</v>
      </c>
      <c r="L119" s="29" t="str">
        <f t="shared" si="47"/>
        <v>BAJO</v>
      </c>
      <c r="M119" s="36">
        <f>AVERAGE(M116:M118)</f>
        <v>0.33124999999999999</v>
      </c>
      <c r="N119" s="29" t="str">
        <f t="shared" si="48"/>
        <v>BAJO</v>
      </c>
      <c r="O119" s="36">
        <f>AVERAGE(O116:O118)</f>
        <v>0</v>
      </c>
      <c r="P119" s="29" t="str">
        <f t="shared" si="46"/>
        <v>MUY BAJO</v>
      </c>
      <c r="Q119" s="37">
        <f t="shared" ref="Q119:T119" si="61">SUM(Q116:Q118)</f>
        <v>47</v>
      </c>
      <c r="R119" s="37">
        <f t="shared" si="61"/>
        <v>150</v>
      </c>
      <c r="S119" s="37">
        <f t="shared" si="61"/>
        <v>103</v>
      </c>
      <c r="T119" s="37">
        <f t="shared" si="61"/>
        <v>26</v>
      </c>
      <c r="U119" s="37">
        <f>SUM(U116:U118)</f>
        <v>21</v>
      </c>
    </row>
    <row r="120" spans="1:22" ht="57.6" x14ac:dyDescent="0.3">
      <c r="A120" s="48"/>
      <c r="B120" s="24" t="s">
        <v>127</v>
      </c>
      <c r="C120" s="24"/>
      <c r="D120" s="26" t="s">
        <v>28</v>
      </c>
      <c r="E120" s="47" t="s">
        <v>128</v>
      </c>
      <c r="F120" s="26">
        <v>65</v>
      </c>
      <c r="G120" s="26">
        <v>67</v>
      </c>
      <c r="H120" s="26">
        <v>2</v>
      </c>
      <c r="I120" s="26" t="s">
        <v>23</v>
      </c>
      <c r="J120" s="25">
        <v>0</v>
      </c>
      <c r="K120" s="28">
        <f t="shared" ref="K120" si="62">+J120/H120</f>
        <v>0</v>
      </c>
      <c r="L120" s="29" t="str">
        <f t="shared" si="47"/>
        <v>MUY BAJO</v>
      </c>
      <c r="M120" s="28">
        <f>+Q120/R120</f>
        <v>0.62531250000000005</v>
      </c>
      <c r="N120" s="29" t="str">
        <f t="shared" si="48"/>
        <v>ALTO</v>
      </c>
      <c r="O120" s="28">
        <f>+K120*M120</f>
        <v>0</v>
      </c>
      <c r="P120" s="29" t="str">
        <f t="shared" si="46"/>
        <v>MUY BAJO</v>
      </c>
      <c r="Q120" s="30">
        <f>+T120+U120</f>
        <v>2001</v>
      </c>
      <c r="R120" s="30">
        <v>3200</v>
      </c>
      <c r="S120" s="30">
        <f t="shared" ref="S120" si="63">+R120-Q120</f>
        <v>1199</v>
      </c>
      <c r="T120" s="30">
        <f t="shared" si="45"/>
        <v>565</v>
      </c>
      <c r="U120" s="30">
        <v>1436</v>
      </c>
      <c r="V120" s="2">
        <v>591</v>
      </c>
    </row>
    <row r="121" spans="1:22" ht="27" customHeight="1" thickBot="1" x14ac:dyDescent="0.35">
      <c r="A121" s="48"/>
      <c r="B121" s="34" t="s">
        <v>129</v>
      </c>
      <c r="C121" s="34"/>
      <c r="D121" s="35"/>
      <c r="E121" s="35"/>
      <c r="F121" s="35"/>
      <c r="G121" s="35"/>
      <c r="H121" s="35"/>
      <c r="I121" s="35"/>
      <c r="J121" s="35"/>
      <c r="K121" s="36">
        <f>AVERAGE(K120)</f>
        <v>0</v>
      </c>
      <c r="L121" s="29" t="str">
        <f t="shared" si="47"/>
        <v>MUY BAJO</v>
      </c>
      <c r="M121" s="36">
        <f>AVERAGE(M120)</f>
        <v>0.62531250000000005</v>
      </c>
      <c r="N121" s="29" t="str">
        <f t="shared" si="48"/>
        <v>ALTO</v>
      </c>
      <c r="O121" s="36">
        <f>AVERAGE(O120)</f>
        <v>0</v>
      </c>
      <c r="P121" s="29" t="str">
        <f t="shared" si="46"/>
        <v>MUY BAJO</v>
      </c>
      <c r="Q121" s="37">
        <f t="shared" ref="Q121:T121" si="64">SUM(Q120)</f>
        <v>2001</v>
      </c>
      <c r="R121" s="37">
        <f t="shared" si="64"/>
        <v>3200</v>
      </c>
      <c r="S121" s="37">
        <f t="shared" si="64"/>
        <v>1199</v>
      </c>
      <c r="T121" s="37">
        <f t="shared" si="64"/>
        <v>565</v>
      </c>
      <c r="U121" s="37">
        <f>SUM(U120)</f>
        <v>1436</v>
      </c>
    </row>
    <row r="122" spans="1:22" ht="27" customHeight="1" x14ac:dyDescent="0.3">
      <c r="A122" s="48"/>
      <c r="B122" s="24" t="s">
        <v>130</v>
      </c>
      <c r="C122" s="24"/>
      <c r="D122" s="26" t="s">
        <v>28</v>
      </c>
      <c r="E122" s="47" t="s">
        <v>131</v>
      </c>
      <c r="F122" s="26">
        <v>14</v>
      </c>
      <c r="G122" s="26">
        <v>14</v>
      </c>
      <c r="H122" s="26">
        <v>14</v>
      </c>
      <c r="I122" s="26" t="s">
        <v>50</v>
      </c>
      <c r="J122" s="25">
        <v>0</v>
      </c>
      <c r="K122" s="28">
        <f t="shared" ref="K122:K128" si="65">+J122/H122</f>
        <v>0</v>
      </c>
      <c r="L122" s="29" t="str">
        <f t="shared" si="47"/>
        <v>MUY BAJO</v>
      </c>
      <c r="M122" s="28">
        <f t="shared" ref="M122:M123" si="66">+Q122/R122</f>
        <v>0.53691275167785235</v>
      </c>
      <c r="N122" s="29" t="str">
        <f t="shared" si="48"/>
        <v>MEDIO</v>
      </c>
      <c r="O122" s="28">
        <f t="shared" ref="O122:O127" si="67">+K122*M122</f>
        <v>0</v>
      </c>
      <c r="P122" s="29" t="str">
        <f t="shared" si="46"/>
        <v>MUY BAJO</v>
      </c>
      <c r="Q122" s="30">
        <f t="shared" ref="Q122:Q128" si="68">+T122+U122</f>
        <v>80</v>
      </c>
      <c r="R122" s="30">
        <v>149</v>
      </c>
      <c r="S122" s="30">
        <f t="shared" ref="S122:S128" si="69">+R122-Q122</f>
        <v>69</v>
      </c>
      <c r="T122" s="30">
        <f t="shared" si="45"/>
        <v>28</v>
      </c>
      <c r="U122" s="30">
        <v>52</v>
      </c>
      <c r="V122" s="2">
        <v>29</v>
      </c>
    </row>
    <row r="123" spans="1:22" ht="27" customHeight="1" x14ac:dyDescent="0.3">
      <c r="A123" s="48"/>
      <c r="B123" s="24" t="s">
        <v>132</v>
      </c>
      <c r="C123" s="24"/>
      <c r="D123" s="26" t="s">
        <v>28</v>
      </c>
      <c r="E123" s="47" t="s">
        <v>133</v>
      </c>
      <c r="F123" s="26">
        <v>9</v>
      </c>
      <c r="G123" s="26">
        <v>10</v>
      </c>
      <c r="H123" s="26">
        <v>10</v>
      </c>
      <c r="I123" s="26" t="s">
        <v>50</v>
      </c>
      <c r="J123" s="25">
        <v>0</v>
      </c>
      <c r="K123" s="28">
        <f t="shared" si="65"/>
        <v>0</v>
      </c>
      <c r="L123" s="29" t="str">
        <f t="shared" si="47"/>
        <v>MUY BAJO</v>
      </c>
      <c r="M123" s="28">
        <f t="shared" si="66"/>
        <v>0.5168539325842697</v>
      </c>
      <c r="N123" s="29" t="str">
        <f t="shared" si="48"/>
        <v>MEDIO</v>
      </c>
      <c r="O123" s="28">
        <f t="shared" si="67"/>
        <v>0</v>
      </c>
      <c r="P123" s="29" t="str">
        <f t="shared" si="46"/>
        <v>MUY BAJO</v>
      </c>
      <c r="Q123" s="30">
        <f t="shared" si="68"/>
        <v>138</v>
      </c>
      <c r="R123" s="30">
        <v>267</v>
      </c>
      <c r="S123" s="30">
        <f t="shared" si="69"/>
        <v>129</v>
      </c>
      <c r="T123" s="30">
        <f t="shared" si="45"/>
        <v>37</v>
      </c>
      <c r="U123" s="30">
        <v>101</v>
      </c>
      <c r="V123" s="2">
        <v>39</v>
      </c>
    </row>
    <row r="124" spans="1:22" ht="27" customHeight="1" x14ac:dyDescent="0.3">
      <c r="A124" s="48"/>
      <c r="B124" s="24" t="s">
        <v>132</v>
      </c>
      <c r="C124" s="24"/>
      <c r="D124" s="26" t="s">
        <v>28</v>
      </c>
      <c r="E124" s="47" t="s">
        <v>134</v>
      </c>
      <c r="F124" s="26">
        <v>0</v>
      </c>
      <c r="G124" s="26">
        <v>10</v>
      </c>
      <c r="H124" s="26">
        <v>10</v>
      </c>
      <c r="I124" s="26" t="s">
        <v>50</v>
      </c>
      <c r="J124" s="25">
        <v>34</v>
      </c>
      <c r="K124" s="28">
        <f t="shared" si="65"/>
        <v>3.4</v>
      </c>
      <c r="L124" s="29" t="str">
        <f t="shared" si="47"/>
        <v>MUY ALTO</v>
      </c>
      <c r="M124" s="28"/>
      <c r="N124" s="29" t="str">
        <f t="shared" si="48"/>
        <v>MUY BAJO</v>
      </c>
      <c r="O124" s="28">
        <f t="shared" si="67"/>
        <v>0</v>
      </c>
      <c r="P124" s="29" t="str">
        <f t="shared" si="46"/>
        <v>MUY BAJO</v>
      </c>
      <c r="Q124" s="30">
        <f t="shared" si="68"/>
        <v>0</v>
      </c>
      <c r="R124" s="30">
        <v>40</v>
      </c>
      <c r="S124" s="30">
        <f t="shared" si="69"/>
        <v>40</v>
      </c>
      <c r="T124" s="30">
        <v>0</v>
      </c>
      <c r="U124" s="30">
        <v>0</v>
      </c>
    </row>
    <row r="125" spans="1:22" ht="27" customHeight="1" x14ac:dyDescent="0.3">
      <c r="A125" s="48"/>
      <c r="B125" s="24" t="s">
        <v>132</v>
      </c>
      <c r="C125" s="24"/>
      <c r="D125" s="26" t="s">
        <v>28</v>
      </c>
      <c r="E125" s="47" t="s">
        <v>135</v>
      </c>
      <c r="F125" s="26">
        <v>0</v>
      </c>
      <c r="G125" s="26">
        <v>2</v>
      </c>
      <c r="H125" s="26">
        <v>2</v>
      </c>
      <c r="I125" s="26" t="s">
        <v>50</v>
      </c>
      <c r="J125" s="25">
        <v>0</v>
      </c>
      <c r="K125" s="28">
        <f t="shared" si="65"/>
        <v>0</v>
      </c>
      <c r="L125" s="29" t="str">
        <f t="shared" si="47"/>
        <v>MUY BAJO</v>
      </c>
      <c r="M125" s="28">
        <f t="shared" ref="M125:M127" si="70">+Q125/R125</f>
        <v>0</v>
      </c>
      <c r="N125" s="29" t="str">
        <f t="shared" si="48"/>
        <v>MUY BAJO</v>
      </c>
      <c r="O125" s="28">
        <f t="shared" si="67"/>
        <v>0</v>
      </c>
      <c r="P125" s="29" t="str">
        <f t="shared" si="46"/>
        <v>MUY BAJO</v>
      </c>
      <c r="Q125" s="30">
        <f t="shared" si="68"/>
        <v>0</v>
      </c>
      <c r="R125" s="30">
        <v>40</v>
      </c>
      <c r="S125" s="30">
        <f t="shared" si="69"/>
        <v>40</v>
      </c>
      <c r="T125" s="30">
        <v>0</v>
      </c>
      <c r="U125" s="30">
        <v>0</v>
      </c>
    </row>
    <row r="126" spans="1:22" ht="45.75" customHeight="1" x14ac:dyDescent="0.3">
      <c r="A126" s="48"/>
      <c r="B126" s="24" t="s">
        <v>136</v>
      </c>
      <c r="C126" s="24"/>
      <c r="D126" s="26" t="s">
        <v>28</v>
      </c>
      <c r="E126" s="47" t="s">
        <v>137</v>
      </c>
      <c r="F126" s="26">
        <v>103</v>
      </c>
      <c r="G126" s="26">
        <v>115</v>
      </c>
      <c r="H126" s="26">
        <v>12</v>
      </c>
      <c r="I126" s="26" t="s">
        <v>23</v>
      </c>
      <c r="J126" s="25">
        <v>3</v>
      </c>
      <c r="K126" s="28">
        <f t="shared" si="65"/>
        <v>0.25</v>
      </c>
      <c r="L126" s="29" t="str">
        <f t="shared" si="47"/>
        <v>BAJO</v>
      </c>
      <c r="M126" s="28">
        <f t="shared" si="70"/>
        <v>0.62941176470588234</v>
      </c>
      <c r="N126" s="29" t="str">
        <f t="shared" si="48"/>
        <v>ALTO</v>
      </c>
      <c r="O126" s="28">
        <f t="shared" si="67"/>
        <v>0.15735294117647058</v>
      </c>
      <c r="P126" s="29" t="str">
        <f t="shared" si="46"/>
        <v>MUY BAJO</v>
      </c>
      <c r="Q126" s="30">
        <f t="shared" si="68"/>
        <v>214</v>
      </c>
      <c r="R126" s="30">
        <v>340</v>
      </c>
      <c r="S126" s="30">
        <f t="shared" si="69"/>
        <v>126</v>
      </c>
      <c r="T126" s="30">
        <f t="shared" ref="T126:T128" si="71">ROUND(V126*$T$438/$T$439,0)</f>
        <v>103</v>
      </c>
      <c r="U126" s="30">
        <v>111</v>
      </c>
      <c r="V126" s="2">
        <v>108</v>
      </c>
    </row>
    <row r="127" spans="1:22" ht="61.5" customHeight="1" x14ac:dyDescent="0.3">
      <c r="A127" s="48"/>
      <c r="B127" s="24" t="s">
        <v>138</v>
      </c>
      <c r="C127" s="24"/>
      <c r="D127" s="26" t="s">
        <v>28</v>
      </c>
      <c r="E127" s="47" t="s">
        <v>139</v>
      </c>
      <c r="F127" s="26">
        <v>25</v>
      </c>
      <c r="G127" s="26">
        <v>37</v>
      </c>
      <c r="H127" s="26">
        <v>12</v>
      </c>
      <c r="I127" s="26" t="s">
        <v>23</v>
      </c>
      <c r="J127" s="25">
        <v>10</v>
      </c>
      <c r="K127" s="28">
        <f t="shared" si="65"/>
        <v>0.83333333333333337</v>
      </c>
      <c r="L127" s="29" t="str">
        <f t="shared" si="47"/>
        <v>MUY ALTO</v>
      </c>
      <c r="M127" s="28">
        <f t="shared" si="70"/>
        <v>0.85</v>
      </c>
      <c r="N127" s="29" t="str">
        <f t="shared" si="48"/>
        <v>MUY ALTO</v>
      </c>
      <c r="O127" s="28">
        <f t="shared" si="67"/>
        <v>0.70833333333333337</v>
      </c>
      <c r="P127" s="29" t="str">
        <f t="shared" si="46"/>
        <v>ALTO</v>
      </c>
      <c r="Q127" s="30">
        <f t="shared" si="68"/>
        <v>68</v>
      </c>
      <c r="R127" s="30">
        <v>80</v>
      </c>
      <c r="S127" s="30">
        <f t="shared" si="69"/>
        <v>12</v>
      </c>
      <c r="T127" s="30">
        <f t="shared" si="71"/>
        <v>27</v>
      </c>
      <c r="U127" s="30">
        <v>41</v>
      </c>
      <c r="V127" s="2">
        <v>28</v>
      </c>
    </row>
    <row r="128" spans="1:22" ht="61.5" customHeight="1" x14ac:dyDescent="0.3">
      <c r="A128" s="48"/>
      <c r="B128" s="24" t="s">
        <v>138</v>
      </c>
      <c r="C128" s="24"/>
      <c r="D128" s="26" t="s">
        <v>28</v>
      </c>
      <c r="E128" s="47" t="s">
        <v>140</v>
      </c>
      <c r="F128" s="26">
        <v>3472</v>
      </c>
      <c r="G128" s="26">
        <v>4072</v>
      </c>
      <c r="H128" s="26">
        <v>600</v>
      </c>
      <c r="I128" s="26" t="s">
        <v>23</v>
      </c>
      <c r="J128" s="25">
        <v>382</v>
      </c>
      <c r="K128" s="28">
        <f t="shared" si="65"/>
        <v>0.63666666666666671</v>
      </c>
      <c r="L128" s="29" t="str">
        <f t="shared" si="47"/>
        <v>ALTO</v>
      </c>
      <c r="M128" s="50"/>
      <c r="N128" s="29"/>
      <c r="O128" s="50"/>
      <c r="P128" s="29"/>
      <c r="Q128" s="30">
        <f t="shared" si="68"/>
        <v>0</v>
      </c>
      <c r="R128" s="30">
        <v>0</v>
      </c>
      <c r="S128" s="30">
        <f t="shared" si="69"/>
        <v>0</v>
      </c>
      <c r="T128" s="30">
        <f t="shared" si="71"/>
        <v>0</v>
      </c>
      <c r="U128" s="30">
        <v>0</v>
      </c>
    </row>
    <row r="129" spans="1:22" ht="27" customHeight="1" thickBot="1" x14ac:dyDescent="0.35">
      <c r="A129" s="51"/>
      <c r="B129" s="34" t="s">
        <v>141</v>
      </c>
      <c r="C129" s="34"/>
      <c r="D129" s="35"/>
      <c r="E129" s="35"/>
      <c r="F129" s="35"/>
      <c r="G129" s="35"/>
      <c r="H129" s="35"/>
      <c r="I129" s="35"/>
      <c r="J129" s="35"/>
      <c r="K129" s="36">
        <f>AVERAGE(K122:K127)</f>
        <v>0.74722222222222223</v>
      </c>
      <c r="L129" s="29" t="str">
        <f t="shared" si="47"/>
        <v>ALTO</v>
      </c>
      <c r="M129" s="36">
        <f>AVERAGE(M122:M127)</f>
        <v>0.50663568979360085</v>
      </c>
      <c r="N129" s="29" t="str">
        <f t="shared" si="48"/>
        <v>MEDIO</v>
      </c>
      <c r="O129" s="36">
        <f>AVERAGE(O122:O127)</f>
        <v>0.144281045751634</v>
      </c>
      <c r="P129" s="29" t="str">
        <f t="shared" si="46"/>
        <v>MUY BAJO</v>
      </c>
      <c r="Q129" s="37">
        <f t="shared" ref="Q129:T129" si="72">SUM(Q122:Q128)</f>
        <v>500</v>
      </c>
      <c r="R129" s="37">
        <f t="shared" si="72"/>
        <v>916</v>
      </c>
      <c r="S129" s="37">
        <f t="shared" si="72"/>
        <v>416</v>
      </c>
      <c r="T129" s="37">
        <f t="shared" si="72"/>
        <v>195</v>
      </c>
      <c r="U129" s="37">
        <f>SUM(U122:U128)</f>
        <v>305</v>
      </c>
    </row>
    <row r="130" spans="1:22" ht="31.95" customHeight="1" x14ac:dyDescent="0.3">
      <c r="A130" s="41"/>
      <c r="B130" s="42" t="s">
        <v>142</v>
      </c>
      <c r="C130" s="42"/>
      <c r="D130" s="43"/>
      <c r="E130" s="43"/>
      <c r="F130" s="43"/>
      <c r="G130" s="43"/>
      <c r="H130" s="43"/>
      <c r="I130" s="43"/>
      <c r="J130" s="43"/>
      <c r="K130" s="44">
        <f>AVERAGE(K129,K121,K119,K115,K85,K64)</f>
        <v>0.37797207241696545</v>
      </c>
      <c r="L130" s="29" t="str">
        <f t="shared" si="47"/>
        <v>BAJO</v>
      </c>
      <c r="M130" s="44">
        <f>AVERAGE(M129,M121,M119,M115,M85,M64)</f>
        <v>0.38839028056204739</v>
      </c>
      <c r="N130" s="29" t="str">
        <f t="shared" si="48"/>
        <v>BAJO</v>
      </c>
      <c r="O130" s="44">
        <f>AVERAGE(O129,O121,O119,O115,O85,O64)</f>
        <v>7.5283723500423699E-2</v>
      </c>
      <c r="P130" s="29" t="str">
        <f t="shared" si="46"/>
        <v>MUY BAJO</v>
      </c>
      <c r="Q130" s="45">
        <f t="shared" ref="Q130:T130" si="73">+Q129+Q121+Q119+Q115+Q85+Q64</f>
        <v>5926</v>
      </c>
      <c r="R130" s="45">
        <f t="shared" si="73"/>
        <v>15077</v>
      </c>
      <c r="S130" s="45">
        <f t="shared" si="73"/>
        <v>9151</v>
      </c>
      <c r="T130" s="45">
        <f t="shared" si="73"/>
        <v>2379</v>
      </c>
      <c r="U130" s="45">
        <f>+U129+U121+U119+U115+U85+U64</f>
        <v>3547</v>
      </c>
    </row>
    <row r="131" spans="1:22" ht="31.95" customHeight="1" x14ac:dyDescent="0.3">
      <c r="A131" s="52" t="s">
        <v>143</v>
      </c>
      <c r="B131" s="24" t="s">
        <v>144</v>
      </c>
      <c r="C131" s="24"/>
      <c r="D131" s="25" t="s">
        <v>28</v>
      </c>
      <c r="E131" s="47" t="s">
        <v>145</v>
      </c>
      <c r="F131" s="26">
        <v>166</v>
      </c>
      <c r="G131" s="26">
        <v>228</v>
      </c>
      <c r="H131" s="26">
        <v>62</v>
      </c>
      <c r="I131" s="25" t="s">
        <v>23</v>
      </c>
      <c r="J131" s="53">
        <v>22</v>
      </c>
      <c r="K131" s="28">
        <f t="shared" ref="K131:K137" si="74">+J131/H131</f>
        <v>0.35483870967741937</v>
      </c>
      <c r="L131" s="29" t="str">
        <f t="shared" si="47"/>
        <v>BAJO</v>
      </c>
      <c r="M131" s="28">
        <f t="shared" ref="M131:M137" si="75">+Q131/R131</f>
        <v>1.5288461538461537</v>
      </c>
      <c r="N131" s="29" t="str">
        <f t="shared" si="48"/>
        <v>MUY ALTO</v>
      </c>
      <c r="O131" s="28">
        <f t="shared" ref="O131:O137" si="76">+K131*M131</f>
        <v>0.54249379652605456</v>
      </c>
      <c r="P131" s="29" t="str">
        <f t="shared" si="46"/>
        <v>MEDIO</v>
      </c>
      <c r="Q131" s="30">
        <f t="shared" ref="Q131:Q137" si="77">+T131+U131</f>
        <v>159</v>
      </c>
      <c r="R131" s="30">
        <v>104</v>
      </c>
      <c r="S131" s="30">
        <f t="shared" ref="S131:S137" si="78">+R131-Q131</f>
        <v>-55</v>
      </c>
      <c r="T131" s="30">
        <f t="shared" ref="T131:T137" si="79">ROUND(V131*$T$438/$T$439,0)</f>
        <v>143</v>
      </c>
      <c r="U131" s="30">
        <v>16</v>
      </c>
      <c r="V131" s="2">
        <v>150</v>
      </c>
    </row>
    <row r="132" spans="1:22" ht="31.95" customHeight="1" x14ac:dyDescent="0.3">
      <c r="A132" s="54"/>
      <c r="B132" s="24" t="s">
        <v>146</v>
      </c>
      <c r="C132" s="24"/>
      <c r="D132" s="25" t="s">
        <v>28</v>
      </c>
      <c r="E132" s="47" t="s">
        <v>147</v>
      </c>
      <c r="F132" s="26">
        <v>227</v>
      </c>
      <c r="G132" s="26">
        <v>279</v>
      </c>
      <c r="H132" s="26">
        <v>52</v>
      </c>
      <c r="I132" s="25" t="s">
        <v>23</v>
      </c>
      <c r="J132" s="53">
        <v>57</v>
      </c>
      <c r="K132" s="28">
        <f t="shared" si="74"/>
        <v>1.0961538461538463</v>
      </c>
      <c r="L132" s="29" t="str">
        <f t="shared" si="47"/>
        <v>MUY ALTO</v>
      </c>
      <c r="M132" s="28">
        <f t="shared" si="75"/>
        <v>0.24324324324324326</v>
      </c>
      <c r="N132" s="29" t="str">
        <f t="shared" si="48"/>
        <v>BAJO</v>
      </c>
      <c r="O132" s="28">
        <f t="shared" si="76"/>
        <v>0.26663201663201669</v>
      </c>
      <c r="P132" s="29" t="str">
        <f t="shared" si="46"/>
        <v>BAJO</v>
      </c>
      <c r="Q132" s="30">
        <f t="shared" si="77"/>
        <v>27</v>
      </c>
      <c r="R132" s="30">
        <v>111</v>
      </c>
      <c r="S132" s="30">
        <f t="shared" si="78"/>
        <v>84</v>
      </c>
      <c r="T132" s="30">
        <f t="shared" si="79"/>
        <v>14</v>
      </c>
      <c r="U132" s="30">
        <v>13</v>
      </c>
      <c r="V132" s="2">
        <v>15</v>
      </c>
    </row>
    <row r="133" spans="1:22" ht="31.95" customHeight="1" x14ac:dyDescent="0.3">
      <c r="A133" s="54"/>
      <c r="B133" s="24" t="s">
        <v>148</v>
      </c>
      <c r="C133" s="24"/>
      <c r="D133" s="25" t="s">
        <v>28</v>
      </c>
      <c r="E133" s="47" t="s">
        <v>145</v>
      </c>
      <c r="F133" s="26">
        <v>108</v>
      </c>
      <c r="G133" s="26">
        <v>118</v>
      </c>
      <c r="H133" s="26">
        <v>10</v>
      </c>
      <c r="I133" s="25" t="s">
        <v>23</v>
      </c>
      <c r="J133" s="53">
        <v>8</v>
      </c>
      <c r="K133" s="28">
        <f t="shared" si="74"/>
        <v>0.8</v>
      </c>
      <c r="L133" s="29" t="str">
        <f t="shared" si="47"/>
        <v>ALTO</v>
      </c>
      <c r="M133" s="28">
        <f t="shared" si="75"/>
        <v>0.32222222222222224</v>
      </c>
      <c r="N133" s="29" t="str">
        <f t="shared" si="48"/>
        <v>BAJO</v>
      </c>
      <c r="O133" s="28">
        <f t="shared" si="76"/>
        <v>0.25777777777777783</v>
      </c>
      <c r="P133" s="29" t="str">
        <f t="shared" si="46"/>
        <v>BAJO</v>
      </c>
      <c r="Q133" s="30">
        <f t="shared" si="77"/>
        <v>29</v>
      </c>
      <c r="R133" s="30">
        <v>90</v>
      </c>
      <c r="S133" s="30">
        <f t="shared" si="78"/>
        <v>61</v>
      </c>
      <c r="T133" s="30">
        <f t="shared" si="79"/>
        <v>8</v>
      </c>
      <c r="U133" s="30">
        <v>21</v>
      </c>
      <c r="V133" s="2">
        <v>8</v>
      </c>
    </row>
    <row r="134" spans="1:22" ht="42" customHeight="1" x14ac:dyDescent="0.3">
      <c r="A134" s="54"/>
      <c r="B134" s="24" t="s">
        <v>149</v>
      </c>
      <c r="C134" s="24"/>
      <c r="D134" s="25" t="s">
        <v>21</v>
      </c>
      <c r="E134" s="47" t="s">
        <v>150</v>
      </c>
      <c r="F134" s="26">
        <v>3749</v>
      </c>
      <c r="G134" s="26">
        <v>4941</v>
      </c>
      <c r="H134" s="26">
        <v>1192</v>
      </c>
      <c r="I134" s="25" t="s">
        <v>23</v>
      </c>
      <c r="J134" s="53">
        <v>729</v>
      </c>
      <c r="K134" s="28">
        <f t="shared" si="74"/>
        <v>0.61157718120805371</v>
      </c>
      <c r="L134" s="29" t="str">
        <f t="shared" si="47"/>
        <v>ALTO</v>
      </c>
      <c r="M134" s="28">
        <f t="shared" si="75"/>
        <v>0.16452991452991453</v>
      </c>
      <c r="N134" s="29" t="str">
        <f t="shared" si="48"/>
        <v>MUY BAJO</v>
      </c>
      <c r="O134" s="28">
        <f t="shared" si="76"/>
        <v>0.10062274135260713</v>
      </c>
      <c r="P134" s="29" t="str">
        <f t="shared" si="46"/>
        <v>MUY BAJO</v>
      </c>
      <c r="Q134" s="30">
        <f t="shared" si="77"/>
        <v>77</v>
      </c>
      <c r="R134" s="30">
        <v>468</v>
      </c>
      <c r="S134" s="30">
        <f t="shared" si="78"/>
        <v>391</v>
      </c>
      <c r="T134" s="30">
        <f t="shared" si="79"/>
        <v>28</v>
      </c>
      <c r="U134" s="30">
        <v>49</v>
      </c>
      <c r="V134" s="2">
        <v>29</v>
      </c>
    </row>
    <row r="135" spans="1:22" ht="41.25" customHeight="1" x14ac:dyDescent="0.3">
      <c r="A135" s="54"/>
      <c r="B135" s="24" t="s">
        <v>149</v>
      </c>
      <c r="C135" s="24"/>
      <c r="D135" s="25" t="s">
        <v>26</v>
      </c>
      <c r="E135" s="47" t="s">
        <v>150</v>
      </c>
      <c r="F135" s="26">
        <v>62</v>
      </c>
      <c r="G135" s="26">
        <v>102</v>
      </c>
      <c r="H135" s="26">
        <v>40</v>
      </c>
      <c r="I135" s="25" t="s">
        <v>23</v>
      </c>
      <c r="J135" s="53">
        <v>17</v>
      </c>
      <c r="K135" s="28">
        <f t="shared" si="74"/>
        <v>0.42499999999999999</v>
      </c>
      <c r="L135" s="29" t="str">
        <f t="shared" si="47"/>
        <v>MEDIO</v>
      </c>
      <c r="M135" s="28">
        <f t="shared" si="75"/>
        <v>1.4285714285714285E-2</v>
      </c>
      <c r="N135" s="29" t="str">
        <f t="shared" si="48"/>
        <v>MUY BAJO</v>
      </c>
      <c r="O135" s="28">
        <f t="shared" si="76"/>
        <v>6.0714285714285714E-3</v>
      </c>
      <c r="P135" s="29" t="str">
        <f t="shared" si="46"/>
        <v>MUY BAJO</v>
      </c>
      <c r="Q135" s="30">
        <f t="shared" si="77"/>
        <v>1</v>
      </c>
      <c r="R135" s="30">
        <v>70</v>
      </c>
      <c r="S135" s="30">
        <f t="shared" si="78"/>
        <v>69</v>
      </c>
      <c r="T135" s="30">
        <f t="shared" si="79"/>
        <v>1</v>
      </c>
      <c r="U135" s="30">
        <v>0</v>
      </c>
      <c r="V135" s="2">
        <v>1</v>
      </c>
    </row>
    <row r="136" spans="1:22" ht="42.75" customHeight="1" x14ac:dyDescent="0.3">
      <c r="A136" s="54"/>
      <c r="B136" s="24" t="s">
        <v>149</v>
      </c>
      <c r="C136" s="24"/>
      <c r="D136" s="25" t="s">
        <v>24</v>
      </c>
      <c r="E136" s="47" t="s">
        <v>150</v>
      </c>
      <c r="F136" s="26">
        <v>28</v>
      </c>
      <c r="G136" s="26">
        <v>48</v>
      </c>
      <c r="H136" s="26">
        <v>20</v>
      </c>
      <c r="I136" s="25" t="s">
        <v>23</v>
      </c>
      <c r="J136" s="53">
        <v>15</v>
      </c>
      <c r="K136" s="28">
        <f t="shared" si="74"/>
        <v>0.75</v>
      </c>
      <c r="L136" s="29" t="str">
        <f t="shared" si="47"/>
        <v>ALTO</v>
      </c>
      <c r="M136" s="28">
        <f t="shared" si="75"/>
        <v>0.04</v>
      </c>
      <c r="N136" s="29" t="str">
        <f t="shared" si="48"/>
        <v>MUY BAJO</v>
      </c>
      <c r="O136" s="28">
        <f t="shared" si="76"/>
        <v>0.03</v>
      </c>
      <c r="P136" s="29" t="str">
        <f t="shared" ref="P136:P201" si="80">IF(O136&lt;=20%,"MUY BAJO",IF(AND(O136&gt;20%,O136&lt;=40%),"BAJO",IF(AND(O136&gt;40%,O136&lt;=60%),"MEDIO",IF(AND(O136&gt;60%,O136&lt;=80%),"ALTO","MUY ALTO"))))</f>
        <v>MUY BAJO</v>
      </c>
      <c r="Q136" s="30">
        <f t="shared" si="77"/>
        <v>2</v>
      </c>
      <c r="R136" s="30">
        <v>50</v>
      </c>
      <c r="S136" s="30">
        <f t="shared" si="78"/>
        <v>48</v>
      </c>
      <c r="T136" s="30">
        <f t="shared" si="79"/>
        <v>2</v>
      </c>
      <c r="U136" s="30">
        <v>0</v>
      </c>
      <c r="V136" s="2">
        <v>2</v>
      </c>
    </row>
    <row r="137" spans="1:22" ht="41.25" customHeight="1" x14ac:dyDescent="0.3">
      <c r="A137" s="54"/>
      <c r="B137" s="24" t="s">
        <v>149</v>
      </c>
      <c r="C137" s="24"/>
      <c r="D137" s="25" t="s">
        <v>25</v>
      </c>
      <c r="E137" s="47" t="s">
        <v>150</v>
      </c>
      <c r="F137" s="26">
        <v>30</v>
      </c>
      <c r="G137" s="26">
        <v>50</v>
      </c>
      <c r="H137" s="26">
        <v>20</v>
      </c>
      <c r="I137" s="25" t="s">
        <v>23</v>
      </c>
      <c r="J137" s="53">
        <v>19</v>
      </c>
      <c r="K137" s="28">
        <f t="shared" si="74"/>
        <v>0.95</v>
      </c>
      <c r="L137" s="29" t="str">
        <f t="shared" si="47"/>
        <v>MUY ALTO</v>
      </c>
      <c r="M137" s="28">
        <f t="shared" si="75"/>
        <v>0</v>
      </c>
      <c r="N137" s="29" t="str">
        <f t="shared" si="48"/>
        <v>MUY BAJO</v>
      </c>
      <c r="O137" s="28">
        <f t="shared" si="76"/>
        <v>0</v>
      </c>
      <c r="P137" s="29" t="str">
        <f t="shared" si="80"/>
        <v>MUY BAJO</v>
      </c>
      <c r="Q137" s="30">
        <f t="shared" si="77"/>
        <v>0</v>
      </c>
      <c r="R137" s="30">
        <v>30</v>
      </c>
      <c r="S137" s="30">
        <f t="shared" si="78"/>
        <v>30</v>
      </c>
      <c r="T137" s="30">
        <f t="shared" si="79"/>
        <v>0</v>
      </c>
      <c r="U137" s="30">
        <v>0</v>
      </c>
    </row>
    <row r="138" spans="1:22" ht="28.2" customHeight="1" thickBot="1" x14ac:dyDescent="0.35">
      <c r="A138" s="54"/>
      <c r="B138" s="34" t="s">
        <v>151</v>
      </c>
      <c r="C138" s="34"/>
      <c r="D138" s="35"/>
      <c r="E138" s="35"/>
      <c r="F138" s="35"/>
      <c r="G138" s="35"/>
      <c r="H138" s="35"/>
      <c r="I138" s="35"/>
      <c r="J138" s="35"/>
      <c r="K138" s="36">
        <f>AVERAGE(K131:K137)</f>
        <v>0.7125099624341884</v>
      </c>
      <c r="L138" s="29" t="str">
        <f t="shared" si="47"/>
        <v>ALTO</v>
      </c>
      <c r="M138" s="36">
        <f>AVERAGE(M131:M137)</f>
        <v>0.33044674973246396</v>
      </c>
      <c r="N138" s="29" t="str">
        <f t="shared" si="48"/>
        <v>BAJO</v>
      </c>
      <c r="O138" s="36">
        <f>AVERAGE(O131:O137)</f>
        <v>0.1719425372656978</v>
      </c>
      <c r="P138" s="29" t="str">
        <f t="shared" si="80"/>
        <v>MUY BAJO</v>
      </c>
      <c r="Q138" s="37">
        <f t="shared" ref="Q138:T138" si="81">SUM(Q131:Q137)</f>
        <v>295</v>
      </c>
      <c r="R138" s="37">
        <f t="shared" si="81"/>
        <v>923</v>
      </c>
      <c r="S138" s="37">
        <f t="shared" si="81"/>
        <v>628</v>
      </c>
      <c r="T138" s="37">
        <f t="shared" si="81"/>
        <v>196</v>
      </c>
      <c r="U138" s="37">
        <f>SUM(U131:U137)</f>
        <v>99</v>
      </c>
    </row>
    <row r="139" spans="1:22" ht="68.400000000000006" customHeight="1" x14ac:dyDescent="0.3">
      <c r="A139" s="54"/>
      <c r="B139" s="24" t="s">
        <v>152</v>
      </c>
      <c r="C139" s="24"/>
      <c r="D139" s="25" t="s">
        <v>21</v>
      </c>
      <c r="E139" s="47" t="s">
        <v>153</v>
      </c>
      <c r="F139" s="26">
        <v>532</v>
      </c>
      <c r="G139" s="26">
        <v>682</v>
      </c>
      <c r="H139" s="26">
        <v>150</v>
      </c>
      <c r="I139" s="25" t="s">
        <v>23</v>
      </c>
      <c r="J139" s="53">
        <v>5</v>
      </c>
      <c r="K139" s="28">
        <f t="shared" ref="K139:K187" si="82">+J139/H139</f>
        <v>3.3333333333333333E-2</v>
      </c>
      <c r="L139" s="29" t="str">
        <f t="shared" ref="L139:L391" si="83">IF(K139&lt;=20%,"MUY BAJO",IF(AND(K139&gt;20%,K139&lt;=40%),"BAJO",IF(AND(K139&gt;40%,K139&lt;=60%),"MEDIO",IF(AND(K139&gt;60%,K139&lt;=80%),"ALTO","MUY ALTO"))))</f>
        <v>MUY BAJO</v>
      </c>
      <c r="M139" s="28">
        <f t="shared" ref="M139:M187" si="84">+Q139/R139</f>
        <v>0.64</v>
      </c>
      <c r="N139" s="29" t="str">
        <f t="shared" ref="N139:N391" si="85">IF(M139&lt;=20%,"MUY BAJO",IF(AND(M139&gt;20%,M139&lt;=40%),"BAJO",IF(AND(M139&gt;40%,M139&lt;=60%),"MEDIO",IF(AND(M139&gt;60%,M139&lt;=80%),"ALTO","MUY ALTO"))))</f>
        <v>ALTO</v>
      </c>
      <c r="O139" s="28">
        <f t="shared" ref="O139:O187" si="86">+K139*M139</f>
        <v>2.1333333333333333E-2</v>
      </c>
      <c r="P139" s="29" t="str">
        <f t="shared" si="80"/>
        <v>MUY BAJO</v>
      </c>
      <c r="Q139" s="30">
        <f t="shared" ref="Q139:Q187" si="87">+T139+U139</f>
        <v>128</v>
      </c>
      <c r="R139" s="30">
        <v>200</v>
      </c>
      <c r="S139" s="30">
        <f t="shared" ref="S139:S187" si="88">+R139-Q139</f>
        <v>72</v>
      </c>
      <c r="T139" s="30">
        <f t="shared" ref="T139:T187" si="89">ROUND(V139*$T$438/$T$439,0)</f>
        <v>62</v>
      </c>
      <c r="U139" s="30">
        <v>66</v>
      </c>
      <c r="V139" s="2">
        <v>65</v>
      </c>
    </row>
    <row r="140" spans="1:22" ht="75" customHeight="1" x14ac:dyDescent="0.3">
      <c r="A140" s="54"/>
      <c r="B140" s="24" t="s">
        <v>152</v>
      </c>
      <c r="C140" s="24"/>
      <c r="D140" s="25" t="s">
        <v>21</v>
      </c>
      <c r="E140" s="47" t="s">
        <v>154</v>
      </c>
      <c r="F140" s="26">
        <v>1289</v>
      </c>
      <c r="G140" s="26">
        <v>1639</v>
      </c>
      <c r="H140" s="26">
        <v>350</v>
      </c>
      <c r="I140" s="25" t="s">
        <v>23</v>
      </c>
      <c r="J140" s="53">
        <v>179</v>
      </c>
      <c r="K140" s="28">
        <f t="shared" si="82"/>
        <v>0.51142857142857145</v>
      </c>
      <c r="L140" s="29" t="str">
        <f t="shared" si="83"/>
        <v>MEDIO</v>
      </c>
      <c r="M140" s="28"/>
      <c r="N140" s="29"/>
      <c r="O140" s="28"/>
      <c r="P140" s="29"/>
      <c r="Q140" s="30">
        <f t="shared" si="87"/>
        <v>0</v>
      </c>
      <c r="R140" s="30">
        <v>0</v>
      </c>
      <c r="S140" s="30">
        <f t="shared" si="88"/>
        <v>0</v>
      </c>
      <c r="T140" s="30">
        <f t="shared" si="89"/>
        <v>0</v>
      </c>
      <c r="U140" s="30">
        <v>0</v>
      </c>
    </row>
    <row r="141" spans="1:22" ht="75" customHeight="1" x14ac:dyDescent="0.3">
      <c r="A141" s="54"/>
      <c r="B141" s="24" t="s">
        <v>152</v>
      </c>
      <c r="C141" s="24"/>
      <c r="D141" s="25" t="s">
        <v>21</v>
      </c>
      <c r="E141" s="47" t="s">
        <v>155</v>
      </c>
      <c r="F141" s="26">
        <v>262</v>
      </c>
      <c r="G141" s="26">
        <v>312</v>
      </c>
      <c r="H141" s="26">
        <v>50</v>
      </c>
      <c r="I141" s="25" t="s">
        <v>23</v>
      </c>
      <c r="J141" s="53">
        <v>37</v>
      </c>
      <c r="K141" s="28">
        <f t="shared" si="82"/>
        <v>0.74</v>
      </c>
      <c r="L141" s="29" t="str">
        <f t="shared" si="83"/>
        <v>ALTO</v>
      </c>
      <c r="M141" s="28"/>
      <c r="N141" s="29"/>
      <c r="O141" s="28"/>
      <c r="P141" s="29"/>
      <c r="Q141" s="30">
        <f t="shared" si="87"/>
        <v>0</v>
      </c>
      <c r="R141" s="30">
        <v>0</v>
      </c>
      <c r="S141" s="30">
        <f t="shared" si="88"/>
        <v>0</v>
      </c>
      <c r="T141" s="30">
        <f t="shared" si="89"/>
        <v>0</v>
      </c>
      <c r="U141" s="30">
        <v>0</v>
      </c>
    </row>
    <row r="142" spans="1:22" ht="74.400000000000006" customHeight="1" x14ac:dyDescent="0.3">
      <c r="A142" s="54"/>
      <c r="B142" s="24" t="s">
        <v>152</v>
      </c>
      <c r="C142" s="24"/>
      <c r="D142" s="25" t="s">
        <v>26</v>
      </c>
      <c r="E142" s="47" t="s">
        <v>153</v>
      </c>
      <c r="F142" s="26">
        <v>69</v>
      </c>
      <c r="G142" s="26">
        <v>99</v>
      </c>
      <c r="H142" s="26">
        <v>30</v>
      </c>
      <c r="I142" s="25" t="s">
        <v>23</v>
      </c>
      <c r="J142" s="53">
        <v>3</v>
      </c>
      <c r="K142" s="28">
        <f t="shared" si="82"/>
        <v>0.1</v>
      </c>
      <c r="L142" s="29" t="str">
        <f t="shared" si="83"/>
        <v>MUY BAJO</v>
      </c>
      <c r="M142" s="28">
        <f t="shared" si="84"/>
        <v>0.29090909090909089</v>
      </c>
      <c r="N142" s="29" t="str">
        <f t="shared" si="85"/>
        <v>BAJO</v>
      </c>
      <c r="O142" s="28">
        <f t="shared" si="86"/>
        <v>2.9090909090909091E-2</v>
      </c>
      <c r="P142" s="29" t="str">
        <f t="shared" si="80"/>
        <v>MUY BAJO</v>
      </c>
      <c r="Q142" s="30">
        <f t="shared" si="87"/>
        <v>16</v>
      </c>
      <c r="R142" s="30">
        <v>55</v>
      </c>
      <c r="S142" s="30">
        <f t="shared" si="88"/>
        <v>39</v>
      </c>
      <c r="T142" s="30">
        <f t="shared" si="89"/>
        <v>6</v>
      </c>
      <c r="U142" s="30">
        <v>10</v>
      </c>
      <c r="V142" s="2">
        <v>6</v>
      </c>
    </row>
    <row r="143" spans="1:22" ht="75" customHeight="1" x14ac:dyDescent="0.3">
      <c r="A143" s="54"/>
      <c r="B143" s="24" t="s">
        <v>152</v>
      </c>
      <c r="C143" s="24"/>
      <c r="D143" s="25" t="s">
        <v>26</v>
      </c>
      <c r="E143" s="47" t="s">
        <v>154</v>
      </c>
      <c r="F143" s="26">
        <v>172</v>
      </c>
      <c r="G143" s="26">
        <v>232</v>
      </c>
      <c r="H143" s="26">
        <v>60</v>
      </c>
      <c r="I143" s="25" t="s">
        <v>23</v>
      </c>
      <c r="J143" s="53">
        <v>51</v>
      </c>
      <c r="K143" s="28">
        <f t="shared" si="82"/>
        <v>0.85</v>
      </c>
      <c r="L143" s="29" t="str">
        <f t="shared" si="83"/>
        <v>MUY ALTO</v>
      </c>
      <c r="M143" s="28"/>
      <c r="N143" s="29"/>
      <c r="O143" s="28"/>
      <c r="P143" s="29"/>
      <c r="Q143" s="30">
        <f t="shared" si="87"/>
        <v>0</v>
      </c>
      <c r="R143" s="30">
        <v>0</v>
      </c>
      <c r="S143" s="30">
        <f t="shared" si="88"/>
        <v>0</v>
      </c>
      <c r="T143" s="30">
        <f t="shared" si="89"/>
        <v>0</v>
      </c>
      <c r="U143" s="30">
        <v>0</v>
      </c>
    </row>
    <row r="144" spans="1:22" ht="75" customHeight="1" x14ac:dyDescent="0.3">
      <c r="A144" s="54"/>
      <c r="B144" s="24" t="s">
        <v>152</v>
      </c>
      <c r="C144" s="24"/>
      <c r="D144" s="25" t="s">
        <v>26</v>
      </c>
      <c r="E144" s="47" t="s">
        <v>156</v>
      </c>
      <c r="F144" s="26">
        <v>20</v>
      </c>
      <c r="G144" s="26">
        <v>24</v>
      </c>
      <c r="H144" s="26">
        <v>4</v>
      </c>
      <c r="I144" s="25" t="s">
        <v>23</v>
      </c>
      <c r="J144" s="53">
        <v>0</v>
      </c>
      <c r="K144" s="28">
        <f t="shared" si="82"/>
        <v>0</v>
      </c>
      <c r="L144" s="29" t="str">
        <f t="shared" si="83"/>
        <v>MUY BAJO</v>
      </c>
      <c r="M144" s="28"/>
      <c r="N144" s="29"/>
      <c r="O144" s="28"/>
      <c r="P144" s="29"/>
      <c r="Q144" s="30">
        <f t="shared" si="87"/>
        <v>0</v>
      </c>
      <c r="R144" s="30">
        <v>0</v>
      </c>
      <c r="S144" s="30">
        <f t="shared" si="88"/>
        <v>0</v>
      </c>
      <c r="T144" s="30">
        <f t="shared" si="89"/>
        <v>0</v>
      </c>
      <c r="U144" s="30">
        <v>0</v>
      </c>
    </row>
    <row r="145" spans="1:22" ht="57.6" x14ac:dyDescent="0.3">
      <c r="A145" s="54"/>
      <c r="B145" s="24" t="s">
        <v>152</v>
      </c>
      <c r="C145" s="24"/>
      <c r="D145" s="25" t="s">
        <v>24</v>
      </c>
      <c r="E145" s="47" t="s">
        <v>153</v>
      </c>
      <c r="F145" s="26">
        <v>25</v>
      </c>
      <c r="G145" s="26">
        <v>35</v>
      </c>
      <c r="H145" s="26">
        <v>10</v>
      </c>
      <c r="I145" s="25" t="s">
        <v>23</v>
      </c>
      <c r="J145" s="53">
        <v>0</v>
      </c>
      <c r="K145" s="28">
        <f t="shared" si="82"/>
        <v>0</v>
      </c>
      <c r="L145" s="29" t="str">
        <f t="shared" si="83"/>
        <v>MUY BAJO</v>
      </c>
      <c r="M145" s="28">
        <f t="shared" si="84"/>
        <v>0.34782608695652173</v>
      </c>
      <c r="N145" s="29" t="str">
        <f t="shared" si="85"/>
        <v>BAJO</v>
      </c>
      <c r="O145" s="28">
        <f t="shared" si="86"/>
        <v>0</v>
      </c>
      <c r="P145" s="29" t="str">
        <f t="shared" si="80"/>
        <v>MUY BAJO</v>
      </c>
      <c r="Q145" s="30">
        <f t="shared" si="87"/>
        <v>16</v>
      </c>
      <c r="R145" s="30">
        <v>46</v>
      </c>
      <c r="S145" s="30">
        <f t="shared" si="88"/>
        <v>30</v>
      </c>
      <c r="T145" s="30">
        <f t="shared" si="89"/>
        <v>5</v>
      </c>
      <c r="U145" s="30">
        <v>11</v>
      </c>
      <c r="V145" s="2">
        <v>5</v>
      </c>
    </row>
    <row r="146" spans="1:22" ht="75" customHeight="1" x14ac:dyDescent="0.3">
      <c r="A146" s="54"/>
      <c r="B146" s="24" t="s">
        <v>152</v>
      </c>
      <c r="C146" s="24"/>
      <c r="D146" s="25" t="s">
        <v>24</v>
      </c>
      <c r="E146" s="47" t="s">
        <v>154</v>
      </c>
      <c r="F146" s="26">
        <v>29</v>
      </c>
      <c r="G146" s="26">
        <v>39</v>
      </c>
      <c r="H146" s="26">
        <v>10</v>
      </c>
      <c r="I146" s="25" t="s">
        <v>23</v>
      </c>
      <c r="J146" s="53">
        <v>3</v>
      </c>
      <c r="K146" s="28">
        <f t="shared" si="82"/>
        <v>0.3</v>
      </c>
      <c r="L146" s="29" t="str">
        <f t="shared" si="83"/>
        <v>BAJO</v>
      </c>
      <c r="M146" s="28"/>
      <c r="N146" s="29"/>
      <c r="O146" s="28"/>
      <c r="P146" s="29"/>
      <c r="Q146" s="30">
        <f t="shared" si="87"/>
        <v>0</v>
      </c>
      <c r="R146" s="30">
        <v>0</v>
      </c>
      <c r="S146" s="30">
        <f t="shared" si="88"/>
        <v>0</v>
      </c>
      <c r="T146" s="30">
        <f t="shared" si="89"/>
        <v>0</v>
      </c>
      <c r="U146" s="30">
        <v>0</v>
      </c>
    </row>
    <row r="147" spans="1:22" ht="75" customHeight="1" x14ac:dyDescent="0.3">
      <c r="A147" s="54"/>
      <c r="B147" s="24" t="s">
        <v>152</v>
      </c>
      <c r="C147" s="24"/>
      <c r="D147" s="25" t="s">
        <v>24</v>
      </c>
      <c r="E147" s="47" t="s">
        <v>157</v>
      </c>
      <c r="F147" s="26">
        <v>12</v>
      </c>
      <c r="G147" s="26">
        <v>16</v>
      </c>
      <c r="H147" s="26">
        <v>4</v>
      </c>
      <c r="I147" s="25" t="s">
        <v>23</v>
      </c>
      <c r="J147" s="53">
        <v>0</v>
      </c>
      <c r="K147" s="28">
        <f t="shared" si="82"/>
        <v>0</v>
      </c>
      <c r="L147" s="29" t="str">
        <f t="shared" si="83"/>
        <v>MUY BAJO</v>
      </c>
      <c r="M147" s="28"/>
      <c r="N147" s="29"/>
      <c r="O147" s="28"/>
      <c r="P147" s="29"/>
      <c r="Q147" s="30">
        <f t="shared" si="87"/>
        <v>0</v>
      </c>
      <c r="R147" s="30">
        <v>0</v>
      </c>
      <c r="S147" s="30">
        <f t="shared" si="88"/>
        <v>0</v>
      </c>
      <c r="T147" s="30">
        <f t="shared" si="89"/>
        <v>0</v>
      </c>
      <c r="U147" s="30">
        <v>0</v>
      </c>
    </row>
    <row r="148" spans="1:22" ht="57.6" x14ac:dyDescent="0.3">
      <c r="A148" s="54"/>
      <c r="B148" s="24" t="s">
        <v>152</v>
      </c>
      <c r="C148" s="24"/>
      <c r="D148" s="25" t="s">
        <v>25</v>
      </c>
      <c r="E148" s="47" t="s">
        <v>153</v>
      </c>
      <c r="F148" s="26">
        <v>19</v>
      </c>
      <c r="G148" s="26">
        <v>29</v>
      </c>
      <c r="H148" s="26">
        <v>10</v>
      </c>
      <c r="I148" s="25" t="s">
        <v>23</v>
      </c>
      <c r="J148" s="53">
        <v>0</v>
      </c>
      <c r="K148" s="28">
        <f t="shared" si="82"/>
        <v>0</v>
      </c>
      <c r="L148" s="29" t="str">
        <f t="shared" si="83"/>
        <v>MUY BAJO</v>
      </c>
      <c r="M148" s="28">
        <f t="shared" si="84"/>
        <v>0.34</v>
      </c>
      <c r="N148" s="29" t="str">
        <f t="shared" si="85"/>
        <v>BAJO</v>
      </c>
      <c r="O148" s="28">
        <f t="shared" si="86"/>
        <v>0</v>
      </c>
      <c r="P148" s="29" t="str">
        <f t="shared" si="80"/>
        <v>MUY BAJO</v>
      </c>
      <c r="Q148" s="30">
        <f t="shared" si="87"/>
        <v>17</v>
      </c>
      <c r="R148" s="30">
        <v>50</v>
      </c>
      <c r="S148" s="30">
        <f t="shared" si="88"/>
        <v>33</v>
      </c>
      <c r="T148" s="30">
        <f t="shared" si="89"/>
        <v>6</v>
      </c>
      <c r="U148" s="30">
        <v>11</v>
      </c>
      <c r="V148" s="2">
        <v>6</v>
      </c>
    </row>
    <row r="149" spans="1:22" ht="75" customHeight="1" x14ac:dyDescent="0.3">
      <c r="A149" s="54"/>
      <c r="B149" s="24" t="s">
        <v>152</v>
      </c>
      <c r="C149" s="24"/>
      <c r="D149" s="25" t="s">
        <v>25</v>
      </c>
      <c r="E149" s="47" t="s">
        <v>154</v>
      </c>
      <c r="F149" s="26">
        <v>36</v>
      </c>
      <c r="G149" s="26">
        <v>46</v>
      </c>
      <c r="H149" s="26">
        <v>10</v>
      </c>
      <c r="I149" s="25" t="s">
        <v>23</v>
      </c>
      <c r="J149" s="53">
        <v>22</v>
      </c>
      <c r="K149" s="28">
        <f t="shared" si="82"/>
        <v>2.2000000000000002</v>
      </c>
      <c r="L149" s="29" t="str">
        <f t="shared" si="83"/>
        <v>MUY ALTO</v>
      </c>
      <c r="M149" s="28"/>
      <c r="N149" s="29"/>
      <c r="O149" s="28"/>
      <c r="P149" s="29"/>
      <c r="Q149" s="30">
        <f t="shared" si="87"/>
        <v>0</v>
      </c>
      <c r="R149" s="30">
        <v>0</v>
      </c>
      <c r="S149" s="30">
        <f t="shared" si="88"/>
        <v>0</v>
      </c>
      <c r="T149" s="30">
        <f t="shared" si="89"/>
        <v>0</v>
      </c>
      <c r="U149" s="30">
        <v>0</v>
      </c>
    </row>
    <row r="150" spans="1:22" ht="75" customHeight="1" x14ac:dyDescent="0.3">
      <c r="A150" s="54"/>
      <c r="B150" s="24" t="s">
        <v>152</v>
      </c>
      <c r="C150" s="24"/>
      <c r="D150" s="25" t="s">
        <v>25</v>
      </c>
      <c r="E150" s="47" t="s">
        <v>156</v>
      </c>
      <c r="F150" s="26">
        <v>12</v>
      </c>
      <c r="G150" s="26">
        <v>16</v>
      </c>
      <c r="H150" s="26">
        <v>4</v>
      </c>
      <c r="I150" s="25" t="s">
        <v>23</v>
      </c>
      <c r="J150" s="53">
        <v>0</v>
      </c>
      <c r="K150" s="28">
        <f t="shared" si="82"/>
        <v>0</v>
      </c>
      <c r="L150" s="29" t="str">
        <f t="shared" si="83"/>
        <v>MUY BAJO</v>
      </c>
      <c r="M150" s="28"/>
      <c r="N150" s="29"/>
      <c r="O150" s="28"/>
      <c r="P150" s="29"/>
      <c r="Q150" s="30">
        <f t="shared" si="87"/>
        <v>0</v>
      </c>
      <c r="R150" s="30">
        <v>0</v>
      </c>
      <c r="S150" s="30">
        <f t="shared" si="88"/>
        <v>0</v>
      </c>
      <c r="T150" s="30">
        <f t="shared" si="89"/>
        <v>0</v>
      </c>
      <c r="U150" s="30">
        <v>0</v>
      </c>
    </row>
    <row r="151" spans="1:22" ht="75" customHeight="1" x14ac:dyDescent="0.3">
      <c r="A151" s="54"/>
      <c r="B151" s="24" t="s">
        <v>152</v>
      </c>
      <c r="C151" s="24"/>
      <c r="D151" s="25" t="s">
        <v>28</v>
      </c>
      <c r="E151" s="47" t="s">
        <v>158</v>
      </c>
      <c r="F151" s="26">
        <v>27</v>
      </c>
      <c r="G151" s="26">
        <v>47</v>
      </c>
      <c r="H151" s="26">
        <v>20</v>
      </c>
      <c r="I151" s="25" t="s">
        <v>23</v>
      </c>
      <c r="J151" s="53">
        <v>0</v>
      </c>
      <c r="K151" s="28">
        <f t="shared" si="82"/>
        <v>0</v>
      </c>
      <c r="L151" s="29" t="str">
        <f t="shared" si="83"/>
        <v>MUY BAJO</v>
      </c>
      <c r="M151" s="28">
        <f t="shared" si="84"/>
        <v>0.16363636363636364</v>
      </c>
      <c r="N151" s="29" t="str">
        <f t="shared" si="85"/>
        <v>MUY BAJO</v>
      </c>
      <c r="O151" s="28">
        <f t="shared" si="86"/>
        <v>0</v>
      </c>
      <c r="P151" s="29" t="str">
        <f t="shared" si="80"/>
        <v>MUY BAJO</v>
      </c>
      <c r="Q151" s="30">
        <f t="shared" si="87"/>
        <v>9</v>
      </c>
      <c r="R151" s="30">
        <v>55</v>
      </c>
      <c r="S151" s="30">
        <f t="shared" si="88"/>
        <v>46</v>
      </c>
      <c r="T151" s="30">
        <f t="shared" si="89"/>
        <v>0</v>
      </c>
      <c r="U151" s="30">
        <v>9</v>
      </c>
    </row>
    <row r="152" spans="1:22" ht="75" customHeight="1" x14ac:dyDescent="0.3">
      <c r="A152" s="54"/>
      <c r="B152" s="24" t="s">
        <v>152</v>
      </c>
      <c r="C152" s="24"/>
      <c r="D152" s="25" t="s">
        <v>28</v>
      </c>
      <c r="E152" s="47" t="s">
        <v>159</v>
      </c>
      <c r="F152" s="26">
        <v>19</v>
      </c>
      <c r="G152" s="26">
        <v>34</v>
      </c>
      <c r="H152" s="26">
        <v>15</v>
      </c>
      <c r="I152" s="25" t="s">
        <v>23</v>
      </c>
      <c r="J152" s="53">
        <v>0</v>
      </c>
      <c r="K152" s="28">
        <f t="shared" si="82"/>
        <v>0</v>
      </c>
      <c r="L152" s="29" t="str">
        <f t="shared" si="83"/>
        <v>MUY BAJO</v>
      </c>
      <c r="M152" s="28"/>
      <c r="N152" s="29"/>
      <c r="O152" s="28"/>
      <c r="P152" s="29"/>
      <c r="Q152" s="30">
        <f t="shared" si="87"/>
        <v>0</v>
      </c>
      <c r="R152" s="30">
        <v>0</v>
      </c>
      <c r="S152" s="30">
        <f t="shared" si="88"/>
        <v>0</v>
      </c>
      <c r="T152" s="30">
        <f t="shared" si="89"/>
        <v>0</v>
      </c>
      <c r="U152" s="30">
        <v>0</v>
      </c>
    </row>
    <row r="153" spans="1:22" ht="75" customHeight="1" x14ac:dyDescent="0.3">
      <c r="A153" s="54"/>
      <c r="B153" s="24" t="s">
        <v>160</v>
      </c>
      <c r="C153" s="24"/>
      <c r="D153" s="25" t="s">
        <v>21</v>
      </c>
      <c r="E153" s="47" t="s">
        <v>161</v>
      </c>
      <c r="F153" s="26">
        <v>7375</v>
      </c>
      <c r="G153" s="26">
        <v>8254</v>
      </c>
      <c r="H153" s="26">
        <v>879</v>
      </c>
      <c r="I153" s="25" t="s">
        <v>23</v>
      </c>
      <c r="J153" s="53">
        <v>837</v>
      </c>
      <c r="K153" s="28">
        <f t="shared" si="82"/>
        <v>0.95221843003412965</v>
      </c>
      <c r="L153" s="29" t="str">
        <f t="shared" si="83"/>
        <v>MUY ALTO</v>
      </c>
      <c r="M153" s="28">
        <f t="shared" si="84"/>
        <v>0.77027027027027029</v>
      </c>
      <c r="N153" s="29" t="str">
        <f t="shared" si="85"/>
        <v>ALTO</v>
      </c>
      <c r="O153" s="28">
        <f t="shared" si="86"/>
        <v>0.7334655474587215</v>
      </c>
      <c r="P153" s="29" t="str">
        <f t="shared" si="80"/>
        <v>ALTO</v>
      </c>
      <c r="Q153" s="30">
        <f t="shared" si="87"/>
        <v>57</v>
      </c>
      <c r="R153" s="30">
        <v>74</v>
      </c>
      <c r="S153" s="30">
        <f t="shared" si="88"/>
        <v>17</v>
      </c>
      <c r="T153" s="30">
        <f t="shared" si="89"/>
        <v>27</v>
      </c>
      <c r="U153" s="30">
        <v>30</v>
      </c>
      <c r="V153" s="2">
        <v>28</v>
      </c>
    </row>
    <row r="154" spans="1:22" ht="75" customHeight="1" x14ac:dyDescent="0.3">
      <c r="A154" s="54"/>
      <c r="B154" s="24" t="s">
        <v>160</v>
      </c>
      <c r="C154" s="24"/>
      <c r="D154" s="25" t="s">
        <v>21</v>
      </c>
      <c r="E154" s="47" t="s">
        <v>162</v>
      </c>
      <c r="F154" s="26">
        <v>225</v>
      </c>
      <c r="G154" s="26">
        <v>263</v>
      </c>
      <c r="H154" s="26">
        <v>38</v>
      </c>
      <c r="I154" s="25" t="s">
        <v>23</v>
      </c>
      <c r="J154" s="53">
        <v>38</v>
      </c>
      <c r="K154" s="28">
        <f t="shared" si="82"/>
        <v>1</v>
      </c>
      <c r="L154" s="29" t="str">
        <f t="shared" si="83"/>
        <v>MUY ALTO</v>
      </c>
      <c r="M154" s="28"/>
      <c r="N154" s="29"/>
      <c r="O154" s="28"/>
      <c r="P154" s="29"/>
      <c r="Q154" s="30">
        <f t="shared" si="87"/>
        <v>0</v>
      </c>
      <c r="R154" s="30">
        <v>0</v>
      </c>
      <c r="S154" s="30">
        <f t="shared" si="88"/>
        <v>0</v>
      </c>
      <c r="T154" s="30">
        <f t="shared" si="89"/>
        <v>0</v>
      </c>
      <c r="U154" s="30">
        <v>0</v>
      </c>
    </row>
    <row r="155" spans="1:22" ht="75" customHeight="1" x14ac:dyDescent="0.3">
      <c r="A155" s="54"/>
      <c r="B155" s="24" t="s">
        <v>160</v>
      </c>
      <c r="C155" s="24"/>
      <c r="D155" s="25" t="s">
        <v>21</v>
      </c>
      <c r="E155" s="47" t="s">
        <v>163</v>
      </c>
      <c r="F155" s="26">
        <v>15892</v>
      </c>
      <c r="G155" s="26">
        <v>19165</v>
      </c>
      <c r="H155" s="26">
        <v>3273</v>
      </c>
      <c r="I155" s="25" t="s">
        <v>23</v>
      </c>
      <c r="J155" s="53">
        <v>2299</v>
      </c>
      <c r="K155" s="28">
        <f t="shared" si="82"/>
        <v>0.7024136877482432</v>
      </c>
      <c r="L155" s="29" t="str">
        <f t="shared" si="83"/>
        <v>ALTO</v>
      </c>
      <c r="M155" s="28"/>
      <c r="N155" s="29"/>
      <c r="O155" s="28"/>
      <c r="P155" s="29"/>
      <c r="Q155" s="30">
        <f t="shared" si="87"/>
        <v>0</v>
      </c>
      <c r="R155" s="30">
        <v>0</v>
      </c>
      <c r="S155" s="30">
        <f t="shared" si="88"/>
        <v>0</v>
      </c>
      <c r="T155" s="30">
        <f t="shared" si="89"/>
        <v>0</v>
      </c>
      <c r="U155" s="30">
        <v>0</v>
      </c>
    </row>
    <row r="156" spans="1:22" ht="75" customHeight="1" x14ac:dyDescent="0.3">
      <c r="A156" s="54"/>
      <c r="B156" s="24" t="s">
        <v>160</v>
      </c>
      <c r="C156" s="24"/>
      <c r="D156" s="25" t="s">
        <v>26</v>
      </c>
      <c r="E156" s="47" t="s">
        <v>161</v>
      </c>
      <c r="F156" s="26">
        <v>2357</v>
      </c>
      <c r="G156" s="26">
        <v>4054</v>
      </c>
      <c r="H156" s="26">
        <v>1697</v>
      </c>
      <c r="I156" s="25" t="s">
        <v>23</v>
      </c>
      <c r="J156" s="53">
        <v>352</v>
      </c>
      <c r="K156" s="28">
        <f t="shared" si="82"/>
        <v>0.20742486741308191</v>
      </c>
      <c r="L156" s="29" t="str">
        <f t="shared" si="83"/>
        <v>BAJO</v>
      </c>
      <c r="M156" s="28">
        <f t="shared" si="84"/>
        <v>0.54545454545454541</v>
      </c>
      <c r="N156" s="29" t="str">
        <f t="shared" si="85"/>
        <v>MEDIO</v>
      </c>
      <c r="O156" s="28">
        <f t="shared" si="86"/>
        <v>0.11314083677077194</v>
      </c>
      <c r="P156" s="29" t="str">
        <f t="shared" si="80"/>
        <v>MUY BAJO</v>
      </c>
      <c r="Q156" s="30">
        <f t="shared" si="87"/>
        <v>30</v>
      </c>
      <c r="R156" s="30">
        <v>55</v>
      </c>
      <c r="S156" s="30">
        <f t="shared" si="88"/>
        <v>25</v>
      </c>
      <c r="T156" s="30">
        <f t="shared" si="89"/>
        <v>19</v>
      </c>
      <c r="U156" s="30">
        <v>11</v>
      </c>
      <c r="V156" s="2">
        <v>20</v>
      </c>
    </row>
    <row r="157" spans="1:22" ht="75" customHeight="1" x14ac:dyDescent="0.3">
      <c r="A157" s="54"/>
      <c r="B157" s="24" t="s">
        <v>160</v>
      </c>
      <c r="C157" s="24"/>
      <c r="D157" s="25" t="s">
        <v>26</v>
      </c>
      <c r="E157" s="47" t="s">
        <v>162</v>
      </c>
      <c r="F157" s="26">
        <v>53</v>
      </c>
      <c r="G157" s="26">
        <v>84</v>
      </c>
      <c r="H157" s="26">
        <v>31</v>
      </c>
      <c r="I157" s="25" t="s">
        <v>23</v>
      </c>
      <c r="J157" s="53">
        <v>7</v>
      </c>
      <c r="K157" s="28">
        <f t="shared" si="82"/>
        <v>0.22580645161290322</v>
      </c>
      <c r="L157" s="29" t="str">
        <f t="shared" si="83"/>
        <v>BAJO</v>
      </c>
      <c r="M157" s="28"/>
      <c r="N157" s="29"/>
      <c r="O157" s="28"/>
      <c r="P157" s="29"/>
      <c r="Q157" s="30">
        <f t="shared" si="87"/>
        <v>0</v>
      </c>
      <c r="R157" s="30">
        <v>0</v>
      </c>
      <c r="S157" s="30">
        <f t="shared" si="88"/>
        <v>0</v>
      </c>
      <c r="T157" s="30">
        <f t="shared" si="89"/>
        <v>0</v>
      </c>
      <c r="U157" s="30">
        <v>0</v>
      </c>
    </row>
    <row r="158" spans="1:22" ht="75" customHeight="1" x14ac:dyDescent="0.3">
      <c r="A158" s="54"/>
      <c r="B158" s="24" t="s">
        <v>160</v>
      </c>
      <c r="C158" s="24"/>
      <c r="D158" s="25" t="s">
        <v>26</v>
      </c>
      <c r="E158" s="47" t="s">
        <v>164</v>
      </c>
      <c r="F158" s="26">
        <v>3152</v>
      </c>
      <c r="G158" s="26">
        <v>4682</v>
      </c>
      <c r="H158" s="26">
        <v>1530</v>
      </c>
      <c r="I158" s="25" t="s">
        <v>23</v>
      </c>
      <c r="J158" s="53">
        <v>220</v>
      </c>
      <c r="K158" s="28">
        <f t="shared" si="82"/>
        <v>0.1437908496732026</v>
      </c>
      <c r="L158" s="29" t="str">
        <f t="shared" si="83"/>
        <v>MUY BAJO</v>
      </c>
      <c r="M158" s="28"/>
      <c r="N158" s="29"/>
      <c r="O158" s="28"/>
      <c r="P158" s="29"/>
      <c r="Q158" s="30">
        <f t="shared" si="87"/>
        <v>0</v>
      </c>
      <c r="R158" s="30">
        <v>0</v>
      </c>
      <c r="S158" s="30">
        <f t="shared" si="88"/>
        <v>0</v>
      </c>
      <c r="T158" s="30">
        <f t="shared" si="89"/>
        <v>0</v>
      </c>
      <c r="U158" s="30">
        <v>0</v>
      </c>
    </row>
    <row r="159" spans="1:22" ht="75" customHeight="1" x14ac:dyDescent="0.3">
      <c r="A159" s="54"/>
      <c r="B159" s="24" t="s">
        <v>160</v>
      </c>
      <c r="C159" s="24"/>
      <c r="D159" s="25" t="s">
        <v>24</v>
      </c>
      <c r="E159" s="47" t="s">
        <v>161</v>
      </c>
      <c r="F159" s="26">
        <v>1587</v>
      </c>
      <c r="G159" s="26">
        <v>2059</v>
      </c>
      <c r="H159" s="26">
        <v>472</v>
      </c>
      <c r="I159" s="25" t="s">
        <v>23</v>
      </c>
      <c r="J159" s="53">
        <v>723</v>
      </c>
      <c r="K159" s="28">
        <f t="shared" si="82"/>
        <v>1.5317796610169492</v>
      </c>
      <c r="L159" s="29" t="str">
        <f t="shared" si="83"/>
        <v>MUY ALTO</v>
      </c>
      <c r="M159" s="28">
        <f t="shared" si="84"/>
        <v>0.33898305084745761</v>
      </c>
      <c r="N159" s="29" t="str">
        <f t="shared" si="85"/>
        <v>BAJO</v>
      </c>
      <c r="O159" s="28">
        <f t="shared" si="86"/>
        <v>0.51924734271760986</v>
      </c>
      <c r="P159" s="29" t="str">
        <f t="shared" si="80"/>
        <v>MEDIO</v>
      </c>
      <c r="Q159" s="30">
        <f t="shared" si="87"/>
        <v>20</v>
      </c>
      <c r="R159" s="30">
        <v>59</v>
      </c>
      <c r="S159" s="30">
        <f t="shared" si="88"/>
        <v>39</v>
      </c>
      <c r="T159" s="30">
        <f t="shared" si="89"/>
        <v>0</v>
      </c>
      <c r="U159" s="30">
        <v>20</v>
      </c>
    </row>
    <row r="160" spans="1:22" ht="75" customHeight="1" x14ac:dyDescent="0.3">
      <c r="A160" s="54"/>
      <c r="B160" s="24" t="s">
        <v>160</v>
      </c>
      <c r="C160" s="24"/>
      <c r="D160" s="25" t="s">
        <v>24</v>
      </c>
      <c r="E160" s="47" t="s">
        <v>162</v>
      </c>
      <c r="F160" s="26">
        <v>41</v>
      </c>
      <c r="G160" s="26">
        <v>53</v>
      </c>
      <c r="H160" s="26">
        <v>12</v>
      </c>
      <c r="I160" s="25" t="s">
        <v>23</v>
      </c>
      <c r="J160" s="53">
        <v>21</v>
      </c>
      <c r="K160" s="28">
        <f t="shared" si="82"/>
        <v>1.75</v>
      </c>
      <c r="L160" s="29" t="str">
        <f t="shared" si="83"/>
        <v>MUY ALTO</v>
      </c>
      <c r="M160" s="28"/>
      <c r="N160" s="29"/>
      <c r="O160" s="28"/>
      <c r="P160" s="29"/>
      <c r="Q160" s="30">
        <f t="shared" si="87"/>
        <v>0</v>
      </c>
      <c r="R160" s="30">
        <v>0</v>
      </c>
      <c r="S160" s="30">
        <f t="shared" si="88"/>
        <v>0</v>
      </c>
      <c r="T160" s="30">
        <f t="shared" si="89"/>
        <v>0</v>
      </c>
      <c r="U160" s="30">
        <v>0</v>
      </c>
    </row>
    <row r="161" spans="1:22" ht="75" customHeight="1" x14ac:dyDescent="0.3">
      <c r="A161" s="54"/>
      <c r="B161" s="24" t="s">
        <v>160</v>
      </c>
      <c r="C161" s="24"/>
      <c r="D161" s="25" t="s">
        <v>24</v>
      </c>
      <c r="E161" s="47" t="s">
        <v>165</v>
      </c>
      <c r="F161" s="26">
        <v>2568</v>
      </c>
      <c r="G161" s="26">
        <v>3427</v>
      </c>
      <c r="H161" s="26">
        <v>859</v>
      </c>
      <c r="I161" s="25" t="s">
        <v>23</v>
      </c>
      <c r="J161" s="53">
        <v>960</v>
      </c>
      <c r="K161" s="28">
        <f t="shared" si="82"/>
        <v>1.1175785797438882</v>
      </c>
      <c r="L161" s="29" t="str">
        <f t="shared" si="83"/>
        <v>MUY ALTO</v>
      </c>
      <c r="M161" s="28"/>
      <c r="N161" s="29"/>
      <c r="O161" s="28"/>
      <c r="P161" s="29"/>
      <c r="Q161" s="30">
        <f t="shared" si="87"/>
        <v>0</v>
      </c>
      <c r="R161" s="30">
        <v>0</v>
      </c>
      <c r="S161" s="30">
        <f t="shared" si="88"/>
        <v>0</v>
      </c>
      <c r="T161" s="30">
        <f t="shared" si="89"/>
        <v>0</v>
      </c>
      <c r="U161" s="30">
        <v>0</v>
      </c>
    </row>
    <row r="162" spans="1:22" ht="75" customHeight="1" x14ac:dyDescent="0.3">
      <c r="A162" s="54"/>
      <c r="B162" s="24" t="s">
        <v>160</v>
      </c>
      <c r="C162" s="24"/>
      <c r="D162" s="25" t="s">
        <v>25</v>
      </c>
      <c r="E162" s="47" t="s">
        <v>161</v>
      </c>
      <c r="F162" s="26">
        <v>4647</v>
      </c>
      <c r="G162" s="26">
        <v>7312</v>
      </c>
      <c r="H162" s="26">
        <v>2665</v>
      </c>
      <c r="I162" s="25" t="s">
        <v>23</v>
      </c>
      <c r="J162" s="53">
        <v>2410</v>
      </c>
      <c r="K162" s="28">
        <f t="shared" si="82"/>
        <v>0.90431519699812379</v>
      </c>
      <c r="L162" s="29" t="str">
        <f t="shared" si="83"/>
        <v>MUY ALTO</v>
      </c>
      <c r="M162" s="28">
        <f t="shared" si="84"/>
        <v>0.18333333333333332</v>
      </c>
      <c r="N162" s="29" t="str">
        <f t="shared" si="85"/>
        <v>MUY BAJO</v>
      </c>
      <c r="O162" s="28">
        <f t="shared" si="86"/>
        <v>0.16579111944965602</v>
      </c>
      <c r="P162" s="29" t="str">
        <f t="shared" si="80"/>
        <v>MUY BAJO</v>
      </c>
      <c r="Q162" s="30">
        <f t="shared" si="87"/>
        <v>11</v>
      </c>
      <c r="R162" s="30">
        <v>60</v>
      </c>
      <c r="S162" s="30">
        <f t="shared" si="88"/>
        <v>49</v>
      </c>
      <c r="T162" s="30">
        <f t="shared" si="89"/>
        <v>0</v>
      </c>
      <c r="U162" s="30">
        <v>11</v>
      </c>
    </row>
    <row r="163" spans="1:22" ht="75" customHeight="1" x14ac:dyDescent="0.3">
      <c r="A163" s="54"/>
      <c r="B163" s="24" t="s">
        <v>160</v>
      </c>
      <c r="C163" s="24"/>
      <c r="D163" s="25" t="s">
        <v>25</v>
      </c>
      <c r="E163" s="47" t="s">
        <v>162</v>
      </c>
      <c r="F163" s="26">
        <v>58</v>
      </c>
      <c r="G163" s="26">
        <v>96</v>
      </c>
      <c r="H163" s="26">
        <v>38</v>
      </c>
      <c r="I163" s="25" t="s">
        <v>23</v>
      </c>
      <c r="J163" s="53">
        <v>25</v>
      </c>
      <c r="K163" s="28">
        <f t="shared" si="82"/>
        <v>0.65789473684210531</v>
      </c>
      <c r="L163" s="29" t="str">
        <f t="shared" si="83"/>
        <v>ALTO</v>
      </c>
      <c r="M163" s="28"/>
      <c r="N163" s="29"/>
      <c r="O163" s="28"/>
      <c r="P163" s="29"/>
      <c r="Q163" s="30">
        <f t="shared" si="87"/>
        <v>0</v>
      </c>
      <c r="R163" s="30">
        <v>0</v>
      </c>
      <c r="S163" s="30">
        <f t="shared" si="88"/>
        <v>0</v>
      </c>
      <c r="T163" s="30">
        <f t="shared" si="89"/>
        <v>0</v>
      </c>
      <c r="U163" s="30">
        <v>0</v>
      </c>
    </row>
    <row r="164" spans="1:22" ht="75" customHeight="1" x14ac:dyDescent="0.3">
      <c r="A164" s="54"/>
      <c r="B164" s="24" t="s">
        <v>160</v>
      </c>
      <c r="C164" s="24"/>
      <c r="D164" s="25" t="s">
        <v>25</v>
      </c>
      <c r="E164" s="47" t="s">
        <v>163</v>
      </c>
      <c r="F164" s="26">
        <v>4584</v>
      </c>
      <c r="G164" s="26">
        <v>7065</v>
      </c>
      <c r="H164" s="26">
        <v>2481</v>
      </c>
      <c r="I164" s="25" t="s">
        <v>23</v>
      </c>
      <c r="J164" s="53">
        <v>2411</v>
      </c>
      <c r="K164" s="28">
        <f t="shared" si="82"/>
        <v>0.97178557033454249</v>
      </c>
      <c r="L164" s="29" t="str">
        <f t="shared" si="83"/>
        <v>MUY ALTO</v>
      </c>
      <c r="M164" s="28"/>
      <c r="N164" s="29"/>
      <c r="O164" s="28"/>
      <c r="P164" s="29"/>
      <c r="Q164" s="30">
        <f t="shared" si="87"/>
        <v>0</v>
      </c>
      <c r="R164" s="30">
        <v>0</v>
      </c>
      <c r="S164" s="30">
        <f t="shared" si="88"/>
        <v>0</v>
      </c>
      <c r="T164" s="30">
        <f t="shared" si="89"/>
        <v>0</v>
      </c>
      <c r="U164" s="30">
        <v>0</v>
      </c>
    </row>
    <row r="165" spans="1:22" ht="75" customHeight="1" x14ac:dyDescent="0.3">
      <c r="A165" s="54"/>
      <c r="B165" s="24" t="s">
        <v>166</v>
      </c>
      <c r="C165" s="24"/>
      <c r="D165" s="25" t="s">
        <v>21</v>
      </c>
      <c r="E165" s="47" t="s">
        <v>167</v>
      </c>
      <c r="F165" s="26">
        <v>467</v>
      </c>
      <c r="G165" s="26">
        <v>519</v>
      </c>
      <c r="H165" s="26">
        <v>52</v>
      </c>
      <c r="I165" s="25" t="s">
        <v>23</v>
      </c>
      <c r="J165" s="53">
        <v>242</v>
      </c>
      <c r="K165" s="28">
        <f t="shared" si="82"/>
        <v>4.6538461538461542</v>
      </c>
      <c r="L165" s="29" t="str">
        <f t="shared" si="83"/>
        <v>MUY ALTO</v>
      </c>
      <c r="M165" s="28">
        <f t="shared" si="84"/>
        <v>0.27307692307692305</v>
      </c>
      <c r="N165" s="29" t="str">
        <f t="shared" si="85"/>
        <v>BAJO</v>
      </c>
      <c r="O165" s="28">
        <f t="shared" si="86"/>
        <v>1.2708579881656805</v>
      </c>
      <c r="P165" s="29" t="str">
        <f t="shared" si="80"/>
        <v>MUY ALTO</v>
      </c>
      <c r="Q165" s="30">
        <f t="shared" si="87"/>
        <v>71</v>
      </c>
      <c r="R165" s="30">
        <v>260</v>
      </c>
      <c r="S165" s="30">
        <f t="shared" si="88"/>
        <v>189</v>
      </c>
      <c r="T165" s="30">
        <f t="shared" si="89"/>
        <v>32</v>
      </c>
      <c r="U165" s="30">
        <v>39</v>
      </c>
      <c r="V165" s="2">
        <v>33</v>
      </c>
    </row>
    <row r="166" spans="1:22" ht="75" customHeight="1" x14ac:dyDescent="0.3">
      <c r="A166" s="54"/>
      <c r="B166" s="24" t="s">
        <v>168</v>
      </c>
      <c r="C166" s="24"/>
      <c r="D166" s="25" t="s">
        <v>21</v>
      </c>
      <c r="E166" s="47" t="s">
        <v>167</v>
      </c>
      <c r="F166" s="26">
        <v>12668</v>
      </c>
      <c r="G166" s="26">
        <v>16868</v>
      </c>
      <c r="H166" s="26">
        <v>4200</v>
      </c>
      <c r="I166" s="25" t="s">
        <v>23</v>
      </c>
      <c r="J166" s="53">
        <v>8130</v>
      </c>
      <c r="K166" s="28">
        <f t="shared" si="82"/>
        <v>1.9357142857142857</v>
      </c>
      <c r="L166" s="29" t="str">
        <f t="shared" si="83"/>
        <v>MUY ALTO</v>
      </c>
      <c r="M166" s="28"/>
      <c r="N166" s="29"/>
      <c r="O166" s="28"/>
      <c r="P166" s="29"/>
      <c r="Q166" s="30">
        <f t="shared" si="87"/>
        <v>5</v>
      </c>
      <c r="R166" s="30">
        <v>0</v>
      </c>
      <c r="S166" s="30">
        <f t="shared" si="88"/>
        <v>-5</v>
      </c>
      <c r="T166" s="30">
        <f t="shared" si="89"/>
        <v>5</v>
      </c>
      <c r="U166" s="30">
        <v>0</v>
      </c>
      <c r="V166" s="2">
        <v>5</v>
      </c>
    </row>
    <row r="167" spans="1:22" ht="75" customHeight="1" x14ac:dyDescent="0.3">
      <c r="A167" s="54"/>
      <c r="B167" s="24" t="s">
        <v>169</v>
      </c>
      <c r="C167" s="24"/>
      <c r="D167" s="25" t="s">
        <v>25</v>
      </c>
      <c r="E167" s="47" t="s">
        <v>167</v>
      </c>
      <c r="F167" s="26">
        <v>6613</v>
      </c>
      <c r="G167" s="26">
        <v>7318</v>
      </c>
      <c r="H167" s="26">
        <v>705</v>
      </c>
      <c r="I167" s="25" t="s">
        <v>23</v>
      </c>
      <c r="J167" s="53">
        <v>2656</v>
      </c>
      <c r="K167" s="28">
        <f t="shared" si="82"/>
        <v>3.7673758865248228</v>
      </c>
      <c r="L167" s="29" t="str">
        <f t="shared" si="83"/>
        <v>MUY ALTO</v>
      </c>
      <c r="M167" s="28">
        <f t="shared" si="84"/>
        <v>0.10833333333333334</v>
      </c>
      <c r="N167" s="29" t="str">
        <f t="shared" si="85"/>
        <v>MUY BAJO</v>
      </c>
      <c r="O167" s="28">
        <f t="shared" si="86"/>
        <v>0.40813238770685584</v>
      </c>
      <c r="P167" s="29" t="str">
        <f t="shared" si="80"/>
        <v>MEDIO</v>
      </c>
      <c r="Q167" s="30">
        <f t="shared" si="87"/>
        <v>26</v>
      </c>
      <c r="R167" s="30">
        <v>240</v>
      </c>
      <c r="S167" s="30">
        <f t="shared" si="88"/>
        <v>214</v>
      </c>
      <c r="T167" s="30">
        <f t="shared" si="89"/>
        <v>5</v>
      </c>
      <c r="U167" s="30">
        <v>21</v>
      </c>
      <c r="V167" s="2">
        <v>5</v>
      </c>
    </row>
    <row r="168" spans="1:22" ht="57.6" x14ac:dyDescent="0.3">
      <c r="A168" s="54"/>
      <c r="B168" s="24" t="s">
        <v>170</v>
      </c>
      <c r="C168" s="24"/>
      <c r="D168" s="25" t="s">
        <v>21</v>
      </c>
      <c r="E168" s="47" t="s">
        <v>171</v>
      </c>
      <c r="F168" s="26">
        <v>5644</v>
      </c>
      <c r="G168" s="26">
        <v>7400</v>
      </c>
      <c r="H168" s="26">
        <v>1756</v>
      </c>
      <c r="I168" s="25" t="s">
        <v>23</v>
      </c>
      <c r="J168" s="53">
        <v>1436</v>
      </c>
      <c r="K168" s="28">
        <f t="shared" si="82"/>
        <v>0.8177676537585421</v>
      </c>
      <c r="L168" s="29" t="str">
        <f t="shared" si="83"/>
        <v>MUY ALTO</v>
      </c>
      <c r="M168" s="28">
        <f t="shared" si="84"/>
        <v>0.38750000000000001</v>
      </c>
      <c r="N168" s="29" t="str">
        <f t="shared" si="85"/>
        <v>BAJO</v>
      </c>
      <c r="O168" s="28">
        <f t="shared" si="86"/>
        <v>0.31688496583143505</v>
      </c>
      <c r="P168" s="29" t="str">
        <f t="shared" si="80"/>
        <v>BAJO</v>
      </c>
      <c r="Q168" s="30">
        <f t="shared" si="87"/>
        <v>62</v>
      </c>
      <c r="R168" s="30">
        <v>160</v>
      </c>
      <c r="S168" s="30">
        <f t="shared" si="88"/>
        <v>98</v>
      </c>
      <c r="T168" s="30">
        <f t="shared" si="89"/>
        <v>24</v>
      </c>
      <c r="U168" s="30">
        <v>38</v>
      </c>
      <c r="V168" s="2">
        <v>25</v>
      </c>
    </row>
    <row r="169" spans="1:22" ht="75" customHeight="1" x14ac:dyDescent="0.3">
      <c r="A169" s="54"/>
      <c r="B169" s="24" t="s">
        <v>170</v>
      </c>
      <c r="C169" s="24"/>
      <c r="D169" s="25" t="s">
        <v>21</v>
      </c>
      <c r="E169" s="47" t="s">
        <v>172</v>
      </c>
      <c r="F169" s="26">
        <v>7066</v>
      </c>
      <c r="G169" s="26">
        <v>9270</v>
      </c>
      <c r="H169" s="26">
        <v>2204</v>
      </c>
      <c r="I169" s="25" t="s">
        <v>23</v>
      </c>
      <c r="J169" s="53">
        <v>3314</v>
      </c>
      <c r="K169" s="28">
        <f t="shared" si="82"/>
        <v>1.5036297640653358</v>
      </c>
      <c r="L169" s="29" t="str">
        <f t="shared" si="83"/>
        <v>MUY ALTO</v>
      </c>
      <c r="M169" s="28"/>
      <c r="N169" s="29"/>
      <c r="O169" s="28"/>
      <c r="P169" s="29"/>
      <c r="Q169" s="30">
        <f t="shared" si="87"/>
        <v>0</v>
      </c>
      <c r="R169" s="30">
        <v>0</v>
      </c>
      <c r="S169" s="30">
        <f t="shared" si="88"/>
        <v>0</v>
      </c>
      <c r="T169" s="30">
        <f t="shared" si="89"/>
        <v>0</v>
      </c>
      <c r="U169" s="30">
        <v>0</v>
      </c>
    </row>
    <row r="170" spans="1:22" ht="75" customHeight="1" x14ac:dyDescent="0.3">
      <c r="A170" s="54"/>
      <c r="B170" s="24" t="s">
        <v>170</v>
      </c>
      <c r="C170" s="24"/>
      <c r="D170" s="25" t="s">
        <v>21</v>
      </c>
      <c r="E170" s="47" t="s">
        <v>173</v>
      </c>
      <c r="F170" s="26">
        <v>8782</v>
      </c>
      <c r="G170" s="26">
        <v>10600</v>
      </c>
      <c r="H170" s="26">
        <v>1818</v>
      </c>
      <c r="I170" s="25" t="s">
        <v>23</v>
      </c>
      <c r="J170" s="53">
        <v>1800</v>
      </c>
      <c r="K170" s="28">
        <f t="shared" si="82"/>
        <v>0.99009900990099009</v>
      </c>
      <c r="L170" s="29" t="str">
        <f t="shared" si="83"/>
        <v>MUY ALTO</v>
      </c>
      <c r="M170" s="28"/>
      <c r="N170" s="29"/>
      <c r="O170" s="28"/>
      <c r="P170" s="29"/>
      <c r="Q170" s="30">
        <f t="shared" si="87"/>
        <v>0</v>
      </c>
      <c r="R170" s="30">
        <v>0</v>
      </c>
      <c r="S170" s="30">
        <f t="shared" si="88"/>
        <v>0</v>
      </c>
      <c r="T170" s="30">
        <f t="shared" si="89"/>
        <v>0</v>
      </c>
      <c r="U170" s="30">
        <v>0</v>
      </c>
    </row>
    <row r="171" spans="1:22" ht="75" customHeight="1" x14ac:dyDescent="0.3">
      <c r="A171" s="54"/>
      <c r="B171" s="24" t="s">
        <v>170</v>
      </c>
      <c r="C171" s="24"/>
      <c r="D171" s="25" t="s">
        <v>21</v>
      </c>
      <c r="E171" s="47" t="s">
        <v>174</v>
      </c>
      <c r="F171" s="26">
        <v>3480</v>
      </c>
      <c r="G171" s="26">
        <v>4730</v>
      </c>
      <c r="H171" s="26">
        <v>1250</v>
      </c>
      <c r="I171" s="25" t="s">
        <v>23</v>
      </c>
      <c r="J171" s="53">
        <v>1080</v>
      </c>
      <c r="K171" s="28">
        <f t="shared" si="82"/>
        <v>0.86399999999999999</v>
      </c>
      <c r="L171" s="29" t="str">
        <f t="shared" si="83"/>
        <v>MUY ALTO</v>
      </c>
      <c r="M171" s="28"/>
      <c r="N171" s="29"/>
      <c r="O171" s="28"/>
      <c r="P171" s="29"/>
      <c r="Q171" s="30">
        <f t="shared" si="87"/>
        <v>0</v>
      </c>
      <c r="R171" s="30">
        <v>0</v>
      </c>
      <c r="S171" s="30">
        <f t="shared" si="88"/>
        <v>0</v>
      </c>
      <c r="T171" s="30">
        <f t="shared" si="89"/>
        <v>0</v>
      </c>
      <c r="U171" s="30">
        <v>0</v>
      </c>
    </row>
    <row r="172" spans="1:22" ht="75" customHeight="1" x14ac:dyDescent="0.3">
      <c r="A172" s="54"/>
      <c r="B172" s="24" t="s">
        <v>170</v>
      </c>
      <c r="C172" s="24"/>
      <c r="D172" s="25" t="s">
        <v>21</v>
      </c>
      <c r="E172" s="47" t="s">
        <v>175</v>
      </c>
      <c r="F172" s="26">
        <v>3175</v>
      </c>
      <c r="G172" s="26">
        <v>4200</v>
      </c>
      <c r="H172" s="26">
        <v>1025</v>
      </c>
      <c r="I172" s="25" t="s">
        <v>23</v>
      </c>
      <c r="J172" s="53">
        <v>959</v>
      </c>
      <c r="K172" s="28">
        <f t="shared" si="82"/>
        <v>0.93560975609756103</v>
      </c>
      <c r="L172" s="29" t="str">
        <f t="shared" si="83"/>
        <v>MUY ALTO</v>
      </c>
      <c r="M172" s="28"/>
      <c r="N172" s="29"/>
      <c r="O172" s="28"/>
      <c r="P172" s="29"/>
      <c r="Q172" s="30">
        <f t="shared" si="87"/>
        <v>0</v>
      </c>
      <c r="R172" s="30">
        <v>0</v>
      </c>
      <c r="S172" s="30">
        <f t="shared" si="88"/>
        <v>0</v>
      </c>
      <c r="T172" s="30">
        <f t="shared" si="89"/>
        <v>0</v>
      </c>
      <c r="U172" s="30">
        <v>0</v>
      </c>
    </row>
    <row r="173" spans="1:22" ht="57.6" x14ac:dyDescent="0.3">
      <c r="A173" s="54"/>
      <c r="B173" s="24" t="s">
        <v>170</v>
      </c>
      <c r="C173" s="24"/>
      <c r="D173" s="25" t="s">
        <v>26</v>
      </c>
      <c r="E173" s="47" t="s">
        <v>176</v>
      </c>
      <c r="F173" s="26">
        <v>808</v>
      </c>
      <c r="G173" s="26">
        <v>1850</v>
      </c>
      <c r="H173" s="26">
        <v>1042</v>
      </c>
      <c r="I173" s="25" t="s">
        <v>23</v>
      </c>
      <c r="J173" s="53">
        <v>566</v>
      </c>
      <c r="K173" s="28">
        <f t="shared" si="82"/>
        <v>0.54318618042226485</v>
      </c>
      <c r="L173" s="29" t="str">
        <f t="shared" si="83"/>
        <v>MEDIO</v>
      </c>
      <c r="M173" s="28">
        <f t="shared" si="84"/>
        <v>0.35185185185185186</v>
      </c>
      <c r="N173" s="29" t="str">
        <f t="shared" si="85"/>
        <v>BAJO</v>
      </c>
      <c r="O173" s="28">
        <f t="shared" si="86"/>
        <v>0.19112106348190802</v>
      </c>
      <c r="P173" s="29" t="str">
        <f t="shared" si="80"/>
        <v>MUY BAJO</v>
      </c>
      <c r="Q173" s="30">
        <f t="shared" si="87"/>
        <v>38</v>
      </c>
      <c r="R173" s="30">
        <v>108</v>
      </c>
      <c r="S173" s="30">
        <f t="shared" si="88"/>
        <v>70</v>
      </c>
      <c r="T173" s="30">
        <f t="shared" si="89"/>
        <v>17</v>
      </c>
      <c r="U173" s="30">
        <v>21</v>
      </c>
      <c r="V173" s="2">
        <v>18</v>
      </c>
    </row>
    <row r="174" spans="1:22" ht="75" customHeight="1" x14ac:dyDescent="0.3">
      <c r="A174" s="54"/>
      <c r="B174" s="24" t="s">
        <v>170</v>
      </c>
      <c r="C174" s="24"/>
      <c r="D174" s="25" t="s">
        <v>26</v>
      </c>
      <c r="E174" s="47" t="s">
        <v>177</v>
      </c>
      <c r="F174" s="26">
        <v>950</v>
      </c>
      <c r="G174" s="26">
        <v>1660</v>
      </c>
      <c r="H174" s="26">
        <v>710</v>
      </c>
      <c r="I174" s="25" t="s">
        <v>23</v>
      </c>
      <c r="J174" s="53">
        <v>564</v>
      </c>
      <c r="K174" s="28">
        <f t="shared" si="82"/>
        <v>0.79436619718309864</v>
      </c>
      <c r="L174" s="29" t="str">
        <f t="shared" si="83"/>
        <v>ALTO</v>
      </c>
      <c r="M174" s="28"/>
      <c r="N174" s="29"/>
      <c r="O174" s="28"/>
      <c r="P174" s="29"/>
      <c r="Q174" s="30">
        <f t="shared" si="87"/>
        <v>0</v>
      </c>
      <c r="R174" s="30">
        <v>0</v>
      </c>
      <c r="S174" s="30">
        <f t="shared" si="88"/>
        <v>0</v>
      </c>
      <c r="T174" s="30">
        <f t="shared" si="89"/>
        <v>0</v>
      </c>
      <c r="U174" s="30">
        <v>0</v>
      </c>
    </row>
    <row r="175" spans="1:22" ht="75" customHeight="1" x14ac:dyDescent="0.3">
      <c r="A175" s="54"/>
      <c r="B175" s="24" t="s">
        <v>170</v>
      </c>
      <c r="C175" s="24"/>
      <c r="D175" s="25" t="s">
        <v>26</v>
      </c>
      <c r="E175" s="47" t="s">
        <v>178</v>
      </c>
      <c r="F175" s="26">
        <v>980</v>
      </c>
      <c r="G175" s="26">
        <v>1830</v>
      </c>
      <c r="H175" s="26">
        <v>850</v>
      </c>
      <c r="I175" s="25" t="s">
        <v>23</v>
      </c>
      <c r="J175" s="53">
        <v>590</v>
      </c>
      <c r="K175" s="28">
        <f t="shared" si="82"/>
        <v>0.69411764705882351</v>
      </c>
      <c r="L175" s="29" t="str">
        <f t="shared" si="83"/>
        <v>ALTO</v>
      </c>
      <c r="M175" s="28"/>
      <c r="N175" s="29"/>
      <c r="O175" s="28"/>
      <c r="P175" s="29"/>
      <c r="Q175" s="30">
        <f t="shared" si="87"/>
        <v>0</v>
      </c>
      <c r="R175" s="30">
        <v>0</v>
      </c>
      <c r="S175" s="30">
        <f t="shared" si="88"/>
        <v>0</v>
      </c>
      <c r="T175" s="30">
        <f t="shared" si="89"/>
        <v>0</v>
      </c>
      <c r="U175" s="30">
        <v>0</v>
      </c>
    </row>
    <row r="176" spans="1:22" ht="75" customHeight="1" x14ac:dyDescent="0.3">
      <c r="A176" s="54"/>
      <c r="B176" s="24" t="s">
        <v>170</v>
      </c>
      <c r="C176" s="24"/>
      <c r="D176" s="25" t="s">
        <v>26</v>
      </c>
      <c r="E176" s="47" t="s">
        <v>179</v>
      </c>
      <c r="F176" s="26">
        <v>650</v>
      </c>
      <c r="G176" s="26">
        <v>1250</v>
      </c>
      <c r="H176" s="26">
        <v>600</v>
      </c>
      <c r="I176" s="25" t="s">
        <v>23</v>
      </c>
      <c r="J176" s="53">
        <v>354</v>
      </c>
      <c r="K176" s="28">
        <f t="shared" si="82"/>
        <v>0.59</v>
      </c>
      <c r="L176" s="29" t="str">
        <f t="shared" si="83"/>
        <v>MEDIO</v>
      </c>
      <c r="M176" s="28"/>
      <c r="N176" s="29"/>
      <c r="O176" s="28"/>
      <c r="P176" s="29"/>
      <c r="Q176" s="30">
        <f t="shared" si="87"/>
        <v>0</v>
      </c>
      <c r="R176" s="30">
        <v>0</v>
      </c>
      <c r="S176" s="30">
        <f t="shared" si="88"/>
        <v>0</v>
      </c>
      <c r="T176" s="30">
        <f t="shared" si="89"/>
        <v>0</v>
      </c>
      <c r="U176" s="30">
        <v>0</v>
      </c>
    </row>
    <row r="177" spans="1:22" ht="75" customHeight="1" x14ac:dyDescent="0.3">
      <c r="A177" s="54"/>
      <c r="B177" s="24" t="s">
        <v>170</v>
      </c>
      <c r="C177" s="24"/>
      <c r="D177" s="25" t="s">
        <v>26</v>
      </c>
      <c r="E177" s="47" t="s">
        <v>175</v>
      </c>
      <c r="F177" s="26">
        <v>550</v>
      </c>
      <c r="G177" s="26">
        <v>840</v>
      </c>
      <c r="H177" s="26">
        <v>290</v>
      </c>
      <c r="I177" s="25" t="s">
        <v>23</v>
      </c>
      <c r="J177" s="53">
        <v>323</v>
      </c>
      <c r="K177" s="28">
        <f t="shared" si="82"/>
        <v>1.1137931034482758</v>
      </c>
      <c r="L177" s="29" t="str">
        <f t="shared" si="83"/>
        <v>MUY ALTO</v>
      </c>
      <c r="M177" s="28"/>
      <c r="N177" s="29"/>
      <c r="O177" s="28"/>
      <c r="P177" s="29"/>
      <c r="Q177" s="30">
        <f t="shared" si="87"/>
        <v>0</v>
      </c>
      <c r="R177" s="30">
        <v>0</v>
      </c>
      <c r="S177" s="30">
        <f t="shared" si="88"/>
        <v>0</v>
      </c>
      <c r="T177" s="30">
        <f t="shared" si="89"/>
        <v>0</v>
      </c>
      <c r="U177" s="30">
        <v>0</v>
      </c>
    </row>
    <row r="178" spans="1:22" ht="75" customHeight="1" x14ac:dyDescent="0.3">
      <c r="A178" s="54"/>
      <c r="B178" s="24" t="s">
        <v>180</v>
      </c>
      <c r="C178" s="24"/>
      <c r="D178" s="25" t="s">
        <v>21</v>
      </c>
      <c r="E178" s="47" t="s">
        <v>161</v>
      </c>
      <c r="F178" s="26">
        <v>9510</v>
      </c>
      <c r="G178" s="26">
        <v>14310</v>
      </c>
      <c r="H178" s="26">
        <v>4800</v>
      </c>
      <c r="I178" s="25" t="s">
        <v>23</v>
      </c>
      <c r="J178" s="53">
        <v>4054</v>
      </c>
      <c r="K178" s="28">
        <f t="shared" si="82"/>
        <v>0.84458333333333335</v>
      </c>
      <c r="L178" s="29" t="str">
        <f t="shared" si="83"/>
        <v>MUY ALTO</v>
      </c>
      <c r="M178" s="28">
        <f t="shared" si="84"/>
        <v>0.27692307692307694</v>
      </c>
      <c r="N178" s="29" t="str">
        <f t="shared" si="85"/>
        <v>BAJO</v>
      </c>
      <c r="O178" s="28">
        <f t="shared" si="86"/>
        <v>0.23388461538461541</v>
      </c>
      <c r="P178" s="29" t="str">
        <f t="shared" si="80"/>
        <v>BAJO</v>
      </c>
      <c r="Q178" s="30">
        <f t="shared" si="87"/>
        <v>72</v>
      </c>
      <c r="R178" s="30">
        <v>260</v>
      </c>
      <c r="S178" s="30">
        <f t="shared" si="88"/>
        <v>188</v>
      </c>
      <c r="T178" s="30">
        <f t="shared" si="89"/>
        <v>40</v>
      </c>
      <c r="U178" s="30">
        <v>32</v>
      </c>
      <c r="V178" s="2">
        <v>42</v>
      </c>
    </row>
    <row r="179" spans="1:22" ht="75" customHeight="1" x14ac:dyDescent="0.3">
      <c r="A179" s="54"/>
      <c r="B179" s="24" t="s">
        <v>180</v>
      </c>
      <c r="C179" s="24"/>
      <c r="D179" s="25" t="s">
        <v>21</v>
      </c>
      <c r="E179" s="47" t="s">
        <v>181</v>
      </c>
      <c r="F179" s="26">
        <v>7701</v>
      </c>
      <c r="G179" s="26">
        <v>10701</v>
      </c>
      <c r="H179" s="26">
        <v>3000</v>
      </c>
      <c r="I179" s="25" t="s">
        <v>23</v>
      </c>
      <c r="J179" s="53">
        <v>1237</v>
      </c>
      <c r="K179" s="28">
        <f t="shared" si="82"/>
        <v>0.41233333333333333</v>
      </c>
      <c r="L179" s="29" t="str">
        <f t="shared" si="83"/>
        <v>MEDIO</v>
      </c>
      <c r="M179" s="28"/>
      <c r="N179" s="29"/>
      <c r="O179" s="28"/>
      <c r="P179" s="29"/>
      <c r="Q179" s="30">
        <f t="shared" si="87"/>
        <v>0</v>
      </c>
      <c r="R179" s="30">
        <v>0</v>
      </c>
      <c r="S179" s="30">
        <f t="shared" si="88"/>
        <v>0</v>
      </c>
      <c r="T179" s="30">
        <f t="shared" si="89"/>
        <v>0</v>
      </c>
      <c r="U179" s="30">
        <v>0</v>
      </c>
    </row>
    <row r="180" spans="1:22" ht="75" customHeight="1" x14ac:dyDescent="0.3">
      <c r="A180" s="54"/>
      <c r="B180" s="24" t="s">
        <v>180</v>
      </c>
      <c r="C180" s="24"/>
      <c r="D180" s="25" t="s">
        <v>26</v>
      </c>
      <c r="E180" s="47" t="s">
        <v>161</v>
      </c>
      <c r="F180" s="26">
        <v>5003</v>
      </c>
      <c r="G180" s="26">
        <v>7403</v>
      </c>
      <c r="H180" s="26">
        <v>2400</v>
      </c>
      <c r="I180" s="25" t="s">
        <v>23</v>
      </c>
      <c r="J180" s="53">
        <v>0</v>
      </c>
      <c r="K180" s="28">
        <f t="shared" si="82"/>
        <v>0</v>
      </c>
      <c r="L180" s="29" t="str">
        <f t="shared" si="83"/>
        <v>MUY BAJO</v>
      </c>
      <c r="M180" s="28">
        <f t="shared" si="84"/>
        <v>7.2463768115942032E-2</v>
      </c>
      <c r="N180" s="29" t="str">
        <f t="shared" si="85"/>
        <v>MUY BAJO</v>
      </c>
      <c r="O180" s="28">
        <f t="shared" si="86"/>
        <v>0</v>
      </c>
      <c r="P180" s="29" t="str">
        <f t="shared" si="80"/>
        <v>MUY BAJO</v>
      </c>
      <c r="Q180" s="30">
        <f t="shared" si="87"/>
        <v>15</v>
      </c>
      <c r="R180" s="30">
        <v>207</v>
      </c>
      <c r="S180" s="30">
        <f t="shared" si="88"/>
        <v>192</v>
      </c>
      <c r="T180" s="30">
        <f t="shared" si="89"/>
        <v>0</v>
      </c>
      <c r="U180" s="30">
        <v>15</v>
      </c>
    </row>
    <row r="181" spans="1:22" ht="75" customHeight="1" x14ac:dyDescent="0.3">
      <c r="A181" s="54"/>
      <c r="B181" s="24" t="s">
        <v>180</v>
      </c>
      <c r="C181" s="24"/>
      <c r="D181" s="25" t="s">
        <v>26</v>
      </c>
      <c r="E181" s="47" t="s">
        <v>181</v>
      </c>
      <c r="F181" s="26">
        <v>723</v>
      </c>
      <c r="G181" s="26">
        <v>300</v>
      </c>
      <c r="H181" s="26">
        <v>2400</v>
      </c>
      <c r="I181" s="25" t="s">
        <v>23</v>
      </c>
      <c r="J181" s="53">
        <v>0</v>
      </c>
      <c r="K181" s="28">
        <f t="shared" si="82"/>
        <v>0</v>
      </c>
      <c r="L181" s="29" t="str">
        <f t="shared" si="83"/>
        <v>MUY BAJO</v>
      </c>
      <c r="M181" s="28"/>
      <c r="N181" s="29"/>
      <c r="O181" s="28"/>
      <c r="P181" s="29"/>
      <c r="Q181" s="30">
        <f t="shared" si="87"/>
        <v>0</v>
      </c>
      <c r="R181" s="30">
        <v>0</v>
      </c>
      <c r="S181" s="30">
        <f t="shared" si="88"/>
        <v>0</v>
      </c>
      <c r="T181" s="30">
        <f t="shared" si="89"/>
        <v>0</v>
      </c>
      <c r="U181" s="30">
        <v>0</v>
      </c>
    </row>
    <row r="182" spans="1:22" ht="75" customHeight="1" x14ac:dyDescent="0.3">
      <c r="A182" s="54"/>
      <c r="B182" s="24" t="s">
        <v>180</v>
      </c>
      <c r="C182" s="24"/>
      <c r="D182" s="25" t="s">
        <v>24</v>
      </c>
      <c r="E182" s="47" t="s">
        <v>182</v>
      </c>
      <c r="F182" s="26">
        <v>400</v>
      </c>
      <c r="G182" s="26">
        <v>750</v>
      </c>
      <c r="H182" s="26">
        <v>350</v>
      </c>
      <c r="I182" s="25" t="s">
        <v>23</v>
      </c>
      <c r="J182" s="53">
        <v>215</v>
      </c>
      <c r="K182" s="28">
        <f t="shared" si="82"/>
        <v>0.61428571428571432</v>
      </c>
      <c r="L182" s="29" t="str">
        <f t="shared" si="83"/>
        <v>ALTO</v>
      </c>
      <c r="M182" s="28">
        <f t="shared" si="84"/>
        <v>7.2463768115942032E-2</v>
      </c>
      <c r="N182" s="29" t="str">
        <f t="shared" si="85"/>
        <v>MUY BAJO</v>
      </c>
      <c r="O182" s="28">
        <f t="shared" si="86"/>
        <v>4.4513457556935823E-2</v>
      </c>
      <c r="P182" s="29" t="str">
        <f t="shared" si="80"/>
        <v>MUY BAJO</v>
      </c>
      <c r="Q182" s="30">
        <f t="shared" si="87"/>
        <v>15</v>
      </c>
      <c r="R182" s="30">
        <v>207</v>
      </c>
      <c r="S182" s="30">
        <f t="shared" si="88"/>
        <v>192</v>
      </c>
      <c r="T182" s="30">
        <f t="shared" si="89"/>
        <v>0</v>
      </c>
      <c r="U182" s="30">
        <v>15</v>
      </c>
    </row>
    <row r="183" spans="1:22" ht="75" customHeight="1" x14ac:dyDescent="0.3">
      <c r="A183" s="54"/>
      <c r="B183" s="24" t="s">
        <v>180</v>
      </c>
      <c r="C183" s="24"/>
      <c r="D183" s="25" t="s">
        <v>24</v>
      </c>
      <c r="E183" s="47" t="s">
        <v>183</v>
      </c>
      <c r="F183" s="26">
        <v>120</v>
      </c>
      <c r="G183" s="26">
        <v>240</v>
      </c>
      <c r="H183" s="26">
        <v>120</v>
      </c>
      <c r="I183" s="25" t="s">
        <v>23</v>
      </c>
      <c r="J183" s="53">
        <v>52</v>
      </c>
      <c r="K183" s="28">
        <f t="shared" si="82"/>
        <v>0.43333333333333335</v>
      </c>
      <c r="L183" s="29" t="str">
        <f t="shared" si="83"/>
        <v>MEDIO</v>
      </c>
      <c r="M183" s="28"/>
      <c r="N183" s="29"/>
      <c r="O183" s="28"/>
      <c r="P183" s="29"/>
      <c r="Q183" s="30">
        <f t="shared" si="87"/>
        <v>0</v>
      </c>
      <c r="R183" s="30">
        <v>0</v>
      </c>
      <c r="S183" s="30">
        <f t="shared" si="88"/>
        <v>0</v>
      </c>
      <c r="T183" s="30">
        <f t="shared" si="89"/>
        <v>0</v>
      </c>
      <c r="U183" s="30">
        <v>0</v>
      </c>
    </row>
    <row r="184" spans="1:22" ht="57.6" x14ac:dyDescent="0.3">
      <c r="A184" s="54"/>
      <c r="B184" s="24" t="s">
        <v>184</v>
      </c>
      <c r="C184" s="24"/>
      <c r="D184" s="25" t="s">
        <v>28</v>
      </c>
      <c r="E184" s="47" t="s">
        <v>185</v>
      </c>
      <c r="F184" s="26">
        <v>6</v>
      </c>
      <c r="G184" s="26">
        <v>9</v>
      </c>
      <c r="H184" s="26">
        <v>3</v>
      </c>
      <c r="I184" s="25" t="s">
        <v>23</v>
      </c>
      <c r="J184" s="53">
        <v>2</v>
      </c>
      <c r="K184" s="28">
        <f t="shared" si="82"/>
        <v>0.66666666666666663</v>
      </c>
      <c r="L184" s="29" t="str">
        <f t="shared" si="83"/>
        <v>ALTO</v>
      </c>
      <c r="M184" s="28">
        <f t="shared" si="84"/>
        <v>6.5</v>
      </c>
      <c r="N184" s="29" t="str">
        <f t="shared" si="85"/>
        <v>MUY ALTO</v>
      </c>
      <c r="O184" s="28">
        <f t="shared" si="86"/>
        <v>4.333333333333333</v>
      </c>
      <c r="P184" s="29" t="str">
        <f t="shared" si="80"/>
        <v>MUY ALTO</v>
      </c>
      <c r="Q184" s="30">
        <f t="shared" si="87"/>
        <v>78</v>
      </c>
      <c r="R184" s="30">
        <v>12</v>
      </c>
      <c r="S184" s="30">
        <f t="shared" si="88"/>
        <v>-66</v>
      </c>
      <c r="T184" s="30">
        <f t="shared" si="89"/>
        <v>36</v>
      </c>
      <c r="U184" s="30">
        <v>42</v>
      </c>
      <c r="V184" s="2">
        <v>38</v>
      </c>
    </row>
    <row r="185" spans="1:22" ht="75" customHeight="1" x14ac:dyDescent="0.3">
      <c r="A185" s="54"/>
      <c r="B185" s="24" t="s">
        <v>184</v>
      </c>
      <c r="C185" s="24"/>
      <c r="D185" s="25" t="s">
        <v>28</v>
      </c>
      <c r="E185" s="47" t="s">
        <v>186</v>
      </c>
      <c r="F185" s="26">
        <v>7</v>
      </c>
      <c r="G185" s="26">
        <v>10</v>
      </c>
      <c r="H185" s="26">
        <v>3</v>
      </c>
      <c r="I185" s="25" t="s">
        <v>23</v>
      </c>
      <c r="J185" s="53">
        <v>5</v>
      </c>
      <c r="K185" s="28">
        <f t="shared" si="82"/>
        <v>1.6666666666666667</v>
      </c>
      <c r="L185" s="29" t="str">
        <f t="shared" si="83"/>
        <v>MUY ALTO</v>
      </c>
      <c r="M185" s="28">
        <f t="shared" si="84"/>
        <v>0</v>
      </c>
      <c r="N185" s="29" t="str">
        <f t="shared" si="85"/>
        <v>MUY BAJO</v>
      </c>
      <c r="O185" s="28">
        <f t="shared" si="86"/>
        <v>0</v>
      </c>
      <c r="P185" s="29" t="str">
        <f t="shared" si="80"/>
        <v>MUY BAJO</v>
      </c>
      <c r="Q185" s="30">
        <f t="shared" si="87"/>
        <v>0</v>
      </c>
      <c r="R185" s="30">
        <v>101</v>
      </c>
      <c r="S185" s="30">
        <f t="shared" si="88"/>
        <v>101</v>
      </c>
      <c r="T185" s="30">
        <f t="shared" si="89"/>
        <v>0</v>
      </c>
      <c r="U185" s="30">
        <v>0</v>
      </c>
    </row>
    <row r="186" spans="1:22" ht="75" customHeight="1" x14ac:dyDescent="0.3">
      <c r="A186" s="54"/>
      <c r="B186" s="24" t="s">
        <v>184</v>
      </c>
      <c r="C186" s="24"/>
      <c r="D186" s="25" t="s">
        <v>21</v>
      </c>
      <c r="E186" s="47" t="s">
        <v>187</v>
      </c>
      <c r="F186" s="26">
        <v>815</v>
      </c>
      <c r="G186" s="26">
        <v>922</v>
      </c>
      <c r="H186" s="26">
        <v>107</v>
      </c>
      <c r="I186" s="25" t="s">
        <v>23</v>
      </c>
      <c r="J186" s="53">
        <v>192</v>
      </c>
      <c r="K186" s="28">
        <f t="shared" si="82"/>
        <v>1.794392523364486</v>
      </c>
      <c r="L186" s="29" t="str">
        <f t="shared" si="83"/>
        <v>MUY ALTO</v>
      </c>
      <c r="M186" s="28">
        <f t="shared" si="84"/>
        <v>0.1</v>
      </c>
      <c r="N186" s="29" t="str">
        <f t="shared" si="85"/>
        <v>MUY BAJO</v>
      </c>
      <c r="O186" s="28">
        <f t="shared" si="86"/>
        <v>0.17943925233644861</v>
      </c>
      <c r="P186" s="29" t="str">
        <f t="shared" si="80"/>
        <v>MUY BAJO</v>
      </c>
      <c r="Q186" s="30">
        <f t="shared" si="87"/>
        <v>5</v>
      </c>
      <c r="R186" s="30">
        <v>50</v>
      </c>
      <c r="S186" s="30">
        <f t="shared" si="88"/>
        <v>45</v>
      </c>
      <c r="T186" s="30">
        <f t="shared" si="89"/>
        <v>0</v>
      </c>
      <c r="U186" s="30">
        <v>5</v>
      </c>
    </row>
    <row r="187" spans="1:22" ht="75" customHeight="1" x14ac:dyDescent="0.3">
      <c r="A187" s="54"/>
      <c r="B187" s="24" t="s">
        <v>184</v>
      </c>
      <c r="C187" s="24"/>
      <c r="D187" s="25" t="s">
        <v>28</v>
      </c>
      <c r="E187" s="47" t="s">
        <v>188</v>
      </c>
      <c r="F187" s="26">
        <v>9</v>
      </c>
      <c r="G187" s="26">
        <v>12</v>
      </c>
      <c r="H187" s="26">
        <v>3</v>
      </c>
      <c r="I187" s="25" t="s">
        <v>23</v>
      </c>
      <c r="J187" s="53">
        <v>10</v>
      </c>
      <c r="K187" s="28">
        <f t="shared" si="82"/>
        <v>3.3333333333333335</v>
      </c>
      <c r="L187" s="29" t="str">
        <f t="shared" si="83"/>
        <v>MUY ALTO</v>
      </c>
      <c r="M187" s="28">
        <f t="shared" si="84"/>
        <v>0</v>
      </c>
      <c r="N187" s="29" t="str">
        <f t="shared" si="85"/>
        <v>MUY BAJO</v>
      </c>
      <c r="O187" s="28">
        <f t="shared" si="86"/>
        <v>0</v>
      </c>
      <c r="P187" s="29" t="str">
        <f t="shared" si="80"/>
        <v>MUY BAJO</v>
      </c>
      <c r="Q187" s="30">
        <f t="shared" si="87"/>
        <v>0</v>
      </c>
      <c r="R187" s="30">
        <v>20</v>
      </c>
      <c r="S187" s="30">
        <f t="shared" si="88"/>
        <v>20</v>
      </c>
      <c r="T187" s="30">
        <f t="shared" si="89"/>
        <v>0</v>
      </c>
      <c r="U187" s="30">
        <v>0</v>
      </c>
    </row>
    <row r="188" spans="1:22" ht="28.2" customHeight="1" thickBot="1" x14ac:dyDescent="0.35">
      <c r="A188" s="54"/>
      <c r="B188" s="34" t="s">
        <v>189</v>
      </c>
      <c r="C188" s="34"/>
      <c r="D188" s="35"/>
      <c r="E188" s="35"/>
      <c r="F188" s="35"/>
      <c r="G188" s="35"/>
      <c r="H188" s="35"/>
      <c r="I188" s="35"/>
      <c r="J188" s="35"/>
      <c r="K188" s="36">
        <f>AVERAGE(K139:K187)</f>
        <v>0.89528307099012439</v>
      </c>
      <c r="L188" s="29" t="str">
        <f t="shared" si="83"/>
        <v>MUY ALTO</v>
      </c>
      <c r="M188" s="36">
        <f>AVERAGE(M139:M187)</f>
        <v>0.58815127314123261</v>
      </c>
      <c r="N188" s="29" t="str">
        <f t="shared" si="85"/>
        <v>MEDIO</v>
      </c>
      <c r="O188" s="36">
        <f>AVERAGE(O139:O187)</f>
        <v>0.42801180763091073</v>
      </c>
      <c r="P188" s="29" t="str">
        <f t="shared" si="80"/>
        <v>MEDIO</v>
      </c>
      <c r="Q188" s="37">
        <f t="shared" ref="Q188:T188" si="90">SUM(Q139:Q187)</f>
        <v>691</v>
      </c>
      <c r="R188" s="37">
        <f t="shared" si="90"/>
        <v>2279</v>
      </c>
      <c r="S188" s="37">
        <f t="shared" si="90"/>
        <v>1588</v>
      </c>
      <c r="T188" s="37">
        <f t="shared" si="90"/>
        <v>284</v>
      </c>
      <c r="U188" s="37">
        <f>SUM(U139:U187)</f>
        <v>407</v>
      </c>
    </row>
    <row r="189" spans="1:22" ht="43.2" x14ac:dyDescent="0.3">
      <c r="A189" s="54"/>
      <c r="B189" s="24" t="s">
        <v>190</v>
      </c>
      <c r="C189" s="24"/>
      <c r="D189" s="25" t="s">
        <v>28</v>
      </c>
      <c r="E189" s="47" t="s">
        <v>191</v>
      </c>
      <c r="F189" s="26">
        <v>7</v>
      </c>
      <c r="G189" s="26">
        <v>7</v>
      </c>
      <c r="H189" s="26">
        <v>7</v>
      </c>
      <c r="I189" s="25" t="s">
        <v>50</v>
      </c>
      <c r="J189" s="53">
        <v>0</v>
      </c>
      <c r="K189" s="28">
        <f t="shared" ref="K189:K230" si="91">+J189/H189</f>
        <v>0</v>
      </c>
      <c r="L189" s="29" t="str">
        <f t="shared" si="83"/>
        <v>MUY BAJO</v>
      </c>
      <c r="M189" s="28">
        <f t="shared" ref="M189:M230" si="92">+Q189/R189</f>
        <v>0.45852895148669798</v>
      </c>
      <c r="N189" s="29" t="str">
        <f t="shared" si="85"/>
        <v>MEDIO</v>
      </c>
      <c r="O189" s="28">
        <f t="shared" ref="O189:O230" si="93">+K189*M189</f>
        <v>0</v>
      </c>
      <c r="P189" s="29" t="str">
        <f t="shared" si="80"/>
        <v>MUY BAJO</v>
      </c>
      <c r="Q189" s="30">
        <f t="shared" ref="Q189:Q230" si="94">+T189+U189</f>
        <v>293</v>
      </c>
      <c r="R189" s="30">
        <v>639</v>
      </c>
      <c r="S189" s="30">
        <f t="shared" ref="S189:S230" si="95">+R189-Q189</f>
        <v>346</v>
      </c>
      <c r="T189" s="30">
        <f t="shared" ref="T189:T230" si="96">ROUND(V189*$T$438/$T$439,0)</f>
        <v>37</v>
      </c>
      <c r="U189" s="30">
        <v>256</v>
      </c>
      <c r="V189" s="2">
        <v>39</v>
      </c>
    </row>
    <row r="190" spans="1:22" ht="57" customHeight="1" x14ac:dyDescent="0.3">
      <c r="A190" s="54"/>
      <c r="B190" s="24" t="s">
        <v>192</v>
      </c>
      <c r="C190" s="24"/>
      <c r="D190" s="25" t="s">
        <v>28</v>
      </c>
      <c r="E190" s="47" t="s">
        <v>193</v>
      </c>
      <c r="F190" s="26">
        <v>135</v>
      </c>
      <c r="G190" s="26">
        <v>180</v>
      </c>
      <c r="H190" s="26">
        <v>45</v>
      </c>
      <c r="I190" s="25" t="s">
        <v>23</v>
      </c>
      <c r="J190" s="53">
        <v>0</v>
      </c>
      <c r="K190" s="28">
        <f t="shared" si="91"/>
        <v>0</v>
      </c>
      <c r="L190" s="29" t="str">
        <f t="shared" si="83"/>
        <v>MUY BAJO</v>
      </c>
      <c r="M190" s="28">
        <f t="shared" si="92"/>
        <v>0.49791666666666667</v>
      </c>
      <c r="N190" s="29" t="str">
        <f t="shared" si="85"/>
        <v>MEDIO</v>
      </c>
      <c r="O190" s="28">
        <f t="shared" si="93"/>
        <v>0</v>
      </c>
      <c r="P190" s="29" t="str">
        <f t="shared" si="80"/>
        <v>MUY BAJO</v>
      </c>
      <c r="Q190" s="30">
        <f t="shared" si="94"/>
        <v>239</v>
      </c>
      <c r="R190" s="30">
        <v>480</v>
      </c>
      <c r="S190" s="30">
        <f t="shared" si="95"/>
        <v>241</v>
      </c>
      <c r="T190" s="30">
        <f t="shared" si="96"/>
        <v>230</v>
      </c>
      <c r="U190" s="30">
        <v>9</v>
      </c>
      <c r="V190" s="2">
        <v>241</v>
      </c>
    </row>
    <row r="191" spans="1:22" ht="66" customHeight="1" x14ac:dyDescent="0.3">
      <c r="A191" s="54"/>
      <c r="B191" s="24" t="s">
        <v>194</v>
      </c>
      <c r="C191" s="24"/>
      <c r="D191" s="25" t="s">
        <v>21</v>
      </c>
      <c r="E191" s="47" t="s">
        <v>195</v>
      </c>
      <c r="F191" s="26">
        <v>246</v>
      </c>
      <c r="G191" s="26">
        <v>325</v>
      </c>
      <c r="H191" s="26">
        <v>79</v>
      </c>
      <c r="I191" s="25" t="s">
        <v>23</v>
      </c>
      <c r="J191" s="53">
        <v>0</v>
      </c>
      <c r="K191" s="28">
        <f t="shared" si="91"/>
        <v>0</v>
      </c>
      <c r="L191" s="29" t="str">
        <f t="shared" si="83"/>
        <v>MUY BAJO</v>
      </c>
      <c r="M191" s="28">
        <f t="shared" si="92"/>
        <v>0.52144249512670571</v>
      </c>
      <c r="N191" s="29" t="str">
        <f t="shared" si="85"/>
        <v>MEDIO</v>
      </c>
      <c r="O191" s="28">
        <f t="shared" si="93"/>
        <v>0</v>
      </c>
      <c r="P191" s="29" t="str">
        <f t="shared" si="80"/>
        <v>MUY BAJO</v>
      </c>
      <c r="Q191" s="30">
        <f t="shared" si="94"/>
        <v>535</v>
      </c>
      <c r="R191" s="30">
        <v>1026</v>
      </c>
      <c r="S191" s="30">
        <f t="shared" si="95"/>
        <v>491</v>
      </c>
      <c r="T191" s="30">
        <f t="shared" si="96"/>
        <v>250</v>
      </c>
      <c r="U191" s="30">
        <v>285</v>
      </c>
      <c r="V191" s="2">
        <v>261</v>
      </c>
    </row>
    <row r="192" spans="1:22" ht="66" customHeight="1" x14ac:dyDescent="0.3">
      <c r="A192" s="54"/>
      <c r="B192" s="24" t="s">
        <v>194</v>
      </c>
      <c r="C192" s="24"/>
      <c r="D192" s="25" t="s">
        <v>26</v>
      </c>
      <c r="E192" s="47" t="s">
        <v>195</v>
      </c>
      <c r="F192" s="26">
        <v>2</v>
      </c>
      <c r="G192" s="26">
        <v>15</v>
      </c>
      <c r="H192" s="26">
        <v>13</v>
      </c>
      <c r="I192" s="25" t="s">
        <v>23</v>
      </c>
      <c r="J192" s="53">
        <v>0</v>
      </c>
      <c r="K192" s="28">
        <f t="shared" si="91"/>
        <v>0</v>
      </c>
      <c r="L192" s="29" t="str">
        <f t="shared" si="83"/>
        <v>MUY BAJO</v>
      </c>
      <c r="M192" s="28">
        <f t="shared" si="92"/>
        <v>0</v>
      </c>
      <c r="N192" s="29" t="str">
        <f t="shared" si="85"/>
        <v>MUY BAJO</v>
      </c>
      <c r="O192" s="28">
        <f t="shared" si="93"/>
        <v>0</v>
      </c>
      <c r="P192" s="29" t="str">
        <f t="shared" si="80"/>
        <v>MUY BAJO</v>
      </c>
      <c r="Q192" s="30">
        <f t="shared" si="94"/>
        <v>0</v>
      </c>
      <c r="R192" s="30">
        <v>100</v>
      </c>
      <c r="S192" s="30">
        <f t="shared" si="95"/>
        <v>100</v>
      </c>
      <c r="T192" s="30">
        <f t="shared" si="96"/>
        <v>0</v>
      </c>
      <c r="U192" s="30">
        <v>0</v>
      </c>
    </row>
    <row r="193" spans="1:21" ht="66" customHeight="1" x14ac:dyDescent="0.3">
      <c r="A193" s="54"/>
      <c r="B193" s="24" t="s">
        <v>194</v>
      </c>
      <c r="C193" s="24"/>
      <c r="D193" s="25" t="s">
        <v>24</v>
      </c>
      <c r="E193" s="47" t="s">
        <v>195</v>
      </c>
      <c r="F193" s="26">
        <v>2</v>
      </c>
      <c r="G193" s="26">
        <v>12</v>
      </c>
      <c r="H193" s="26">
        <v>10</v>
      </c>
      <c r="I193" s="25" t="s">
        <v>23</v>
      </c>
      <c r="J193" s="53">
        <v>0</v>
      </c>
      <c r="K193" s="28">
        <f t="shared" si="91"/>
        <v>0</v>
      </c>
      <c r="L193" s="29" t="str">
        <f t="shared" si="83"/>
        <v>MUY BAJO</v>
      </c>
      <c r="M193" s="28">
        <f t="shared" si="92"/>
        <v>0</v>
      </c>
      <c r="N193" s="29" t="str">
        <f t="shared" si="85"/>
        <v>MUY BAJO</v>
      </c>
      <c r="O193" s="28">
        <f t="shared" si="93"/>
        <v>0</v>
      </c>
      <c r="P193" s="29" t="str">
        <f t="shared" si="80"/>
        <v>MUY BAJO</v>
      </c>
      <c r="Q193" s="30">
        <f t="shared" si="94"/>
        <v>0</v>
      </c>
      <c r="R193" s="30">
        <v>100</v>
      </c>
      <c r="S193" s="30">
        <f t="shared" si="95"/>
        <v>100</v>
      </c>
      <c r="T193" s="30">
        <f t="shared" si="96"/>
        <v>0</v>
      </c>
      <c r="U193" s="30">
        <v>0</v>
      </c>
    </row>
    <row r="194" spans="1:21" ht="66" customHeight="1" x14ac:dyDescent="0.3">
      <c r="A194" s="54"/>
      <c r="B194" s="24" t="s">
        <v>194</v>
      </c>
      <c r="C194" s="24"/>
      <c r="D194" s="25" t="s">
        <v>25</v>
      </c>
      <c r="E194" s="47" t="s">
        <v>195</v>
      </c>
      <c r="F194" s="26">
        <v>1</v>
      </c>
      <c r="G194" s="26">
        <v>11</v>
      </c>
      <c r="H194" s="26">
        <v>10</v>
      </c>
      <c r="I194" s="25" t="s">
        <v>23</v>
      </c>
      <c r="J194" s="53">
        <v>0</v>
      </c>
      <c r="K194" s="28">
        <f t="shared" si="91"/>
        <v>0</v>
      </c>
      <c r="L194" s="29" t="str">
        <f t="shared" si="83"/>
        <v>MUY BAJO</v>
      </c>
      <c r="M194" s="28">
        <f t="shared" si="92"/>
        <v>0</v>
      </c>
      <c r="N194" s="29" t="str">
        <f t="shared" si="85"/>
        <v>MUY BAJO</v>
      </c>
      <c r="O194" s="28">
        <f t="shared" si="93"/>
        <v>0</v>
      </c>
      <c r="P194" s="29" t="str">
        <f t="shared" si="80"/>
        <v>MUY BAJO</v>
      </c>
      <c r="Q194" s="30">
        <f t="shared" si="94"/>
        <v>0</v>
      </c>
      <c r="R194" s="30">
        <v>100</v>
      </c>
      <c r="S194" s="30">
        <f t="shared" si="95"/>
        <v>100</v>
      </c>
      <c r="T194" s="30">
        <f t="shared" si="96"/>
        <v>0</v>
      </c>
      <c r="U194" s="30">
        <v>0</v>
      </c>
    </row>
    <row r="195" spans="1:21" ht="45" customHeight="1" x14ac:dyDescent="0.3">
      <c r="A195" s="54"/>
      <c r="B195" s="24" t="s">
        <v>196</v>
      </c>
      <c r="C195" s="24"/>
      <c r="D195" s="25" t="s">
        <v>21</v>
      </c>
      <c r="E195" s="47" t="s">
        <v>197</v>
      </c>
      <c r="F195" s="26">
        <v>32</v>
      </c>
      <c r="G195" s="26">
        <v>56</v>
      </c>
      <c r="H195" s="26">
        <v>14</v>
      </c>
      <c r="I195" s="25" t="s">
        <v>23</v>
      </c>
      <c r="J195" s="53">
        <v>0</v>
      </c>
      <c r="K195" s="28">
        <f t="shared" si="91"/>
        <v>0</v>
      </c>
      <c r="L195" s="29" t="str">
        <f t="shared" si="83"/>
        <v>MUY BAJO</v>
      </c>
      <c r="M195" s="28">
        <f t="shared" si="92"/>
        <v>0</v>
      </c>
      <c r="N195" s="29" t="str">
        <f t="shared" si="85"/>
        <v>MUY BAJO</v>
      </c>
      <c r="O195" s="28">
        <f t="shared" si="93"/>
        <v>0</v>
      </c>
      <c r="P195" s="29" t="str">
        <f t="shared" si="80"/>
        <v>MUY BAJO</v>
      </c>
      <c r="Q195" s="30">
        <f t="shared" si="94"/>
        <v>0</v>
      </c>
      <c r="R195" s="30">
        <v>53</v>
      </c>
      <c r="S195" s="30">
        <f t="shared" si="95"/>
        <v>53</v>
      </c>
      <c r="T195" s="30">
        <f t="shared" si="96"/>
        <v>0</v>
      </c>
      <c r="U195" s="30">
        <v>0</v>
      </c>
    </row>
    <row r="196" spans="1:21" ht="45" customHeight="1" x14ac:dyDescent="0.3">
      <c r="A196" s="54"/>
      <c r="B196" s="24" t="s">
        <v>196</v>
      </c>
      <c r="C196" s="24"/>
      <c r="D196" s="25" t="s">
        <v>21</v>
      </c>
      <c r="E196" s="47" t="s">
        <v>198</v>
      </c>
      <c r="F196" s="26">
        <v>100</v>
      </c>
      <c r="G196" s="26">
        <v>2100</v>
      </c>
      <c r="H196" s="26">
        <v>1000</v>
      </c>
      <c r="I196" s="25" t="s">
        <v>23</v>
      </c>
      <c r="J196" s="53">
        <v>0</v>
      </c>
      <c r="K196" s="28">
        <f t="shared" si="91"/>
        <v>0</v>
      </c>
      <c r="L196" s="29" t="str">
        <f t="shared" si="83"/>
        <v>MUY BAJO</v>
      </c>
      <c r="M196" s="28"/>
      <c r="N196" s="29" t="str">
        <f t="shared" si="85"/>
        <v>MUY BAJO</v>
      </c>
      <c r="O196" s="28">
        <f t="shared" si="93"/>
        <v>0</v>
      </c>
      <c r="P196" s="29" t="str">
        <f t="shared" si="80"/>
        <v>MUY BAJO</v>
      </c>
      <c r="Q196" s="30">
        <f t="shared" si="94"/>
        <v>0</v>
      </c>
      <c r="R196" s="30">
        <v>0</v>
      </c>
      <c r="S196" s="30">
        <f t="shared" si="95"/>
        <v>0</v>
      </c>
      <c r="T196" s="30">
        <f t="shared" si="96"/>
        <v>0</v>
      </c>
      <c r="U196" s="30">
        <v>0</v>
      </c>
    </row>
    <row r="197" spans="1:21" ht="45" customHeight="1" x14ac:dyDescent="0.3">
      <c r="A197" s="54"/>
      <c r="B197" s="24" t="s">
        <v>196</v>
      </c>
      <c r="C197" s="24"/>
      <c r="D197" s="25" t="s">
        <v>21</v>
      </c>
      <c r="E197" s="47" t="s">
        <v>199</v>
      </c>
      <c r="F197" s="26">
        <v>102</v>
      </c>
      <c r="G197" s="26">
        <v>125</v>
      </c>
      <c r="H197" s="26">
        <v>13</v>
      </c>
      <c r="I197" s="25" t="s">
        <v>23</v>
      </c>
      <c r="J197" s="53">
        <v>6</v>
      </c>
      <c r="K197" s="28">
        <f t="shared" si="91"/>
        <v>0.46153846153846156</v>
      </c>
      <c r="L197" s="29" t="str">
        <f t="shared" si="83"/>
        <v>MEDIO</v>
      </c>
      <c r="M197" s="28">
        <f t="shared" si="92"/>
        <v>0</v>
      </c>
      <c r="N197" s="29" t="str">
        <f t="shared" si="85"/>
        <v>MUY BAJO</v>
      </c>
      <c r="O197" s="28">
        <f t="shared" si="93"/>
        <v>0</v>
      </c>
      <c r="P197" s="29" t="str">
        <f t="shared" si="80"/>
        <v>MUY BAJO</v>
      </c>
      <c r="Q197" s="30">
        <f t="shared" si="94"/>
        <v>0</v>
      </c>
      <c r="R197" s="30">
        <v>53</v>
      </c>
      <c r="S197" s="30">
        <f t="shared" si="95"/>
        <v>53</v>
      </c>
      <c r="T197" s="30">
        <f t="shared" si="96"/>
        <v>0</v>
      </c>
      <c r="U197" s="30">
        <v>0</v>
      </c>
    </row>
    <row r="198" spans="1:21" ht="45" customHeight="1" x14ac:dyDescent="0.3">
      <c r="A198" s="54"/>
      <c r="B198" s="24" t="s">
        <v>196</v>
      </c>
      <c r="C198" s="24"/>
      <c r="D198" s="25" t="s">
        <v>21</v>
      </c>
      <c r="E198" s="47" t="s">
        <v>200</v>
      </c>
      <c r="F198" s="26">
        <v>465</v>
      </c>
      <c r="G198" s="26">
        <v>665</v>
      </c>
      <c r="H198" s="26">
        <v>100</v>
      </c>
      <c r="I198" s="25" t="s">
        <v>23</v>
      </c>
      <c r="J198" s="53">
        <v>523</v>
      </c>
      <c r="K198" s="28">
        <f t="shared" si="91"/>
        <v>5.23</v>
      </c>
      <c r="L198" s="29" t="str">
        <f t="shared" si="83"/>
        <v>MUY ALTO</v>
      </c>
      <c r="M198" s="28"/>
      <c r="N198" s="29" t="str">
        <f t="shared" si="85"/>
        <v>MUY BAJO</v>
      </c>
      <c r="O198" s="28">
        <f t="shared" si="93"/>
        <v>0</v>
      </c>
      <c r="P198" s="29" t="str">
        <f t="shared" si="80"/>
        <v>MUY BAJO</v>
      </c>
      <c r="Q198" s="30">
        <f t="shared" si="94"/>
        <v>0</v>
      </c>
      <c r="R198" s="30">
        <v>0</v>
      </c>
      <c r="S198" s="30">
        <f t="shared" si="95"/>
        <v>0</v>
      </c>
      <c r="T198" s="30">
        <f t="shared" si="96"/>
        <v>0</v>
      </c>
      <c r="U198" s="30">
        <v>0</v>
      </c>
    </row>
    <row r="199" spans="1:21" ht="45" customHeight="1" x14ac:dyDescent="0.3">
      <c r="A199" s="54"/>
      <c r="B199" s="24" t="s">
        <v>196</v>
      </c>
      <c r="C199" s="24"/>
      <c r="D199" s="25" t="s">
        <v>21</v>
      </c>
      <c r="E199" s="47" t="s">
        <v>201</v>
      </c>
      <c r="F199" s="26">
        <v>48</v>
      </c>
      <c r="G199" s="26">
        <v>70</v>
      </c>
      <c r="H199" s="26">
        <v>12</v>
      </c>
      <c r="I199" s="25" t="s">
        <v>23</v>
      </c>
      <c r="J199" s="53">
        <v>0</v>
      </c>
      <c r="K199" s="28">
        <f t="shared" si="91"/>
        <v>0</v>
      </c>
      <c r="L199" s="29" t="str">
        <f t="shared" si="83"/>
        <v>MUY BAJO</v>
      </c>
      <c r="M199" s="28">
        <f t="shared" si="92"/>
        <v>0</v>
      </c>
      <c r="N199" s="29" t="str">
        <f t="shared" si="85"/>
        <v>MUY BAJO</v>
      </c>
      <c r="O199" s="28">
        <f t="shared" si="93"/>
        <v>0</v>
      </c>
      <c r="P199" s="29" t="str">
        <f t="shared" si="80"/>
        <v>MUY BAJO</v>
      </c>
      <c r="Q199" s="30">
        <f t="shared" si="94"/>
        <v>0</v>
      </c>
      <c r="R199" s="30">
        <v>53</v>
      </c>
      <c r="S199" s="30">
        <f t="shared" si="95"/>
        <v>53</v>
      </c>
      <c r="T199" s="30">
        <f t="shared" si="96"/>
        <v>0</v>
      </c>
      <c r="U199" s="30">
        <v>0</v>
      </c>
    </row>
    <row r="200" spans="1:21" ht="45" customHeight="1" x14ac:dyDescent="0.3">
      <c r="A200" s="54"/>
      <c r="B200" s="24" t="s">
        <v>196</v>
      </c>
      <c r="C200" s="24"/>
      <c r="D200" s="25" t="s">
        <v>21</v>
      </c>
      <c r="E200" s="47" t="s">
        <v>202</v>
      </c>
      <c r="F200" s="26">
        <v>336</v>
      </c>
      <c r="G200" s="26">
        <v>536</v>
      </c>
      <c r="H200" s="26">
        <v>100</v>
      </c>
      <c r="I200" s="25" t="s">
        <v>23</v>
      </c>
      <c r="J200" s="53">
        <v>0</v>
      </c>
      <c r="K200" s="28">
        <f t="shared" si="91"/>
        <v>0</v>
      </c>
      <c r="L200" s="29" t="str">
        <f t="shared" si="83"/>
        <v>MUY BAJO</v>
      </c>
      <c r="M200" s="28"/>
      <c r="N200" s="29" t="str">
        <f t="shared" si="85"/>
        <v>MUY BAJO</v>
      </c>
      <c r="O200" s="28">
        <f t="shared" si="93"/>
        <v>0</v>
      </c>
      <c r="P200" s="29" t="str">
        <f t="shared" si="80"/>
        <v>MUY BAJO</v>
      </c>
      <c r="Q200" s="30">
        <f t="shared" si="94"/>
        <v>0</v>
      </c>
      <c r="R200" s="30">
        <v>0</v>
      </c>
      <c r="S200" s="30">
        <f t="shared" si="95"/>
        <v>0</v>
      </c>
      <c r="T200" s="30">
        <f t="shared" si="96"/>
        <v>0</v>
      </c>
      <c r="U200" s="30">
        <v>0</v>
      </c>
    </row>
    <row r="201" spans="1:21" ht="45" customHeight="1" x14ac:dyDescent="0.3">
      <c r="A201" s="54"/>
      <c r="B201" s="24" t="s">
        <v>196</v>
      </c>
      <c r="C201" s="24"/>
      <c r="D201" s="25" t="s">
        <v>21</v>
      </c>
      <c r="E201" s="47" t="s">
        <v>203</v>
      </c>
      <c r="F201" s="26">
        <v>2</v>
      </c>
      <c r="G201" s="26">
        <v>26</v>
      </c>
      <c r="H201" s="26">
        <v>14</v>
      </c>
      <c r="I201" s="25" t="s">
        <v>23</v>
      </c>
      <c r="J201" s="53">
        <v>0</v>
      </c>
      <c r="K201" s="28">
        <f t="shared" si="91"/>
        <v>0</v>
      </c>
      <c r="L201" s="29" t="str">
        <f t="shared" si="83"/>
        <v>MUY BAJO</v>
      </c>
      <c r="M201" s="28">
        <f t="shared" si="92"/>
        <v>0</v>
      </c>
      <c r="N201" s="29" t="str">
        <f t="shared" si="85"/>
        <v>MUY BAJO</v>
      </c>
      <c r="O201" s="28">
        <f t="shared" si="93"/>
        <v>0</v>
      </c>
      <c r="P201" s="29" t="str">
        <f t="shared" si="80"/>
        <v>MUY BAJO</v>
      </c>
      <c r="Q201" s="30">
        <f t="shared" si="94"/>
        <v>0</v>
      </c>
      <c r="R201" s="30">
        <v>53</v>
      </c>
      <c r="S201" s="30">
        <f t="shared" si="95"/>
        <v>53</v>
      </c>
      <c r="T201" s="30">
        <f t="shared" si="96"/>
        <v>0</v>
      </c>
      <c r="U201" s="30">
        <v>0</v>
      </c>
    </row>
    <row r="202" spans="1:21" ht="45" customHeight="1" x14ac:dyDescent="0.3">
      <c r="A202" s="54"/>
      <c r="B202" s="24" t="s">
        <v>196</v>
      </c>
      <c r="C202" s="24"/>
      <c r="D202" s="25" t="s">
        <v>21</v>
      </c>
      <c r="E202" s="47" t="s">
        <v>204</v>
      </c>
      <c r="F202" s="26">
        <v>0</v>
      </c>
      <c r="G202" s="26">
        <v>200</v>
      </c>
      <c r="H202" s="26">
        <v>100</v>
      </c>
      <c r="I202" s="25" t="s">
        <v>23</v>
      </c>
      <c r="J202" s="53">
        <v>0</v>
      </c>
      <c r="K202" s="28">
        <f t="shared" si="91"/>
        <v>0</v>
      </c>
      <c r="L202" s="29" t="str">
        <f t="shared" si="83"/>
        <v>MUY BAJO</v>
      </c>
      <c r="M202" s="28"/>
      <c r="N202" s="29"/>
      <c r="O202" s="28"/>
      <c r="P202" s="29"/>
      <c r="Q202" s="30">
        <f t="shared" si="94"/>
        <v>0</v>
      </c>
      <c r="R202" s="30">
        <v>0</v>
      </c>
      <c r="S202" s="30">
        <f t="shared" si="95"/>
        <v>0</v>
      </c>
      <c r="T202" s="30">
        <f t="shared" si="96"/>
        <v>0</v>
      </c>
      <c r="U202" s="30">
        <v>0</v>
      </c>
    </row>
    <row r="203" spans="1:21" ht="45" customHeight="1" x14ac:dyDescent="0.3">
      <c r="A203" s="54"/>
      <c r="B203" s="24" t="s">
        <v>196</v>
      </c>
      <c r="C203" s="24"/>
      <c r="D203" s="25" t="s">
        <v>26</v>
      </c>
      <c r="E203" s="47" t="s">
        <v>197</v>
      </c>
      <c r="F203" s="26">
        <v>0</v>
      </c>
      <c r="G203" s="26">
        <v>2</v>
      </c>
      <c r="H203" s="26">
        <v>1</v>
      </c>
      <c r="I203" s="25" t="s">
        <v>23</v>
      </c>
      <c r="J203" s="53">
        <v>0</v>
      </c>
      <c r="K203" s="28">
        <f t="shared" si="91"/>
        <v>0</v>
      </c>
      <c r="L203" s="29" t="str">
        <f t="shared" si="83"/>
        <v>MUY BAJO</v>
      </c>
      <c r="M203" s="28">
        <f t="shared" si="92"/>
        <v>0</v>
      </c>
      <c r="N203" s="29" t="str">
        <f t="shared" si="85"/>
        <v>MUY BAJO</v>
      </c>
      <c r="O203" s="28">
        <f t="shared" si="93"/>
        <v>0</v>
      </c>
      <c r="P203" s="29" t="str">
        <f t="shared" ref="P203:P455" si="97">IF(O203&lt;=20%,"MUY BAJO",IF(AND(O203&gt;20%,O203&lt;=40%),"BAJO",IF(AND(O203&gt;40%,O203&lt;=60%),"MEDIO",IF(AND(O203&gt;60%,O203&lt;=80%),"ALTO","MUY ALTO"))))</f>
        <v>MUY BAJO</v>
      </c>
      <c r="Q203" s="30">
        <f t="shared" si="94"/>
        <v>0</v>
      </c>
      <c r="R203" s="30">
        <v>3</v>
      </c>
      <c r="S203" s="30">
        <f t="shared" si="95"/>
        <v>3</v>
      </c>
      <c r="T203" s="30">
        <f t="shared" si="96"/>
        <v>0</v>
      </c>
      <c r="U203" s="30">
        <v>0</v>
      </c>
    </row>
    <row r="204" spans="1:21" ht="45" customHeight="1" x14ac:dyDescent="0.3">
      <c r="A204" s="54"/>
      <c r="B204" s="24" t="s">
        <v>196</v>
      </c>
      <c r="C204" s="24"/>
      <c r="D204" s="25" t="s">
        <v>26</v>
      </c>
      <c r="E204" s="47" t="s">
        <v>198</v>
      </c>
      <c r="F204" s="26">
        <v>0</v>
      </c>
      <c r="G204" s="26">
        <v>40</v>
      </c>
      <c r="H204" s="26">
        <v>20</v>
      </c>
      <c r="I204" s="25" t="s">
        <v>23</v>
      </c>
      <c r="J204" s="53">
        <v>0</v>
      </c>
      <c r="K204" s="28">
        <f t="shared" si="91"/>
        <v>0</v>
      </c>
      <c r="L204" s="29" t="str">
        <f t="shared" si="83"/>
        <v>MUY BAJO</v>
      </c>
      <c r="M204" s="28"/>
      <c r="N204" s="29"/>
      <c r="O204" s="28"/>
      <c r="P204" s="29"/>
      <c r="Q204" s="30">
        <f t="shared" si="94"/>
        <v>0</v>
      </c>
      <c r="R204" s="30">
        <v>0</v>
      </c>
      <c r="S204" s="30">
        <f t="shared" si="95"/>
        <v>0</v>
      </c>
      <c r="T204" s="30">
        <f t="shared" si="96"/>
        <v>0</v>
      </c>
      <c r="U204" s="30">
        <v>0</v>
      </c>
    </row>
    <row r="205" spans="1:21" ht="45" customHeight="1" x14ac:dyDescent="0.3">
      <c r="A205" s="54"/>
      <c r="B205" s="24" t="s">
        <v>196</v>
      </c>
      <c r="C205" s="24"/>
      <c r="D205" s="25" t="s">
        <v>26</v>
      </c>
      <c r="E205" s="47" t="s">
        <v>199</v>
      </c>
      <c r="F205" s="26">
        <v>0</v>
      </c>
      <c r="G205" s="26">
        <v>2</v>
      </c>
      <c r="H205" s="26">
        <v>1</v>
      </c>
      <c r="I205" s="25" t="s">
        <v>23</v>
      </c>
      <c r="J205" s="53">
        <v>0</v>
      </c>
      <c r="K205" s="28">
        <f t="shared" si="91"/>
        <v>0</v>
      </c>
      <c r="L205" s="29" t="str">
        <f t="shared" si="83"/>
        <v>MUY BAJO</v>
      </c>
      <c r="M205" s="28">
        <f t="shared" si="92"/>
        <v>0</v>
      </c>
      <c r="N205" s="29" t="str">
        <f t="shared" si="85"/>
        <v>MUY BAJO</v>
      </c>
      <c r="O205" s="28">
        <f t="shared" si="93"/>
        <v>0</v>
      </c>
      <c r="P205" s="29" t="str">
        <f t="shared" si="97"/>
        <v>MUY BAJO</v>
      </c>
      <c r="Q205" s="30">
        <f t="shared" si="94"/>
        <v>0</v>
      </c>
      <c r="R205" s="30">
        <v>2</v>
      </c>
      <c r="S205" s="30">
        <f t="shared" si="95"/>
        <v>2</v>
      </c>
      <c r="T205" s="30">
        <f t="shared" si="96"/>
        <v>0</v>
      </c>
      <c r="U205" s="30">
        <v>0</v>
      </c>
    </row>
    <row r="206" spans="1:21" ht="45" customHeight="1" x14ac:dyDescent="0.3">
      <c r="A206" s="54"/>
      <c r="B206" s="24" t="s">
        <v>196</v>
      </c>
      <c r="C206" s="24"/>
      <c r="D206" s="25" t="s">
        <v>26</v>
      </c>
      <c r="E206" s="47" t="s">
        <v>200</v>
      </c>
      <c r="F206" s="26">
        <v>0</v>
      </c>
      <c r="G206" s="26">
        <v>20</v>
      </c>
      <c r="H206" s="26">
        <v>10</v>
      </c>
      <c r="I206" s="25" t="s">
        <v>23</v>
      </c>
      <c r="J206" s="53">
        <v>0</v>
      </c>
      <c r="K206" s="28">
        <f t="shared" si="91"/>
        <v>0</v>
      </c>
      <c r="L206" s="29" t="str">
        <f t="shared" si="83"/>
        <v>MUY BAJO</v>
      </c>
      <c r="M206" s="28"/>
      <c r="N206" s="29"/>
      <c r="O206" s="28"/>
      <c r="P206" s="29"/>
      <c r="Q206" s="30">
        <f t="shared" si="94"/>
        <v>0</v>
      </c>
      <c r="R206" s="30">
        <v>0</v>
      </c>
      <c r="S206" s="30">
        <f t="shared" si="95"/>
        <v>0</v>
      </c>
      <c r="T206" s="30">
        <f t="shared" si="96"/>
        <v>0</v>
      </c>
      <c r="U206" s="30">
        <v>0</v>
      </c>
    </row>
    <row r="207" spans="1:21" ht="45" customHeight="1" x14ac:dyDescent="0.3">
      <c r="A207" s="54"/>
      <c r="B207" s="24" t="s">
        <v>196</v>
      </c>
      <c r="C207" s="24"/>
      <c r="D207" s="25" t="s">
        <v>26</v>
      </c>
      <c r="E207" s="47" t="s">
        <v>201</v>
      </c>
      <c r="F207" s="26">
        <v>0</v>
      </c>
      <c r="G207" s="26">
        <v>2</v>
      </c>
      <c r="H207" s="26">
        <v>1</v>
      </c>
      <c r="I207" s="25" t="s">
        <v>23</v>
      </c>
      <c r="J207" s="53">
        <v>0</v>
      </c>
      <c r="K207" s="28">
        <f t="shared" si="91"/>
        <v>0</v>
      </c>
      <c r="L207" s="29" t="str">
        <f t="shared" si="83"/>
        <v>MUY BAJO</v>
      </c>
      <c r="M207" s="28">
        <f t="shared" si="92"/>
        <v>0</v>
      </c>
      <c r="N207" s="29" t="str">
        <f t="shared" si="85"/>
        <v>MUY BAJO</v>
      </c>
      <c r="O207" s="28">
        <f t="shared" si="93"/>
        <v>0</v>
      </c>
      <c r="P207" s="29" t="str">
        <f t="shared" si="97"/>
        <v>MUY BAJO</v>
      </c>
      <c r="Q207" s="30">
        <f t="shared" si="94"/>
        <v>0</v>
      </c>
      <c r="R207" s="30">
        <v>2</v>
      </c>
      <c r="S207" s="30">
        <f t="shared" si="95"/>
        <v>2</v>
      </c>
      <c r="T207" s="30">
        <f t="shared" si="96"/>
        <v>0</v>
      </c>
      <c r="U207" s="30">
        <v>0</v>
      </c>
    </row>
    <row r="208" spans="1:21" ht="45" customHeight="1" x14ac:dyDescent="0.3">
      <c r="A208" s="54"/>
      <c r="B208" s="24" t="s">
        <v>196</v>
      </c>
      <c r="C208" s="24"/>
      <c r="D208" s="25" t="s">
        <v>26</v>
      </c>
      <c r="E208" s="47" t="s">
        <v>202</v>
      </c>
      <c r="F208" s="26">
        <v>0</v>
      </c>
      <c r="G208" s="26">
        <v>40</v>
      </c>
      <c r="H208" s="26">
        <v>20</v>
      </c>
      <c r="I208" s="25" t="s">
        <v>23</v>
      </c>
      <c r="J208" s="53">
        <v>0</v>
      </c>
      <c r="K208" s="28">
        <f t="shared" si="91"/>
        <v>0</v>
      </c>
      <c r="L208" s="29" t="str">
        <f t="shared" si="83"/>
        <v>MUY BAJO</v>
      </c>
      <c r="M208" s="28"/>
      <c r="N208" s="29"/>
      <c r="O208" s="28"/>
      <c r="P208" s="29"/>
      <c r="Q208" s="30">
        <f t="shared" si="94"/>
        <v>0</v>
      </c>
      <c r="R208" s="30">
        <v>0</v>
      </c>
      <c r="S208" s="30">
        <f t="shared" si="95"/>
        <v>0</v>
      </c>
      <c r="T208" s="30">
        <f t="shared" si="96"/>
        <v>0</v>
      </c>
      <c r="U208" s="30">
        <v>0</v>
      </c>
    </row>
    <row r="209" spans="1:21" ht="45" customHeight="1" x14ac:dyDescent="0.3">
      <c r="A209" s="54"/>
      <c r="B209" s="24" t="s">
        <v>196</v>
      </c>
      <c r="C209" s="24"/>
      <c r="D209" s="25" t="s">
        <v>26</v>
      </c>
      <c r="E209" s="47" t="s">
        <v>203</v>
      </c>
      <c r="F209" s="26">
        <v>0</v>
      </c>
      <c r="G209" s="26">
        <v>2</v>
      </c>
      <c r="H209" s="26">
        <v>1</v>
      </c>
      <c r="I209" s="25" t="s">
        <v>23</v>
      </c>
      <c r="J209" s="53">
        <v>0</v>
      </c>
      <c r="K209" s="28">
        <f t="shared" si="91"/>
        <v>0</v>
      </c>
      <c r="L209" s="29" t="str">
        <f t="shared" si="83"/>
        <v>MUY BAJO</v>
      </c>
      <c r="M209" s="28">
        <f t="shared" si="92"/>
        <v>0</v>
      </c>
      <c r="N209" s="29" t="str">
        <f t="shared" si="85"/>
        <v>MUY BAJO</v>
      </c>
      <c r="O209" s="28">
        <f t="shared" si="93"/>
        <v>0</v>
      </c>
      <c r="P209" s="29" t="str">
        <f t="shared" si="97"/>
        <v>MUY BAJO</v>
      </c>
      <c r="Q209" s="30">
        <f t="shared" si="94"/>
        <v>0</v>
      </c>
      <c r="R209" s="30">
        <v>2</v>
      </c>
      <c r="S209" s="30">
        <f t="shared" si="95"/>
        <v>2</v>
      </c>
      <c r="T209" s="30">
        <f t="shared" si="96"/>
        <v>0</v>
      </c>
      <c r="U209" s="30">
        <v>0</v>
      </c>
    </row>
    <row r="210" spans="1:21" ht="45" customHeight="1" x14ac:dyDescent="0.3">
      <c r="A210" s="54"/>
      <c r="B210" s="24" t="s">
        <v>196</v>
      </c>
      <c r="C210" s="24"/>
      <c r="D210" s="25" t="s">
        <v>26</v>
      </c>
      <c r="E210" s="47" t="s">
        <v>204</v>
      </c>
      <c r="F210" s="26">
        <v>0</v>
      </c>
      <c r="G210" s="26">
        <v>40</v>
      </c>
      <c r="H210" s="26">
        <v>20</v>
      </c>
      <c r="I210" s="25" t="s">
        <v>23</v>
      </c>
      <c r="J210" s="53">
        <v>0</v>
      </c>
      <c r="K210" s="28">
        <f t="shared" si="91"/>
        <v>0</v>
      </c>
      <c r="L210" s="29" t="str">
        <f t="shared" si="83"/>
        <v>MUY BAJO</v>
      </c>
      <c r="M210" s="28"/>
      <c r="N210" s="29"/>
      <c r="O210" s="28"/>
      <c r="P210" s="29"/>
      <c r="Q210" s="30">
        <f t="shared" si="94"/>
        <v>0</v>
      </c>
      <c r="R210" s="30">
        <v>0</v>
      </c>
      <c r="S210" s="30">
        <f t="shared" si="95"/>
        <v>0</v>
      </c>
      <c r="T210" s="30">
        <f t="shared" si="96"/>
        <v>0</v>
      </c>
      <c r="U210" s="30">
        <v>0</v>
      </c>
    </row>
    <row r="211" spans="1:21" ht="45" customHeight="1" x14ac:dyDescent="0.3">
      <c r="A211" s="54"/>
      <c r="B211" s="24" t="s">
        <v>196</v>
      </c>
      <c r="C211" s="24"/>
      <c r="D211" s="25" t="s">
        <v>25</v>
      </c>
      <c r="E211" s="47" t="s">
        <v>197</v>
      </c>
      <c r="F211" s="26">
        <v>0</v>
      </c>
      <c r="G211" s="26">
        <v>2</v>
      </c>
      <c r="H211" s="26">
        <v>1</v>
      </c>
      <c r="I211" s="25" t="s">
        <v>23</v>
      </c>
      <c r="J211" s="53">
        <v>0</v>
      </c>
      <c r="K211" s="28">
        <f t="shared" si="91"/>
        <v>0</v>
      </c>
      <c r="L211" s="29" t="str">
        <f t="shared" si="83"/>
        <v>MUY BAJO</v>
      </c>
      <c r="M211" s="28">
        <f t="shared" si="92"/>
        <v>0</v>
      </c>
      <c r="N211" s="29" t="str">
        <f t="shared" si="85"/>
        <v>MUY BAJO</v>
      </c>
      <c r="O211" s="28">
        <f t="shared" si="93"/>
        <v>0</v>
      </c>
      <c r="P211" s="29" t="str">
        <f t="shared" si="97"/>
        <v>MUY BAJO</v>
      </c>
      <c r="Q211" s="30">
        <f t="shared" si="94"/>
        <v>0</v>
      </c>
      <c r="R211" s="30">
        <v>3</v>
      </c>
      <c r="S211" s="30">
        <f t="shared" si="95"/>
        <v>3</v>
      </c>
      <c r="T211" s="30">
        <f t="shared" si="96"/>
        <v>0</v>
      </c>
      <c r="U211" s="30">
        <v>0</v>
      </c>
    </row>
    <row r="212" spans="1:21" ht="45" customHeight="1" x14ac:dyDescent="0.3">
      <c r="A212" s="54"/>
      <c r="B212" s="24" t="s">
        <v>196</v>
      </c>
      <c r="C212" s="24"/>
      <c r="D212" s="25" t="s">
        <v>25</v>
      </c>
      <c r="E212" s="47" t="s">
        <v>198</v>
      </c>
      <c r="F212" s="26">
        <v>0</v>
      </c>
      <c r="G212" s="26">
        <v>40</v>
      </c>
      <c r="H212" s="26">
        <v>20</v>
      </c>
      <c r="I212" s="25" t="s">
        <v>23</v>
      </c>
      <c r="J212" s="53">
        <v>0</v>
      </c>
      <c r="K212" s="28">
        <f t="shared" si="91"/>
        <v>0</v>
      </c>
      <c r="L212" s="29" t="str">
        <f t="shared" si="83"/>
        <v>MUY BAJO</v>
      </c>
      <c r="M212" s="28"/>
      <c r="N212" s="29"/>
      <c r="O212" s="28"/>
      <c r="P212" s="29"/>
      <c r="Q212" s="30">
        <f t="shared" si="94"/>
        <v>0</v>
      </c>
      <c r="R212" s="30">
        <v>0</v>
      </c>
      <c r="S212" s="30">
        <f t="shared" si="95"/>
        <v>0</v>
      </c>
      <c r="T212" s="30">
        <f t="shared" si="96"/>
        <v>0</v>
      </c>
      <c r="U212" s="30">
        <v>0</v>
      </c>
    </row>
    <row r="213" spans="1:21" ht="45" customHeight="1" x14ac:dyDescent="0.3">
      <c r="A213" s="54"/>
      <c r="B213" s="24" t="s">
        <v>196</v>
      </c>
      <c r="C213" s="24"/>
      <c r="D213" s="25" t="s">
        <v>25</v>
      </c>
      <c r="E213" s="47" t="s">
        <v>199</v>
      </c>
      <c r="F213" s="26">
        <v>0</v>
      </c>
      <c r="G213" s="26">
        <v>2</v>
      </c>
      <c r="H213" s="26">
        <v>1</v>
      </c>
      <c r="I213" s="25" t="s">
        <v>23</v>
      </c>
      <c r="J213" s="53">
        <v>0</v>
      </c>
      <c r="K213" s="28">
        <f t="shared" si="91"/>
        <v>0</v>
      </c>
      <c r="L213" s="29" t="str">
        <f t="shared" si="83"/>
        <v>MUY BAJO</v>
      </c>
      <c r="M213" s="28">
        <f t="shared" si="92"/>
        <v>0</v>
      </c>
      <c r="N213" s="29" t="str">
        <f t="shared" si="85"/>
        <v>MUY BAJO</v>
      </c>
      <c r="O213" s="28">
        <f t="shared" si="93"/>
        <v>0</v>
      </c>
      <c r="P213" s="29" t="str">
        <f t="shared" si="97"/>
        <v>MUY BAJO</v>
      </c>
      <c r="Q213" s="30">
        <f t="shared" si="94"/>
        <v>0</v>
      </c>
      <c r="R213" s="30">
        <v>2</v>
      </c>
      <c r="S213" s="30">
        <f t="shared" si="95"/>
        <v>2</v>
      </c>
      <c r="T213" s="30">
        <f t="shared" si="96"/>
        <v>0</v>
      </c>
      <c r="U213" s="30">
        <v>0</v>
      </c>
    </row>
    <row r="214" spans="1:21" ht="45" customHeight="1" x14ac:dyDescent="0.3">
      <c r="A214" s="54"/>
      <c r="B214" s="24" t="s">
        <v>196</v>
      </c>
      <c r="C214" s="24"/>
      <c r="D214" s="25" t="s">
        <v>25</v>
      </c>
      <c r="E214" s="47" t="s">
        <v>200</v>
      </c>
      <c r="F214" s="26">
        <v>0</v>
      </c>
      <c r="G214" s="26">
        <v>20</v>
      </c>
      <c r="H214" s="26">
        <v>10</v>
      </c>
      <c r="I214" s="25" t="s">
        <v>23</v>
      </c>
      <c r="J214" s="53">
        <v>0</v>
      </c>
      <c r="K214" s="28">
        <f t="shared" si="91"/>
        <v>0</v>
      </c>
      <c r="L214" s="29" t="str">
        <f t="shared" si="83"/>
        <v>MUY BAJO</v>
      </c>
      <c r="M214" s="28"/>
      <c r="N214" s="29"/>
      <c r="O214" s="28"/>
      <c r="P214" s="29"/>
      <c r="Q214" s="30">
        <f t="shared" si="94"/>
        <v>0</v>
      </c>
      <c r="R214" s="30">
        <v>0</v>
      </c>
      <c r="S214" s="30">
        <f t="shared" si="95"/>
        <v>0</v>
      </c>
      <c r="T214" s="30">
        <f t="shared" si="96"/>
        <v>0</v>
      </c>
      <c r="U214" s="30">
        <v>0</v>
      </c>
    </row>
    <row r="215" spans="1:21" ht="45" customHeight="1" x14ac:dyDescent="0.3">
      <c r="A215" s="54"/>
      <c r="B215" s="24" t="s">
        <v>196</v>
      </c>
      <c r="C215" s="24"/>
      <c r="D215" s="25" t="s">
        <v>25</v>
      </c>
      <c r="E215" s="47" t="s">
        <v>201</v>
      </c>
      <c r="F215" s="26">
        <v>0</v>
      </c>
      <c r="G215" s="26">
        <v>2</v>
      </c>
      <c r="H215" s="26">
        <v>1</v>
      </c>
      <c r="I215" s="25" t="s">
        <v>23</v>
      </c>
      <c r="J215" s="53">
        <v>0</v>
      </c>
      <c r="K215" s="28">
        <f t="shared" si="91"/>
        <v>0</v>
      </c>
      <c r="L215" s="29" t="str">
        <f t="shared" si="83"/>
        <v>MUY BAJO</v>
      </c>
      <c r="M215" s="28">
        <f t="shared" si="92"/>
        <v>0</v>
      </c>
      <c r="N215" s="29" t="str">
        <f t="shared" si="85"/>
        <v>MUY BAJO</v>
      </c>
      <c r="O215" s="28">
        <f t="shared" si="93"/>
        <v>0</v>
      </c>
      <c r="P215" s="29" t="str">
        <f t="shared" si="97"/>
        <v>MUY BAJO</v>
      </c>
      <c r="Q215" s="30">
        <f t="shared" si="94"/>
        <v>0</v>
      </c>
      <c r="R215" s="30">
        <v>2</v>
      </c>
      <c r="S215" s="30">
        <f t="shared" si="95"/>
        <v>2</v>
      </c>
      <c r="T215" s="30">
        <f t="shared" si="96"/>
        <v>0</v>
      </c>
      <c r="U215" s="30">
        <v>0</v>
      </c>
    </row>
    <row r="216" spans="1:21" ht="45" customHeight="1" x14ac:dyDescent="0.3">
      <c r="A216" s="54"/>
      <c r="B216" s="24" t="s">
        <v>196</v>
      </c>
      <c r="C216" s="24"/>
      <c r="D216" s="25" t="s">
        <v>25</v>
      </c>
      <c r="E216" s="47" t="s">
        <v>202</v>
      </c>
      <c r="F216" s="26">
        <v>0</v>
      </c>
      <c r="G216" s="26">
        <v>40</v>
      </c>
      <c r="H216" s="26">
        <v>20</v>
      </c>
      <c r="I216" s="25" t="s">
        <v>23</v>
      </c>
      <c r="J216" s="53">
        <v>0</v>
      </c>
      <c r="K216" s="28">
        <f t="shared" si="91"/>
        <v>0</v>
      </c>
      <c r="L216" s="29" t="str">
        <f t="shared" si="83"/>
        <v>MUY BAJO</v>
      </c>
      <c r="M216" s="28"/>
      <c r="N216" s="29"/>
      <c r="O216" s="28"/>
      <c r="P216" s="29"/>
      <c r="Q216" s="30">
        <f t="shared" si="94"/>
        <v>0</v>
      </c>
      <c r="R216" s="30">
        <v>0</v>
      </c>
      <c r="S216" s="30">
        <f t="shared" si="95"/>
        <v>0</v>
      </c>
      <c r="T216" s="30">
        <f t="shared" si="96"/>
        <v>0</v>
      </c>
      <c r="U216" s="30">
        <v>0</v>
      </c>
    </row>
    <row r="217" spans="1:21" ht="45" customHeight="1" x14ac:dyDescent="0.3">
      <c r="A217" s="54"/>
      <c r="B217" s="24" t="s">
        <v>196</v>
      </c>
      <c r="C217" s="24"/>
      <c r="D217" s="25" t="s">
        <v>25</v>
      </c>
      <c r="E217" s="47" t="s">
        <v>203</v>
      </c>
      <c r="F217" s="26">
        <v>0</v>
      </c>
      <c r="G217" s="26">
        <v>2</v>
      </c>
      <c r="H217" s="26">
        <v>1</v>
      </c>
      <c r="I217" s="25" t="s">
        <v>23</v>
      </c>
      <c r="J217" s="53">
        <v>0</v>
      </c>
      <c r="K217" s="28">
        <f t="shared" si="91"/>
        <v>0</v>
      </c>
      <c r="L217" s="29" t="str">
        <f t="shared" si="83"/>
        <v>MUY BAJO</v>
      </c>
      <c r="M217" s="28">
        <f t="shared" si="92"/>
        <v>0</v>
      </c>
      <c r="N217" s="29" t="str">
        <f t="shared" si="85"/>
        <v>MUY BAJO</v>
      </c>
      <c r="O217" s="28">
        <f t="shared" si="93"/>
        <v>0</v>
      </c>
      <c r="P217" s="29" t="str">
        <f t="shared" si="97"/>
        <v>MUY BAJO</v>
      </c>
      <c r="Q217" s="30">
        <f t="shared" si="94"/>
        <v>0</v>
      </c>
      <c r="R217" s="30">
        <v>2</v>
      </c>
      <c r="S217" s="30">
        <f t="shared" si="95"/>
        <v>2</v>
      </c>
      <c r="T217" s="30">
        <f t="shared" si="96"/>
        <v>0</v>
      </c>
      <c r="U217" s="30">
        <v>0</v>
      </c>
    </row>
    <row r="218" spans="1:21" ht="45" customHeight="1" x14ac:dyDescent="0.3">
      <c r="A218" s="54"/>
      <c r="B218" s="24" t="s">
        <v>196</v>
      </c>
      <c r="C218" s="24"/>
      <c r="D218" s="25" t="s">
        <v>25</v>
      </c>
      <c r="E218" s="47" t="s">
        <v>204</v>
      </c>
      <c r="F218" s="26">
        <v>0</v>
      </c>
      <c r="G218" s="26">
        <v>40</v>
      </c>
      <c r="H218" s="26">
        <v>20</v>
      </c>
      <c r="I218" s="25" t="s">
        <v>23</v>
      </c>
      <c r="J218" s="53">
        <v>0</v>
      </c>
      <c r="K218" s="28">
        <f t="shared" si="91"/>
        <v>0</v>
      </c>
      <c r="L218" s="29" t="str">
        <f t="shared" si="83"/>
        <v>MUY BAJO</v>
      </c>
      <c r="M218" s="28"/>
      <c r="N218" s="29"/>
      <c r="O218" s="28"/>
      <c r="P218" s="29"/>
      <c r="Q218" s="30">
        <f t="shared" si="94"/>
        <v>0</v>
      </c>
      <c r="R218" s="30">
        <v>0</v>
      </c>
      <c r="S218" s="30">
        <f t="shared" si="95"/>
        <v>0</v>
      </c>
      <c r="T218" s="30">
        <f t="shared" si="96"/>
        <v>0</v>
      </c>
      <c r="U218" s="30">
        <v>0</v>
      </c>
    </row>
    <row r="219" spans="1:21" ht="45" customHeight="1" x14ac:dyDescent="0.3">
      <c r="A219" s="54"/>
      <c r="B219" s="24" t="s">
        <v>196</v>
      </c>
      <c r="C219" s="24"/>
      <c r="D219" s="25" t="s">
        <v>24</v>
      </c>
      <c r="E219" s="47" t="s">
        <v>197</v>
      </c>
      <c r="F219" s="26">
        <v>0</v>
      </c>
      <c r="G219" s="26">
        <v>2</v>
      </c>
      <c r="H219" s="26">
        <v>1</v>
      </c>
      <c r="I219" s="25" t="s">
        <v>23</v>
      </c>
      <c r="J219" s="53">
        <v>0</v>
      </c>
      <c r="K219" s="28">
        <f t="shared" si="91"/>
        <v>0</v>
      </c>
      <c r="L219" s="29" t="str">
        <f t="shared" si="83"/>
        <v>MUY BAJO</v>
      </c>
      <c r="M219" s="28">
        <f t="shared" si="92"/>
        <v>0</v>
      </c>
      <c r="N219" s="29" t="str">
        <f t="shared" si="85"/>
        <v>MUY BAJO</v>
      </c>
      <c r="O219" s="28">
        <f t="shared" si="93"/>
        <v>0</v>
      </c>
      <c r="P219" s="29" t="str">
        <f t="shared" si="97"/>
        <v>MUY BAJO</v>
      </c>
      <c r="Q219" s="30">
        <f t="shared" si="94"/>
        <v>0</v>
      </c>
      <c r="R219" s="30">
        <v>3</v>
      </c>
      <c r="S219" s="30">
        <f t="shared" si="95"/>
        <v>3</v>
      </c>
      <c r="T219" s="30">
        <f t="shared" si="96"/>
        <v>0</v>
      </c>
      <c r="U219" s="30">
        <v>0</v>
      </c>
    </row>
    <row r="220" spans="1:21" ht="45" customHeight="1" x14ac:dyDescent="0.3">
      <c r="A220" s="54"/>
      <c r="B220" s="24" t="s">
        <v>196</v>
      </c>
      <c r="C220" s="24"/>
      <c r="D220" s="25" t="s">
        <v>24</v>
      </c>
      <c r="E220" s="47" t="s">
        <v>198</v>
      </c>
      <c r="F220" s="26">
        <v>0</v>
      </c>
      <c r="G220" s="26">
        <v>40</v>
      </c>
      <c r="H220" s="26">
        <v>20</v>
      </c>
      <c r="I220" s="25" t="s">
        <v>23</v>
      </c>
      <c r="J220" s="53">
        <v>0</v>
      </c>
      <c r="K220" s="28">
        <f t="shared" si="91"/>
        <v>0</v>
      </c>
      <c r="L220" s="29" t="str">
        <f t="shared" si="83"/>
        <v>MUY BAJO</v>
      </c>
      <c r="M220" s="28"/>
      <c r="N220" s="29"/>
      <c r="O220" s="28"/>
      <c r="P220" s="29"/>
      <c r="Q220" s="30">
        <f t="shared" si="94"/>
        <v>0</v>
      </c>
      <c r="R220" s="30">
        <v>0</v>
      </c>
      <c r="S220" s="30">
        <f t="shared" si="95"/>
        <v>0</v>
      </c>
      <c r="T220" s="30">
        <f t="shared" si="96"/>
        <v>0</v>
      </c>
      <c r="U220" s="30">
        <v>0</v>
      </c>
    </row>
    <row r="221" spans="1:21" ht="45" customHeight="1" x14ac:dyDescent="0.3">
      <c r="A221" s="54"/>
      <c r="B221" s="24" t="s">
        <v>196</v>
      </c>
      <c r="C221" s="24"/>
      <c r="D221" s="25" t="s">
        <v>24</v>
      </c>
      <c r="E221" s="47" t="s">
        <v>199</v>
      </c>
      <c r="F221" s="26">
        <v>0</v>
      </c>
      <c r="G221" s="26">
        <v>2</v>
      </c>
      <c r="H221" s="26">
        <v>1</v>
      </c>
      <c r="I221" s="25" t="s">
        <v>23</v>
      </c>
      <c r="J221" s="53">
        <v>0</v>
      </c>
      <c r="K221" s="28">
        <f t="shared" si="91"/>
        <v>0</v>
      </c>
      <c r="L221" s="29" t="str">
        <f t="shared" si="83"/>
        <v>MUY BAJO</v>
      </c>
      <c r="M221" s="28">
        <f t="shared" si="92"/>
        <v>0</v>
      </c>
      <c r="N221" s="29" t="str">
        <f t="shared" si="85"/>
        <v>MUY BAJO</v>
      </c>
      <c r="O221" s="28">
        <f t="shared" si="93"/>
        <v>0</v>
      </c>
      <c r="P221" s="29" t="str">
        <f t="shared" si="97"/>
        <v>MUY BAJO</v>
      </c>
      <c r="Q221" s="30">
        <f t="shared" si="94"/>
        <v>0</v>
      </c>
      <c r="R221" s="30">
        <v>2</v>
      </c>
      <c r="S221" s="30">
        <f t="shared" si="95"/>
        <v>2</v>
      </c>
      <c r="T221" s="30">
        <f t="shared" si="96"/>
        <v>0</v>
      </c>
      <c r="U221" s="30">
        <v>0</v>
      </c>
    </row>
    <row r="222" spans="1:21" ht="45" customHeight="1" x14ac:dyDescent="0.3">
      <c r="A222" s="54"/>
      <c r="B222" s="24" t="s">
        <v>196</v>
      </c>
      <c r="C222" s="24"/>
      <c r="D222" s="25" t="s">
        <v>24</v>
      </c>
      <c r="E222" s="47" t="s">
        <v>200</v>
      </c>
      <c r="F222" s="26">
        <v>0</v>
      </c>
      <c r="G222" s="26">
        <v>20</v>
      </c>
      <c r="H222" s="26">
        <v>10</v>
      </c>
      <c r="I222" s="25" t="s">
        <v>23</v>
      </c>
      <c r="J222" s="53">
        <v>0</v>
      </c>
      <c r="K222" s="28">
        <f t="shared" si="91"/>
        <v>0</v>
      </c>
      <c r="L222" s="29" t="str">
        <f t="shared" si="83"/>
        <v>MUY BAJO</v>
      </c>
      <c r="M222" s="28"/>
      <c r="N222" s="29"/>
      <c r="O222" s="28"/>
      <c r="P222" s="29"/>
      <c r="Q222" s="30">
        <f t="shared" si="94"/>
        <v>0</v>
      </c>
      <c r="R222" s="30">
        <v>0</v>
      </c>
      <c r="S222" s="30">
        <f t="shared" si="95"/>
        <v>0</v>
      </c>
      <c r="T222" s="30">
        <f t="shared" si="96"/>
        <v>0</v>
      </c>
      <c r="U222" s="30">
        <v>0</v>
      </c>
    </row>
    <row r="223" spans="1:21" ht="45" customHeight="1" x14ac:dyDescent="0.3">
      <c r="A223" s="54"/>
      <c r="B223" s="24" t="s">
        <v>196</v>
      </c>
      <c r="C223" s="24"/>
      <c r="D223" s="25" t="s">
        <v>24</v>
      </c>
      <c r="E223" s="47" t="s">
        <v>201</v>
      </c>
      <c r="F223" s="26">
        <v>0</v>
      </c>
      <c r="G223" s="26">
        <v>2</v>
      </c>
      <c r="H223" s="26">
        <v>1</v>
      </c>
      <c r="I223" s="25" t="s">
        <v>23</v>
      </c>
      <c r="J223" s="53">
        <v>0</v>
      </c>
      <c r="K223" s="28">
        <f t="shared" si="91"/>
        <v>0</v>
      </c>
      <c r="L223" s="29" t="str">
        <f t="shared" si="83"/>
        <v>MUY BAJO</v>
      </c>
      <c r="M223" s="28">
        <f t="shared" si="92"/>
        <v>0</v>
      </c>
      <c r="N223" s="29" t="str">
        <f t="shared" si="85"/>
        <v>MUY BAJO</v>
      </c>
      <c r="O223" s="28">
        <f t="shared" si="93"/>
        <v>0</v>
      </c>
      <c r="P223" s="29" t="str">
        <f t="shared" si="97"/>
        <v>MUY BAJO</v>
      </c>
      <c r="Q223" s="30">
        <f t="shared" si="94"/>
        <v>0</v>
      </c>
      <c r="R223" s="30">
        <v>2</v>
      </c>
      <c r="S223" s="30">
        <f t="shared" si="95"/>
        <v>2</v>
      </c>
      <c r="T223" s="30">
        <f t="shared" si="96"/>
        <v>0</v>
      </c>
      <c r="U223" s="30">
        <v>0</v>
      </c>
    </row>
    <row r="224" spans="1:21" ht="45" customHeight="1" x14ac:dyDescent="0.3">
      <c r="A224" s="54"/>
      <c r="B224" s="24" t="s">
        <v>196</v>
      </c>
      <c r="C224" s="24"/>
      <c r="D224" s="25" t="s">
        <v>24</v>
      </c>
      <c r="E224" s="47" t="s">
        <v>202</v>
      </c>
      <c r="F224" s="26">
        <v>0</v>
      </c>
      <c r="G224" s="26">
        <v>40</v>
      </c>
      <c r="H224" s="26">
        <v>20</v>
      </c>
      <c r="I224" s="25" t="s">
        <v>23</v>
      </c>
      <c r="J224" s="53">
        <v>0</v>
      </c>
      <c r="K224" s="28">
        <f t="shared" si="91"/>
        <v>0</v>
      </c>
      <c r="L224" s="29" t="str">
        <f t="shared" si="83"/>
        <v>MUY BAJO</v>
      </c>
      <c r="M224" s="28"/>
      <c r="N224" s="29"/>
      <c r="O224" s="28"/>
      <c r="P224" s="29"/>
      <c r="Q224" s="30">
        <f t="shared" si="94"/>
        <v>0</v>
      </c>
      <c r="R224" s="30">
        <v>0</v>
      </c>
      <c r="S224" s="30">
        <f t="shared" si="95"/>
        <v>0</v>
      </c>
      <c r="T224" s="30">
        <f t="shared" si="96"/>
        <v>0</v>
      </c>
      <c r="U224" s="30">
        <v>0</v>
      </c>
    </row>
    <row r="225" spans="1:22" ht="45" customHeight="1" x14ac:dyDescent="0.3">
      <c r="A225" s="54"/>
      <c r="B225" s="24" t="s">
        <v>196</v>
      </c>
      <c r="C225" s="24"/>
      <c r="D225" s="25" t="s">
        <v>24</v>
      </c>
      <c r="E225" s="47" t="s">
        <v>203</v>
      </c>
      <c r="F225" s="26">
        <v>0</v>
      </c>
      <c r="G225" s="26">
        <v>2</v>
      </c>
      <c r="H225" s="26">
        <v>1</v>
      </c>
      <c r="I225" s="25" t="s">
        <v>23</v>
      </c>
      <c r="J225" s="53">
        <v>0</v>
      </c>
      <c r="K225" s="28">
        <f t="shared" si="91"/>
        <v>0</v>
      </c>
      <c r="L225" s="29" t="str">
        <f t="shared" si="83"/>
        <v>MUY BAJO</v>
      </c>
      <c r="M225" s="28">
        <f t="shared" si="92"/>
        <v>0</v>
      </c>
      <c r="N225" s="29" t="str">
        <f t="shared" si="85"/>
        <v>MUY BAJO</v>
      </c>
      <c r="O225" s="28">
        <f t="shared" si="93"/>
        <v>0</v>
      </c>
      <c r="P225" s="29" t="str">
        <f t="shared" si="97"/>
        <v>MUY BAJO</v>
      </c>
      <c r="Q225" s="30">
        <f t="shared" si="94"/>
        <v>0</v>
      </c>
      <c r="R225" s="30">
        <v>2</v>
      </c>
      <c r="S225" s="30">
        <f t="shared" si="95"/>
        <v>2</v>
      </c>
      <c r="T225" s="30">
        <f t="shared" si="96"/>
        <v>0</v>
      </c>
      <c r="U225" s="30">
        <v>0</v>
      </c>
    </row>
    <row r="226" spans="1:22" ht="45" customHeight="1" x14ac:dyDescent="0.3">
      <c r="A226" s="54"/>
      <c r="B226" s="24" t="s">
        <v>196</v>
      </c>
      <c r="C226" s="24"/>
      <c r="D226" s="25" t="s">
        <v>24</v>
      </c>
      <c r="E226" s="47" t="s">
        <v>204</v>
      </c>
      <c r="F226" s="26">
        <v>0</v>
      </c>
      <c r="G226" s="26">
        <v>40</v>
      </c>
      <c r="H226" s="26">
        <v>20</v>
      </c>
      <c r="I226" s="25" t="s">
        <v>23</v>
      </c>
      <c r="J226" s="53">
        <v>0</v>
      </c>
      <c r="K226" s="28">
        <f t="shared" si="91"/>
        <v>0</v>
      </c>
      <c r="L226" s="29" t="str">
        <f t="shared" si="83"/>
        <v>MUY BAJO</v>
      </c>
      <c r="M226" s="28"/>
      <c r="N226" s="29"/>
      <c r="O226" s="28"/>
      <c r="P226" s="29"/>
      <c r="Q226" s="30">
        <f t="shared" si="94"/>
        <v>0</v>
      </c>
      <c r="R226" s="30">
        <v>0</v>
      </c>
      <c r="S226" s="30">
        <f t="shared" si="95"/>
        <v>0</v>
      </c>
      <c r="T226" s="30">
        <f t="shared" si="96"/>
        <v>0</v>
      </c>
      <c r="U226" s="30">
        <v>0</v>
      </c>
    </row>
    <row r="227" spans="1:22" ht="45" customHeight="1" x14ac:dyDescent="0.3">
      <c r="A227" s="54"/>
      <c r="B227" s="24" t="s">
        <v>205</v>
      </c>
      <c r="C227" s="24"/>
      <c r="D227" s="25" t="s">
        <v>28</v>
      </c>
      <c r="E227" s="47" t="s">
        <v>206</v>
      </c>
      <c r="F227" s="26">
        <v>262</v>
      </c>
      <c r="G227" s="26">
        <v>343</v>
      </c>
      <c r="H227" s="26">
        <v>81</v>
      </c>
      <c r="I227" s="25" t="s">
        <v>23</v>
      </c>
      <c r="J227" s="53">
        <v>14</v>
      </c>
      <c r="K227" s="28">
        <f t="shared" si="91"/>
        <v>0.1728395061728395</v>
      </c>
      <c r="L227" s="29" t="str">
        <f t="shared" si="83"/>
        <v>MUY BAJO</v>
      </c>
      <c r="M227" s="28">
        <f t="shared" si="92"/>
        <v>0.2841121495327103</v>
      </c>
      <c r="N227" s="29" t="str">
        <f t="shared" si="85"/>
        <v>BAJO</v>
      </c>
      <c r="O227" s="28">
        <f t="shared" si="93"/>
        <v>4.910580362293758E-2</v>
      </c>
      <c r="P227" s="29" t="str">
        <f t="shared" si="97"/>
        <v>MUY BAJO</v>
      </c>
      <c r="Q227" s="30">
        <f t="shared" si="94"/>
        <v>152</v>
      </c>
      <c r="R227" s="30">
        <v>535</v>
      </c>
      <c r="S227" s="30">
        <f t="shared" si="95"/>
        <v>383</v>
      </c>
      <c r="T227" s="30">
        <f t="shared" si="96"/>
        <v>42</v>
      </c>
      <c r="U227" s="30">
        <v>110</v>
      </c>
      <c r="V227" s="2">
        <v>44</v>
      </c>
    </row>
    <row r="228" spans="1:22" ht="45" customHeight="1" x14ac:dyDescent="0.3">
      <c r="A228" s="54"/>
      <c r="B228" s="24" t="s">
        <v>205</v>
      </c>
      <c r="C228" s="24"/>
      <c r="D228" s="25" t="s">
        <v>28</v>
      </c>
      <c r="E228" s="47" t="s">
        <v>207</v>
      </c>
      <c r="F228" s="26">
        <v>123383</v>
      </c>
      <c r="G228" s="26">
        <v>128383</v>
      </c>
      <c r="H228" s="26">
        <v>5000</v>
      </c>
      <c r="I228" s="25" t="s">
        <v>23</v>
      </c>
      <c r="J228" s="53">
        <v>997</v>
      </c>
      <c r="K228" s="28">
        <f t="shared" si="91"/>
        <v>0.19939999999999999</v>
      </c>
      <c r="L228" s="29" t="str">
        <f t="shared" si="83"/>
        <v>MUY BAJO</v>
      </c>
      <c r="M228" s="28"/>
      <c r="N228" s="29"/>
      <c r="O228" s="28"/>
      <c r="P228" s="29"/>
      <c r="Q228" s="30">
        <f t="shared" si="94"/>
        <v>0</v>
      </c>
      <c r="R228" s="30">
        <v>0</v>
      </c>
      <c r="S228" s="30">
        <f t="shared" si="95"/>
        <v>0</v>
      </c>
      <c r="T228" s="30">
        <f t="shared" si="96"/>
        <v>0</v>
      </c>
      <c r="U228" s="30">
        <v>0</v>
      </c>
    </row>
    <row r="229" spans="1:22" ht="45" customHeight="1" x14ac:dyDescent="0.3">
      <c r="A229" s="54"/>
      <c r="B229" s="24" t="s">
        <v>208</v>
      </c>
      <c r="C229" s="24"/>
      <c r="D229" s="25" t="s">
        <v>28</v>
      </c>
      <c r="E229" s="47" t="s">
        <v>209</v>
      </c>
      <c r="F229" s="26">
        <v>29</v>
      </c>
      <c r="G229" s="26">
        <v>39</v>
      </c>
      <c r="H229" s="26">
        <v>10</v>
      </c>
      <c r="I229" s="25" t="s">
        <v>23</v>
      </c>
      <c r="J229" s="53">
        <v>0</v>
      </c>
      <c r="K229" s="28">
        <f t="shared" si="91"/>
        <v>0</v>
      </c>
      <c r="L229" s="29" t="str">
        <f t="shared" si="83"/>
        <v>MUY BAJO</v>
      </c>
      <c r="M229" s="28">
        <f t="shared" si="92"/>
        <v>2.26125</v>
      </c>
      <c r="N229" s="29" t="str">
        <f t="shared" si="85"/>
        <v>MUY ALTO</v>
      </c>
      <c r="O229" s="28">
        <f t="shared" si="93"/>
        <v>0</v>
      </c>
      <c r="P229" s="29" t="str">
        <f t="shared" si="97"/>
        <v>MUY BAJO</v>
      </c>
      <c r="Q229" s="30">
        <f t="shared" si="94"/>
        <v>3618</v>
      </c>
      <c r="R229" s="30">
        <v>1600</v>
      </c>
      <c r="S229" s="30">
        <f t="shared" si="95"/>
        <v>-2018</v>
      </c>
      <c r="T229" s="30">
        <f t="shared" si="96"/>
        <v>544</v>
      </c>
      <c r="U229" s="30">
        <v>3074</v>
      </c>
      <c r="V229" s="2">
        <v>569</v>
      </c>
    </row>
    <row r="230" spans="1:22" ht="45" customHeight="1" x14ac:dyDescent="0.3">
      <c r="A230" s="54"/>
      <c r="B230" s="24" t="s">
        <v>210</v>
      </c>
      <c r="C230" s="24"/>
      <c r="D230" s="25" t="s">
        <v>28</v>
      </c>
      <c r="E230" s="47" t="s">
        <v>211</v>
      </c>
      <c r="F230" s="26">
        <v>53</v>
      </c>
      <c r="G230" s="26">
        <v>71</v>
      </c>
      <c r="H230" s="26">
        <v>18</v>
      </c>
      <c r="I230" s="25" t="s">
        <v>23</v>
      </c>
      <c r="J230" s="53">
        <v>12</v>
      </c>
      <c r="K230" s="28">
        <f t="shared" si="91"/>
        <v>0.66666666666666663</v>
      </c>
      <c r="L230" s="29" t="str">
        <f t="shared" si="83"/>
        <v>ALTO</v>
      </c>
      <c r="M230" s="28">
        <f t="shared" si="92"/>
        <v>0.60162601626016265</v>
      </c>
      <c r="N230" s="29" t="str">
        <f t="shared" si="85"/>
        <v>ALTO</v>
      </c>
      <c r="O230" s="28">
        <f t="shared" si="93"/>
        <v>0.40108401084010842</v>
      </c>
      <c r="P230" s="29" t="str">
        <f t="shared" si="97"/>
        <v>MEDIO</v>
      </c>
      <c r="Q230" s="30">
        <f t="shared" si="94"/>
        <v>148</v>
      </c>
      <c r="R230" s="30">
        <v>246</v>
      </c>
      <c r="S230" s="30">
        <f t="shared" si="95"/>
        <v>98</v>
      </c>
      <c r="T230" s="30">
        <f t="shared" si="96"/>
        <v>44</v>
      </c>
      <c r="U230" s="30">
        <v>104</v>
      </c>
      <c r="V230" s="2">
        <v>46</v>
      </c>
    </row>
    <row r="231" spans="1:22" ht="28.2" customHeight="1" thickBot="1" x14ac:dyDescent="0.35">
      <c r="A231" s="54"/>
      <c r="B231" s="34" t="s">
        <v>212</v>
      </c>
      <c r="C231" s="34"/>
      <c r="D231" s="35"/>
      <c r="E231" s="35"/>
      <c r="F231" s="35"/>
      <c r="G231" s="35"/>
      <c r="H231" s="35"/>
      <c r="I231" s="35"/>
      <c r="J231" s="35"/>
      <c r="K231" s="36">
        <f>AVERAGE(K189:K230)</f>
        <v>0.16024868177090401</v>
      </c>
      <c r="L231" s="29" t="str">
        <f t="shared" si="83"/>
        <v>MUY BAJO</v>
      </c>
      <c r="M231" s="36">
        <f>AVERAGE(M189:M230)</f>
        <v>0.18499505116291773</v>
      </c>
      <c r="N231" s="29" t="str">
        <f t="shared" si="85"/>
        <v>MUY BAJO</v>
      </c>
      <c r="O231" s="36">
        <f>AVERAGE(O189:O230)</f>
        <v>1.6078207659394501E-2</v>
      </c>
      <c r="P231" s="29" t="str">
        <f t="shared" si="97"/>
        <v>MUY BAJO</v>
      </c>
      <c r="Q231" s="37">
        <f t="shared" ref="Q231:T231" si="98">SUM(Q189:Q230)</f>
        <v>4985</v>
      </c>
      <c r="R231" s="37">
        <f t="shared" si="98"/>
        <v>5065</v>
      </c>
      <c r="S231" s="37">
        <f t="shared" si="98"/>
        <v>80</v>
      </c>
      <c r="T231" s="37">
        <f t="shared" si="98"/>
        <v>1147</v>
      </c>
      <c r="U231" s="37">
        <f>SUM(U189:U230)</f>
        <v>3838</v>
      </c>
    </row>
    <row r="232" spans="1:22" ht="57.6" x14ac:dyDescent="0.3">
      <c r="A232" s="54"/>
      <c r="B232" s="24" t="s">
        <v>213</v>
      </c>
      <c r="C232" s="24"/>
      <c r="D232" s="25" t="s">
        <v>28</v>
      </c>
      <c r="E232" s="47" t="s">
        <v>214</v>
      </c>
      <c r="F232" s="26">
        <v>560</v>
      </c>
      <c r="G232" s="26">
        <v>920</v>
      </c>
      <c r="H232" s="26">
        <v>360</v>
      </c>
      <c r="I232" s="25" t="s">
        <v>23</v>
      </c>
      <c r="J232" s="53">
        <v>238</v>
      </c>
      <c r="K232" s="28">
        <f t="shared" ref="K232:K238" si="99">+J232/H232</f>
        <v>0.66111111111111109</v>
      </c>
      <c r="L232" s="29" t="str">
        <f t="shared" si="83"/>
        <v>ALTO</v>
      </c>
      <c r="M232" s="28">
        <f t="shared" ref="M232:M237" si="100">+Q232/R232</f>
        <v>0.69189189189189193</v>
      </c>
      <c r="N232" s="29" t="str">
        <f t="shared" si="85"/>
        <v>ALTO</v>
      </c>
      <c r="O232" s="28">
        <f t="shared" ref="O232:O238" si="101">+K232*M232</f>
        <v>0.45741741741741743</v>
      </c>
      <c r="P232" s="29" t="str">
        <f t="shared" si="97"/>
        <v>MEDIO</v>
      </c>
      <c r="Q232" s="30">
        <f t="shared" ref="Q232:Q238" si="102">+T232+U232</f>
        <v>256</v>
      </c>
      <c r="R232" s="30">
        <v>370</v>
      </c>
      <c r="S232" s="30">
        <f t="shared" ref="S232:S238" si="103">+R232-Q232</f>
        <v>114</v>
      </c>
      <c r="T232" s="30">
        <f t="shared" ref="T232:T238" si="104">ROUND(V232*$T$438/$T$439,0)</f>
        <v>117</v>
      </c>
      <c r="U232" s="30">
        <v>139</v>
      </c>
      <c r="V232" s="2">
        <v>122</v>
      </c>
    </row>
    <row r="233" spans="1:22" ht="43.2" x14ac:dyDescent="0.3">
      <c r="A233" s="54"/>
      <c r="B233" s="24" t="s">
        <v>215</v>
      </c>
      <c r="C233" s="24"/>
      <c r="D233" s="25" t="s">
        <v>28</v>
      </c>
      <c r="E233" s="47" t="s">
        <v>216</v>
      </c>
      <c r="F233" s="26">
        <v>3000</v>
      </c>
      <c r="G233" s="26">
        <v>4560</v>
      </c>
      <c r="H233" s="26">
        <v>1560</v>
      </c>
      <c r="I233" s="25" t="s">
        <v>23</v>
      </c>
      <c r="J233" s="53">
        <v>1226</v>
      </c>
      <c r="K233" s="28">
        <f t="shared" si="99"/>
        <v>0.78589743589743588</v>
      </c>
      <c r="L233" s="29" t="str">
        <f t="shared" si="83"/>
        <v>ALTO</v>
      </c>
      <c r="M233" s="28"/>
      <c r="N233" s="29" t="str">
        <f t="shared" si="85"/>
        <v>MUY BAJO</v>
      </c>
      <c r="O233" s="28">
        <f t="shared" si="101"/>
        <v>0</v>
      </c>
      <c r="P233" s="29" t="str">
        <f t="shared" si="97"/>
        <v>MUY BAJO</v>
      </c>
      <c r="Q233" s="30">
        <f t="shared" si="102"/>
        <v>153</v>
      </c>
      <c r="R233" s="30">
        <v>300</v>
      </c>
      <c r="S233" s="30">
        <f t="shared" si="103"/>
        <v>147</v>
      </c>
      <c r="T233" s="30">
        <f t="shared" si="104"/>
        <v>70</v>
      </c>
      <c r="U233" s="30">
        <v>83</v>
      </c>
      <c r="V233" s="2">
        <v>73</v>
      </c>
    </row>
    <row r="234" spans="1:22" ht="43.2" x14ac:dyDescent="0.3">
      <c r="A234" s="54"/>
      <c r="B234" s="24" t="s">
        <v>217</v>
      </c>
      <c r="C234" s="24"/>
      <c r="D234" s="25" t="s">
        <v>28</v>
      </c>
      <c r="E234" s="47" t="s">
        <v>218</v>
      </c>
      <c r="F234" s="26">
        <v>256</v>
      </c>
      <c r="G234" s="26">
        <v>400</v>
      </c>
      <c r="H234" s="26">
        <v>144</v>
      </c>
      <c r="I234" s="25" t="s">
        <v>23</v>
      </c>
      <c r="J234" s="53">
        <v>145</v>
      </c>
      <c r="K234" s="28">
        <f t="shared" si="99"/>
        <v>1.0069444444444444</v>
      </c>
      <c r="L234" s="29" t="str">
        <f t="shared" si="83"/>
        <v>MUY ALTO</v>
      </c>
      <c r="M234" s="28">
        <f t="shared" ref="M234:M236" si="105">+Q234/R234</f>
        <v>0.35</v>
      </c>
      <c r="N234" s="29" t="str">
        <f t="shared" si="85"/>
        <v>BAJO</v>
      </c>
      <c r="O234" s="28">
        <f t="shared" si="101"/>
        <v>0.35243055555555552</v>
      </c>
      <c r="P234" s="29" t="str">
        <f t="shared" si="97"/>
        <v>BAJO</v>
      </c>
      <c r="Q234" s="30">
        <f t="shared" si="102"/>
        <v>49</v>
      </c>
      <c r="R234" s="30">
        <v>140</v>
      </c>
      <c r="S234" s="30">
        <f t="shared" si="103"/>
        <v>91</v>
      </c>
      <c r="T234" s="30">
        <f t="shared" si="104"/>
        <v>14</v>
      </c>
      <c r="U234" s="30">
        <v>35</v>
      </c>
      <c r="V234" s="2">
        <v>15</v>
      </c>
    </row>
    <row r="235" spans="1:22" ht="28.8" x14ac:dyDescent="0.3">
      <c r="A235" s="54"/>
      <c r="B235" s="24" t="s">
        <v>219</v>
      </c>
      <c r="C235" s="24"/>
      <c r="D235" s="25" t="s">
        <v>28</v>
      </c>
      <c r="E235" s="47" t="s">
        <v>220</v>
      </c>
      <c r="F235" s="26">
        <v>300</v>
      </c>
      <c r="G235" s="26">
        <v>624</v>
      </c>
      <c r="H235" s="26">
        <v>324</v>
      </c>
      <c r="I235" s="25" t="s">
        <v>23</v>
      </c>
      <c r="J235" s="53">
        <v>207</v>
      </c>
      <c r="K235" s="28">
        <f t="shared" si="99"/>
        <v>0.63888888888888884</v>
      </c>
      <c r="L235" s="29" t="str">
        <f t="shared" si="83"/>
        <v>ALTO</v>
      </c>
      <c r="M235" s="28">
        <f t="shared" si="105"/>
        <v>0.37150127226463103</v>
      </c>
      <c r="N235" s="29" t="str">
        <f t="shared" si="85"/>
        <v>BAJO</v>
      </c>
      <c r="O235" s="28">
        <f t="shared" si="101"/>
        <v>0.23734803505795871</v>
      </c>
      <c r="P235" s="29" t="str">
        <f t="shared" si="97"/>
        <v>BAJO</v>
      </c>
      <c r="Q235" s="30">
        <f t="shared" si="102"/>
        <v>146</v>
      </c>
      <c r="R235" s="30">
        <v>393</v>
      </c>
      <c r="S235" s="30">
        <f t="shared" si="103"/>
        <v>247</v>
      </c>
      <c r="T235" s="30">
        <f t="shared" si="104"/>
        <v>66</v>
      </c>
      <c r="U235" s="30">
        <v>80</v>
      </c>
      <c r="V235" s="2">
        <v>69</v>
      </c>
    </row>
    <row r="236" spans="1:22" ht="28.8" x14ac:dyDescent="0.3">
      <c r="A236" s="54"/>
      <c r="B236" s="24" t="s">
        <v>219</v>
      </c>
      <c r="C236" s="24"/>
      <c r="D236" s="25" t="s">
        <v>28</v>
      </c>
      <c r="E236" s="47" t="s">
        <v>221</v>
      </c>
      <c r="F236" s="26">
        <v>46</v>
      </c>
      <c r="G236" s="26">
        <v>81</v>
      </c>
      <c r="H236" s="26">
        <v>37</v>
      </c>
      <c r="I236" s="25" t="s">
        <v>23</v>
      </c>
      <c r="J236" s="53">
        <v>19</v>
      </c>
      <c r="K236" s="28">
        <f t="shared" si="99"/>
        <v>0.51351351351351349</v>
      </c>
      <c r="L236" s="29" t="str">
        <f t="shared" si="83"/>
        <v>MEDIO</v>
      </c>
      <c r="M236" s="28">
        <f t="shared" si="105"/>
        <v>0</v>
      </c>
      <c r="N236" s="29" t="str">
        <f t="shared" si="85"/>
        <v>MUY BAJO</v>
      </c>
      <c r="O236" s="28">
        <f t="shared" si="101"/>
        <v>0</v>
      </c>
      <c r="P236" s="29" t="str">
        <f t="shared" si="97"/>
        <v>MUY BAJO</v>
      </c>
      <c r="Q236" s="30">
        <f t="shared" si="102"/>
        <v>0</v>
      </c>
      <c r="R236" s="30">
        <v>61</v>
      </c>
      <c r="S236" s="30">
        <f t="shared" si="103"/>
        <v>61</v>
      </c>
      <c r="T236" s="30">
        <f t="shared" si="104"/>
        <v>0</v>
      </c>
      <c r="U236" s="30">
        <v>0</v>
      </c>
    </row>
    <row r="237" spans="1:22" ht="28.8" x14ac:dyDescent="0.3">
      <c r="A237" s="54"/>
      <c r="B237" s="24" t="s">
        <v>219</v>
      </c>
      <c r="C237" s="24"/>
      <c r="D237" s="25" t="s">
        <v>28</v>
      </c>
      <c r="E237" s="47" t="s">
        <v>222</v>
      </c>
      <c r="F237" s="26">
        <v>120</v>
      </c>
      <c r="G237" s="26">
        <v>240</v>
      </c>
      <c r="H237" s="26">
        <v>120</v>
      </c>
      <c r="I237" s="25" t="s">
        <v>23</v>
      </c>
      <c r="J237" s="53">
        <v>143</v>
      </c>
      <c r="K237" s="28">
        <f t="shared" si="99"/>
        <v>1.1916666666666667</v>
      </c>
      <c r="L237" s="29" t="str">
        <f t="shared" si="83"/>
        <v>MUY ALTO</v>
      </c>
      <c r="M237" s="28"/>
      <c r="N237" s="29"/>
      <c r="O237" s="28"/>
      <c r="P237" s="29"/>
      <c r="Q237" s="30">
        <f t="shared" si="102"/>
        <v>0</v>
      </c>
      <c r="R237" s="30">
        <v>0</v>
      </c>
      <c r="S237" s="30">
        <f t="shared" si="103"/>
        <v>0</v>
      </c>
      <c r="T237" s="30">
        <f t="shared" si="104"/>
        <v>0</v>
      </c>
      <c r="U237" s="30">
        <v>0</v>
      </c>
    </row>
    <row r="238" spans="1:22" ht="43.2" x14ac:dyDescent="0.3">
      <c r="A238" s="54"/>
      <c r="B238" s="24" t="s">
        <v>219</v>
      </c>
      <c r="C238" s="24"/>
      <c r="D238" s="25" t="s">
        <v>28</v>
      </c>
      <c r="E238" s="47" t="s">
        <v>223</v>
      </c>
      <c r="F238" s="26">
        <v>8</v>
      </c>
      <c r="G238" s="26">
        <v>16</v>
      </c>
      <c r="H238" s="26">
        <v>8</v>
      </c>
      <c r="I238" s="25" t="s">
        <v>23</v>
      </c>
      <c r="J238" s="53">
        <v>22</v>
      </c>
      <c r="K238" s="28">
        <f t="shared" si="99"/>
        <v>2.75</v>
      </c>
      <c r="L238" s="29" t="str">
        <f t="shared" si="83"/>
        <v>MUY ALTO</v>
      </c>
      <c r="M238" s="28"/>
      <c r="N238" s="29"/>
      <c r="O238" s="28"/>
      <c r="P238" s="29"/>
      <c r="Q238" s="30">
        <f t="shared" si="102"/>
        <v>0</v>
      </c>
      <c r="R238" s="30">
        <v>0</v>
      </c>
      <c r="S238" s="30">
        <f t="shared" si="103"/>
        <v>0</v>
      </c>
      <c r="T238" s="30">
        <f t="shared" si="104"/>
        <v>0</v>
      </c>
      <c r="U238" s="30">
        <v>0</v>
      </c>
    </row>
    <row r="239" spans="1:22" ht="28.2" customHeight="1" thickBot="1" x14ac:dyDescent="0.35">
      <c r="A239" s="54"/>
      <c r="B239" s="34" t="s">
        <v>224</v>
      </c>
      <c r="C239" s="34"/>
      <c r="D239" s="35"/>
      <c r="E239" s="35"/>
      <c r="F239" s="35"/>
      <c r="G239" s="35"/>
      <c r="H239" s="35"/>
      <c r="I239" s="35"/>
      <c r="J239" s="35"/>
      <c r="K239" s="36">
        <f>AVERAGE(K232:K238)</f>
        <v>1.0782888657888658</v>
      </c>
      <c r="L239" s="29" t="str">
        <f t="shared" si="83"/>
        <v>MUY ALTO</v>
      </c>
      <c r="M239" s="36">
        <f>AVERAGE(M232:M238)</f>
        <v>0.35334829103913079</v>
      </c>
      <c r="N239" s="29" t="str">
        <f t="shared" si="85"/>
        <v>BAJO</v>
      </c>
      <c r="O239" s="36">
        <f>AVERAGE(O232:O238)</f>
        <v>0.20943920160618634</v>
      </c>
      <c r="P239" s="29" t="str">
        <f t="shared" si="97"/>
        <v>BAJO</v>
      </c>
      <c r="Q239" s="37">
        <v>337</v>
      </c>
      <c r="R239" s="37">
        <v>1264</v>
      </c>
      <c r="S239" s="37">
        <v>927</v>
      </c>
      <c r="T239" s="37">
        <v>112</v>
      </c>
      <c r="U239" s="37">
        <f>SUM(U232:U238)</f>
        <v>337</v>
      </c>
    </row>
    <row r="240" spans="1:22" ht="69.599999999999994" customHeight="1" x14ac:dyDescent="0.3">
      <c r="A240" s="54"/>
      <c r="B240" s="24" t="s">
        <v>225</v>
      </c>
      <c r="C240" s="24"/>
      <c r="D240" s="25" t="s">
        <v>28</v>
      </c>
      <c r="E240" s="47" t="s">
        <v>226</v>
      </c>
      <c r="F240" s="26">
        <v>15</v>
      </c>
      <c r="G240" s="26">
        <v>20</v>
      </c>
      <c r="H240" s="26">
        <v>5</v>
      </c>
      <c r="I240" s="25" t="s">
        <v>23</v>
      </c>
      <c r="J240" s="53">
        <v>10</v>
      </c>
      <c r="K240" s="28">
        <f t="shared" ref="K240:K243" si="106">+J240/H240</f>
        <v>2</v>
      </c>
      <c r="L240" s="29" t="str">
        <f t="shared" si="83"/>
        <v>MUY ALTO</v>
      </c>
      <c r="M240" s="28">
        <f t="shared" ref="M240:M243" si="107">+Q240/R240</f>
        <v>0.31818181818181818</v>
      </c>
      <c r="N240" s="29" t="str">
        <f t="shared" si="85"/>
        <v>BAJO</v>
      </c>
      <c r="O240" s="28">
        <f t="shared" ref="O240:O243" si="108">+K240*M240</f>
        <v>0.63636363636363635</v>
      </c>
      <c r="P240" s="29" t="str">
        <f t="shared" si="97"/>
        <v>ALTO</v>
      </c>
      <c r="Q240" s="30">
        <f t="shared" ref="Q240:Q243" si="109">+T240+U240</f>
        <v>35</v>
      </c>
      <c r="R240" s="30">
        <v>110</v>
      </c>
      <c r="S240" s="30">
        <f t="shared" ref="S240:S243" si="110">+R240-Q240</f>
        <v>75</v>
      </c>
      <c r="T240" s="30">
        <f t="shared" ref="T240:T243" si="111">ROUND(V240*$T$438/$T$439,0)</f>
        <v>14</v>
      </c>
      <c r="U240" s="30">
        <v>21</v>
      </c>
      <c r="V240" s="2">
        <v>15</v>
      </c>
    </row>
    <row r="241" spans="1:22" ht="60" customHeight="1" x14ac:dyDescent="0.3">
      <c r="A241" s="54"/>
      <c r="B241" s="24" t="s">
        <v>227</v>
      </c>
      <c r="C241" s="24"/>
      <c r="D241" s="25" t="s">
        <v>28</v>
      </c>
      <c r="E241" s="47" t="s">
        <v>228</v>
      </c>
      <c r="F241" s="26">
        <v>5449</v>
      </c>
      <c r="G241" s="26">
        <v>5593</v>
      </c>
      <c r="H241" s="26">
        <v>144</v>
      </c>
      <c r="I241" s="25" t="s">
        <v>23</v>
      </c>
      <c r="J241" s="53">
        <v>0</v>
      </c>
      <c r="K241" s="28">
        <f t="shared" si="106"/>
        <v>0</v>
      </c>
      <c r="L241" s="29" t="str">
        <f t="shared" si="83"/>
        <v>MUY BAJO</v>
      </c>
      <c r="M241" s="28">
        <f t="shared" si="107"/>
        <v>6.6666666666666666E-2</v>
      </c>
      <c r="N241" s="29" t="str">
        <f t="shared" si="85"/>
        <v>MUY BAJO</v>
      </c>
      <c r="O241" s="28">
        <f t="shared" si="108"/>
        <v>0</v>
      </c>
      <c r="P241" s="29" t="str">
        <f t="shared" si="97"/>
        <v>MUY BAJO</v>
      </c>
      <c r="Q241" s="30">
        <f t="shared" si="109"/>
        <v>4</v>
      </c>
      <c r="R241" s="30">
        <v>60</v>
      </c>
      <c r="S241" s="30">
        <f t="shared" si="110"/>
        <v>56</v>
      </c>
      <c r="T241" s="30">
        <f t="shared" si="111"/>
        <v>4</v>
      </c>
      <c r="U241" s="30">
        <v>0</v>
      </c>
      <c r="V241" s="2">
        <v>4</v>
      </c>
    </row>
    <row r="242" spans="1:22" ht="60" customHeight="1" x14ac:dyDescent="0.3">
      <c r="A242" s="54"/>
      <c r="B242" s="24" t="s">
        <v>229</v>
      </c>
      <c r="C242" s="24"/>
      <c r="D242" s="25" t="s">
        <v>28</v>
      </c>
      <c r="E242" s="47" t="s">
        <v>230</v>
      </c>
      <c r="F242" s="26">
        <v>4</v>
      </c>
      <c r="G242" s="26">
        <v>6</v>
      </c>
      <c r="H242" s="26">
        <v>2</v>
      </c>
      <c r="I242" s="25" t="s">
        <v>23</v>
      </c>
      <c r="J242" s="53">
        <v>0</v>
      </c>
      <c r="K242" s="28">
        <f t="shared" si="106"/>
        <v>0</v>
      </c>
      <c r="L242" s="29" t="str">
        <f t="shared" si="83"/>
        <v>MUY BAJO</v>
      </c>
      <c r="M242" s="28">
        <f t="shared" si="107"/>
        <v>0.13333333333333333</v>
      </c>
      <c r="N242" s="29" t="str">
        <f t="shared" si="85"/>
        <v>MUY BAJO</v>
      </c>
      <c r="O242" s="28">
        <f t="shared" si="108"/>
        <v>0</v>
      </c>
      <c r="P242" s="29" t="str">
        <f t="shared" si="97"/>
        <v>MUY BAJO</v>
      </c>
      <c r="Q242" s="30">
        <f t="shared" si="109"/>
        <v>4</v>
      </c>
      <c r="R242" s="30">
        <v>30</v>
      </c>
      <c r="S242" s="30">
        <f t="shared" si="110"/>
        <v>26</v>
      </c>
      <c r="T242" s="30">
        <f t="shared" si="111"/>
        <v>4</v>
      </c>
      <c r="U242" s="30">
        <v>0</v>
      </c>
      <c r="V242" s="2">
        <v>4</v>
      </c>
    </row>
    <row r="243" spans="1:22" ht="60" customHeight="1" x14ac:dyDescent="0.3">
      <c r="A243" s="54"/>
      <c r="B243" s="24" t="s">
        <v>231</v>
      </c>
      <c r="C243" s="24"/>
      <c r="D243" s="25" t="s">
        <v>28</v>
      </c>
      <c r="E243" s="47" t="s">
        <v>232</v>
      </c>
      <c r="F243" s="26">
        <v>4</v>
      </c>
      <c r="G243" s="26">
        <v>7</v>
      </c>
      <c r="H243" s="26">
        <v>3</v>
      </c>
      <c r="I243" s="25" t="s">
        <v>23</v>
      </c>
      <c r="J243" s="53">
        <v>1</v>
      </c>
      <c r="K243" s="28">
        <f t="shared" si="106"/>
        <v>0.33333333333333331</v>
      </c>
      <c r="L243" s="29" t="str">
        <f t="shared" si="83"/>
        <v>BAJO</v>
      </c>
      <c r="M243" s="28">
        <f t="shared" si="107"/>
        <v>0</v>
      </c>
      <c r="N243" s="29" t="str">
        <f t="shared" si="85"/>
        <v>MUY BAJO</v>
      </c>
      <c r="O243" s="28">
        <f t="shared" si="108"/>
        <v>0</v>
      </c>
      <c r="P243" s="29" t="str">
        <f t="shared" si="97"/>
        <v>MUY BAJO</v>
      </c>
      <c r="Q243" s="30">
        <f t="shared" si="109"/>
        <v>0</v>
      </c>
      <c r="R243" s="30">
        <v>25</v>
      </c>
      <c r="S243" s="30">
        <f t="shared" si="110"/>
        <v>25</v>
      </c>
      <c r="T243" s="30">
        <f t="shared" si="111"/>
        <v>0</v>
      </c>
      <c r="U243" s="30">
        <v>0</v>
      </c>
      <c r="V243" s="2">
        <v>0</v>
      </c>
    </row>
    <row r="244" spans="1:22" ht="28.2" customHeight="1" thickBot="1" x14ac:dyDescent="0.35">
      <c r="A244" s="54"/>
      <c r="B244" s="34" t="s">
        <v>233</v>
      </c>
      <c r="C244" s="34"/>
      <c r="D244" s="35"/>
      <c r="E244" s="35"/>
      <c r="F244" s="35"/>
      <c r="G244" s="35"/>
      <c r="H244" s="35"/>
      <c r="I244" s="35"/>
      <c r="J244" s="35"/>
      <c r="K244" s="36">
        <f>AVERAGE(K240:K243)</f>
        <v>0.58333333333333337</v>
      </c>
      <c r="L244" s="29" t="str">
        <f t="shared" si="83"/>
        <v>MEDIO</v>
      </c>
      <c r="M244" s="36">
        <f>AVERAGE(M240:M243)</f>
        <v>0.12954545454545455</v>
      </c>
      <c r="N244" s="29" t="str">
        <f t="shared" si="85"/>
        <v>MUY BAJO</v>
      </c>
      <c r="O244" s="36">
        <f>AVERAGE(O240:O243)</f>
        <v>0.15909090909090909</v>
      </c>
      <c r="P244" s="29" t="str">
        <f t="shared" si="97"/>
        <v>MUY BAJO</v>
      </c>
      <c r="Q244" s="37">
        <f t="shared" ref="Q244:T244" si="112">SUM(Q240:Q243)</f>
        <v>43</v>
      </c>
      <c r="R244" s="37">
        <f t="shared" si="112"/>
        <v>225</v>
      </c>
      <c r="S244" s="37">
        <f t="shared" si="112"/>
        <v>182</v>
      </c>
      <c r="T244" s="37">
        <f t="shared" si="112"/>
        <v>22</v>
      </c>
      <c r="U244" s="37">
        <f>SUM(U240:U243)</f>
        <v>21</v>
      </c>
    </row>
    <row r="245" spans="1:22" ht="31.95" customHeight="1" x14ac:dyDescent="0.3">
      <c r="A245" s="55"/>
      <c r="B245" s="42" t="s">
        <v>234</v>
      </c>
      <c r="C245" s="42"/>
      <c r="D245" s="43"/>
      <c r="E245" s="43"/>
      <c r="F245" s="43"/>
      <c r="G245" s="43"/>
      <c r="H245" s="43"/>
      <c r="I245" s="43"/>
      <c r="J245" s="43"/>
      <c r="K245" s="44">
        <f>AVERAGE(K244,K239,K231,K188,K138)</f>
        <v>0.68593278286348325</v>
      </c>
      <c r="L245" s="29" t="str">
        <f t="shared" si="83"/>
        <v>ALTO</v>
      </c>
      <c r="M245" s="44">
        <f>AVERAGE(M244,M239,M231,M188,M138)</f>
        <v>0.31729736392423991</v>
      </c>
      <c r="N245" s="29" t="str">
        <f t="shared" si="85"/>
        <v>BAJO</v>
      </c>
      <c r="O245" s="44">
        <f>AVERAGE(O244,O239,O231,O188,O138)</f>
        <v>0.19691253265061967</v>
      </c>
      <c r="P245" s="29" t="str">
        <f t="shared" si="97"/>
        <v>MUY BAJO</v>
      </c>
      <c r="Q245" s="45">
        <f t="shared" ref="Q245:T245" si="113">+Q244+Q239+Q231+Q188+Q138</f>
        <v>6351</v>
      </c>
      <c r="R245" s="45">
        <f t="shared" si="113"/>
        <v>9756</v>
      </c>
      <c r="S245" s="45">
        <f t="shared" si="113"/>
        <v>3405</v>
      </c>
      <c r="T245" s="45">
        <f t="shared" si="113"/>
        <v>1761</v>
      </c>
      <c r="U245" s="45">
        <f>+U244+U239+U231+U188+U138</f>
        <v>4702</v>
      </c>
    </row>
    <row r="246" spans="1:22" ht="31.95" customHeight="1" x14ac:dyDescent="0.3">
      <c r="A246" s="56" t="s">
        <v>235</v>
      </c>
      <c r="B246" s="24" t="s">
        <v>236</v>
      </c>
      <c r="C246" s="24"/>
      <c r="D246" s="25" t="s">
        <v>21</v>
      </c>
      <c r="E246" s="47" t="s">
        <v>237</v>
      </c>
      <c r="F246" s="26">
        <v>1952</v>
      </c>
      <c r="G246" s="26">
        <v>3352</v>
      </c>
      <c r="H246" s="26">
        <v>1400</v>
      </c>
      <c r="I246" s="25" t="s">
        <v>23</v>
      </c>
      <c r="J246" s="53">
        <v>1260</v>
      </c>
      <c r="K246" s="28">
        <f>+J246/H246</f>
        <v>0.9</v>
      </c>
      <c r="L246" s="29" t="str">
        <f t="shared" si="83"/>
        <v>MUY ALTO</v>
      </c>
      <c r="M246" s="28">
        <f t="shared" ref="M246:M270" si="114">+Q246/R246</f>
        <v>0.71014492753623193</v>
      </c>
      <c r="N246" s="29" t="str">
        <f t="shared" si="85"/>
        <v>ALTO</v>
      </c>
      <c r="O246" s="28">
        <f t="shared" ref="O246:O270" si="115">+K246*M246</f>
        <v>0.63913043478260878</v>
      </c>
      <c r="P246" s="29" t="str">
        <f t="shared" si="97"/>
        <v>ALTO</v>
      </c>
      <c r="Q246" s="30">
        <f t="shared" ref="Q246:Q270" si="116">+T246+U246</f>
        <v>49</v>
      </c>
      <c r="R246" s="30">
        <v>69</v>
      </c>
      <c r="S246" s="30">
        <f t="shared" ref="S246:S270" si="117">+R246-Q246</f>
        <v>20</v>
      </c>
      <c r="T246" s="30">
        <f t="shared" ref="T246:T270" si="118">ROUND(V246*$T$438/$T$439,0)</f>
        <v>24</v>
      </c>
      <c r="U246" s="30">
        <v>25</v>
      </c>
      <c r="V246" s="2">
        <v>25</v>
      </c>
    </row>
    <row r="247" spans="1:22" ht="31.95" customHeight="1" x14ac:dyDescent="0.3">
      <c r="A247" s="57"/>
      <c r="B247" s="24" t="s">
        <v>236</v>
      </c>
      <c r="C247" s="24"/>
      <c r="D247" s="25" t="s">
        <v>24</v>
      </c>
      <c r="E247" s="47" t="s">
        <v>237</v>
      </c>
      <c r="F247" s="26">
        <v>209</v>
      </c>
      <c r="G247" s="26">
        <v>509</v>
      </c>
      <c r="H247" s="26">
        <v>300</v>
      </c>
      <c r="I247" s="25" t="s">
        <v>23</v>
      </c>
      <c r="J247" s="53">
        <v>93</v>
      </c>
      <c r="K247" s="28">
        <f t="shared" ref="K247:K270" si="119">+J247/H247</f>
        <v>0.31</v>
      </c>
      <c r="L247" s="29" t="str">
        <f t="shared" si="83"/>
        <v>BAJO</v>
      </c>
      <c r="M247" s="28">
        <f t="shared" si="114"/>
        <v>0.40476190476190477</v>
      </c>
      <c r="N247" s="29" t="str">
        <f t="shared" si="85"/>
        <v>MEDIO</v>
      </c>
      <c r="O247" s="28">
        <f t="shared" si="115"/>
        <v>0.12547619047619046</v>
      </c>
      <c r="P247" s="29" t="str">
        <f t="shared" si="97"/>
        <v>MUY BAJO</v>
      </c>
      <c r="Q247" s="30">
        <f t="shared" si="116"/>
        <v>17</v>
      </c>
      <c r="R247" s="30">
        <v>42</v>
      </c>
      <c r="S247" s="30">
        <f t="shared" si="117"/>
        <v>25</v>
      </c>
      <c r="T247" s="30">
        <f t="shared" si="118"/>
        <v>9</v>
      </c>
      <c r="U247" s="30">
        <v>8</v>
      </c>
      <c r="V247" s="2">
        <v>9</v>
      </c>
    </row>
    <row r="248" spans="1:22" ht="31.95" customHeight="1" x14ac:dyDescent="0.3">
      <c r="A248" s="57"/>
      <c r="B248" s="24" t="s">
        <v>236</v>
      </c>
      <c r="C248" s="24"/>
      <c r="D248" s="25" t="s">
        <v>25</v>
      </c>
      <c r="E248" s="47" t="s">
        <v>237</v>
      </c>
      <c r="F248" s="26">
        <v>294</v>
      </c>
      <c r="G248" s="26">
        <v>594</v>
      </c>
      <c r="H248" s="26">
        <v>300</v>
      </c>
      <c r="I248" s="25" t="s">
        <v>23</v>
      </c>
      <c r="J248" s="53">
        <v>154</v>
      </c>
      <c r="K248" s="28">
        <f t="shared" si="119"/>
        <v>0.51333333333333331</v>
      </c>
      <c r="L248" s="29" t="str">
        <f t="shared" si="83"/>
        <v>MEDIO</v>
      </c>
      <c r="M248" s="28">
        <f t="shared" si="114"/>
        <v>0.33333333333333331</v>
      </c>
      <c r="N248" s="29" t="str">
        <f t="shared" si="85"/>
        <v>BAJO</v>
      </c>
      <c r="O248" s="28">
        <f t="shared" si="115"/>
        <v>0.1711111111111111</v>
      </c>
      <c r="P248" s="29" t="str">
        <f t="shared" si="97"/>
        <v>MUY BAJO</v>
      </c>
      <c r="Q248" s="30">
        <f t="shared" si="116"/>
        <v>14</v>
      </c>
      <c r="R248" s="30">
        <v>42</v>
      </c>
      <c r="S248" s="30">
        <f t="shared" si="117"/>
        <v>28</v>
      </c>
      <c r="T248" s="30">
        <f t="shared" si="118"/>
        <v>6</v>
      </c>
      <c r="U248" s="30">
        <v>8</v>
      </c>
      <c r="V248" s="2">
        <v>6</v>
      </c>
    </row>
    <row r="249" spans="1:22" ht="31.95" customHeight="1" x14ac:dyDescent="0.3">
      <c r="A249" s="57"/>
      <c r="B249" s="24" t="s">
        <v>236</v>
      </c>
      <c r="C249" s="24"/>
      <c r="D249" s="25" t="s">
        <v>26</v>
      </c>
      <c r="E249" s="47" t="s">
        <v>237</v>
      </c>
      <c r="F249" s="26">
        <v>319</v>
      </c>
      <c r="G249" s="26">
        <v>619</v>
      </c>
      <c r="H249" s="26">
        <v>300</v>
      </c>
      <c r="I249" s="25" t="s">
        <v>23</v>
      </c>
      <c r="J249" s="53">
        <v>210</v>
      </c>
      <c r="K249" s="28">
        <f t="shared" si="119"/>
        <v>0.7</v>
      </c>
      <c r="L249" s="29" t="str">
        <f t="shared" si="83"/>
        <v>ALTO</v>
      </c>
      <c r="M249" s="28">
        <f t="shared" si="114"/>
        <v>0.45238095238095238</v>
      </c>
      <c r="N249" s="29" t="str">
        <f t="shared" si="85"/>
        <v>MEDIO</v>
      </c>
      <c r="O249" s="28">
        <f t="shared" si="115"/>
        <v>0.31666666666666665</v>
      </c>
      <c r="P249" s="29" t="str">
        <f t="shared" si="97"/>
        <v>BAJO</v>
      </c>
      <c r="Q249" s="30">
        <f t="shared" si="116"/>
        <v>19</v>
      </c>
      <c r="R249" s="30">
        <v>42</v>
      </c>
      <c r="S249" s="30">
        <f t="shared" si="117"/>
        <v>23</v>
      </c>
      <c r="T249" s="30">
        <f t="shared" si="118"/>
        <v>11</v>
      </c>
      <c r="U249" s="30">
        <v>8</v>
      </c>
      <c r="V249" s="2">
        <v>12</v>
      </c>
    </row>
    <row r="250" spans="1:22" ht="31.95" customHeight="1" x14ac:dyDescent="0.3">
      <c r="A250" s="57"/>
      <c r="B250" s="24" t="s">
        <v>238</v>
      </c>
      <c r="C250" s="24"/>
      <c r="D250" s="25" t="s">
        <v>21</v>
      </c>
      <c r="E250" s="47" t="s">
        <v>237</v>
      </c>
      <c r="F250" s="26">
        <v>888</v>
      </c>
      <c r="G250" s="26">
        <v>1748</v>
      </c>
      <c r="H250" s="26">
        <v>860</v>
      </c>
      <c r="I250" s="25" t="s">
        <v>23</v>
      </c>
      <c r="J250" s="53">
        <v>430</v>
      </c>
      <c r="K250" s="28">
        <f t="shared" si="119"/>
        <v>0.5</v>
      </c>
      <c r="L250" s="29" t="str">
        <f t="shared" si="83"/>
        <v>MEDIO</v>
      </c>
      <c r="M250" s="28"/>
      <c r="N250" s="29" t="str">
        <f t="shared" si="85"/>
        <v>MUY BAJO</v>
      </c>
      <c r="O250" s="28">
        <f t="shared" si="115"/>
        <v>0</v>
      </c>
      <c r="P250" s="29" t="str">
        <f t="shared" si="97"/>
        <v>MUY BAJO</v>
      </c>
      <c r="Q250" s="30">
        <f t="shared" si="116"/>
        <v>29</v>
      </c>
      <c r="R250" s="30">
        <v>37</v>
      </c>
      <c r="S250" s="30">
        <f t="shared" si="117"/>
        <v>8</v>
      </c>
      <c r="T250" s="30">
        <f t="shared" si="118"/>
        <v>29</v>
      </c>
      <c r="U250" s="30">
        <v>0</v>
      </c>
      <c r="V250" s="2">
        <v>30</v>
      </c>
    </row>
    <row r="251" spans="1:22" ht="31.95" customHeight="1" x14ac:dyDescent="0.3">
      <c r="A251" s="57"/>
      <c r="B251" s="24" t="s">
        <v>238</v>
      </c>
      <c r="C251" s="24"/>
      <c r="D251" s="25" t="s">
        <v>24</v>
      </c>
      <c r="E251" s="47" t="s">
        <v>237</v>
      </c>
      <c r="F251" s="26">
        <v>128</v>
      </c>
      <c r="G251" s="26">
        <v>378</v>
      </c>
      <c r="H251" s="26">
        <v>250</v>
      </c>
      <c r="I251" s="25" t="s">
        <v>23</v>
      </c>
      <c r="J251" s="53">
        <v>217</v>
      </c>
      <c r="K251" s="28">
        <f t="shared" si="119"/>
        <v>0.86799999999999999</v>
      </c>
      <c r="L251" s="29" t="str">
        <f t="shared" si="83"/>
        <v>MUY ALTO</v>
      </c>
      <c r="M251" s="28">
        <f t="shared" si="114"/>
        <v>0.86363636363636365</v>
      </c>
      <c r="N251" s="29" t="str">
        <f t="shared" si="85"/>
        <v>MUY ALTO</v>
      </c>
      <c r="O251" s="28">
        <f t="shared" si="115"/>
        <v>0.74963636363636366</v>
      </c>
      <c r="P251" s="29" t="str">
        <f t="shared" si="97"/>
        <v>ALTO</v>
      </c>
      <c r="Q251" s="30">
        <f t="shared" si="116"/>
        <v>19</v>
      </c>
      <c r="R251" s="30">
        <v>22</v>
      </c>
      <c r="S251" s="30">
        <f t="shared" si="117"/>
        <v>3</v>
      </c>
      <c r="T251" s="30">
        <f t="shared" si="118"/>
        <v>11</v>
      </c>
      <c r="U251" s="30">
        <v>8</v>
      </c>
      <c r="V251" s="2">
        <v>11</v>
      </c>
    </row>
    <row r="252" spans="1:22" ht="31.95" customHeight="1" x14ac:dyDescent="0.3">
      <c r="A252" s="57"/>
      <c r="B252" s="24" t="s">
        <v>238</v>
      </c>
      <c r="C252" s="24"/>
      <c r="D252" s="25" t="s">
        <v>25</v>
      </c>
      <c r="E252" s="47" t="s">
        <v>237</v>
      </c>
      <c r="F252" s="26">
        <v>114</v>
      </c>
      <c r="G252" s="26">
        <v>364</v>
      </c>
      <c r="H252" s="26">
        <v>250</v>
      </c>
      <c r="I252" s="25" t="s">
        <v>23</v>
      </c>
      <c r="J252" s="53">
        <v>137</v>
      </c>
      <c r="K252" s="28">
        <f t="shared" si="119"/>
        <v>0.54800000000000004</v>
      </c>
      <c r="L252" s="29" t="str">
        <f t="shared" si="83"/>
        <v>MEDIO</v>
      </c>
      <c r="M252" s="28">
        <f t="shared" si="114"/>
        <v>0.86363636363636365</v>
      </c>
      <c r="N252" s="29" t="str">
        <f t="shared" si="85"/>
        <v>MUY ALTO</v>
      </c>
      <c r="O252" s="28">
        <f t="shared" si="115"/>
        <v>0.47327272727272729</v>
      </c>
      <c r="P252" s="29" t="str">
        <f t="shared" si="97"/>
        <v>MEDIO</v>
      </c>
      <c r="Q252" s="30">
        <f t="shared" si="116"/>
        <v>19</v>
      </c>
      <c r="R252" s="30">
        <v>22</v>
      </c>
      <c r="S252" s="30">
        <f t="shared" si="117"/>
        <v>3</v>
      </c>
      <c r="T252" s="30">
        <f t="shared" si="118"/>
        <v>11</v>
      </c>
      <c r="U252" s="30">
        <v>8</v>
      </c>
      <c r="V252" s="2">
        <v>11</v>
      </c>
    </row>
    <row r="253" spans="1:22" ht="31.95" customHeight="1" x14ac:dyDescent="0.3">
      <c r="A253" s="57"/>
      <c r="B253" s="24" t="s">
        <v>238</v>
      </c>
      <c r="C253" s="24"/>
      <c r="D253" s="25" t="s">
        <v>26</v>
      </c>
      <c r="E253" s="47" t="s">
        <v>237</v>
      </c>
      <c r="F253" s="26">
        <v>158</v>
      </c>
      <c r="G253" s="26">
        <v>408</v>
      </c>
      <c r="H253" s="26">
        <v>250</v>
      </c>
      <c r="I253" s="25" t="s">
        <v>23</v>
      </c>
      <c r="J253" s="53">
        <v>94</v>
      </c>
      <c r="K253" s="28">
        <f t="shared" si="119"/>
        <v>0.376</v>
      </c>
      <c r="L253" s="29" t="str">
        <f t="shared" si="83"/>
        <v>BAJO</v>
      </c>
      <c r="M253" s="28">
        <f t="shared" si="114"/>
        <v>0.72727272727272729</v>
      </c>
      <c r="N253" s="29" t="str">
        <f t="shared" si="85"/>
        <v>ALTO</v>
      </c>
      <c r="O253" s="28">
        <f t="shared" si="115"/>
        <v>0.27345454545454545</v>
      </c>
      <c r="P253" s="29" t="str">
        <f t="shared" si="97"/>
        <v>BAJO</v>
      </c>
      <c r="Q253" s="30">
        <f t="shared" si="116"/>
        <v>16</v>
      </c>
      <c r="R253" s="30">
        <v>22</v>
      </c>
      <c r="S253" s="30">
        <f t="shared" si="117"/>
        <v>6</v>
      </c>
      <c r="T253" s="30">
        <f t="shared" si="118"/>
        <v>8</v>
      </c>
      <c r="U253" s="30">
        <v>8</v>
      </c>
      <c r="V253" s="2">
        <v>8</v>
      </c>
    </row>
    <row r="254" spans="1:22" ht="31.95" customHeight="1" x14ac:dyDescent="0.3">
      <c r="A254" s="57"/>
      <c r="B254" s="24" t="s">
        <v>239</v>
      </c>
      <c r="C254" s="24"/>
      <c r="D254" s="25" t="s">
        <v>21</v>
      </c>
      <c r="E254" s="47" t="s">
        <v>237</v>
      </c>
      <c r="F254" s="26">
        <v>2150</v>
      </c>
      <c r="G254" s="26">
        <v>3150</v>
      </c>
      <c r="H254" s="26">
        <v>1000</v>
      </c>
      <c r="I254" s="25" t="s">
        <v>23</v>
      </c>
      <c r="J254" s="53">
        <v>3808</v>
      </c>
      <c r="K254" s="28">
        <f t="shared" si="119"/>
        <v>3.8079999999999998</v>
      </c>
      <c r="L254" s="29" t="str">
        <f t="shared" si="83"/>
        <v>MUY ALTO</v>
      </c>
      <c r="M254" s="28">
        <f t="shared" si="114"/>
        <v>0.54411764705882348</v>
      </c>
      <c r="N254" s="29" t="str">
        <f t="shared" si="85"/>
        <v>MEDIO</v>
      </c>
      <c r="O254" s="28">
        <f t="shared" si="115"/>
        <v>2.0719999999999996</v>
      </c>
      <c r="P254" s="29" t="str">
        <f t="shared" si="97"/>
        <v>MUY ALTO</v>
      </c>
      <c r="Q254" s="30">
        <f t="shared" si="116"/>
        <v>37</v>
      </c>
      <c r="R254" s="30">
        <v>68</v>
      </c>
      <c r="S254" s="30">
        <f t="shared" si="117"/>
        <v>31</v>
      </c>
      <c r="T254" s="30">
        <f t="shared" si="118"/>
        <v>11</v>
      </c>
      <c r="U254" s="30">
        <v>26</v>
      </c>
      <c r="V254" s="2">
        <v>12</v>
      </c>
    </row>
    <row r="255" spans="1:22" ht="31.95" customHeight="1" x14ac:dyDescent="0.3">
      <c r="A255" s="57"/>
      <c r="B255" s="24" t="s">
        <v>240</v>
      </c>
      <c r="C255" s="24"/>
      <c r="D255" s="25" t="s">
        <v>21</v>
      </c>
      <c r="E255" s="47" t="s">
        <v>241</v>
      </c>
      <c r="F255" s="26">
        <v>15</v>
      </c>
      <c r="G255" s="26">
        <v>25</v>
      </c>
      <c r="H255" s="26">
        <v>10</v>
      </c>
      <c r="I255" s="25" t="s">
        <v>23</v>
      </c>
      <c r="J255" s="53">
        <v>8</v>
      </c>
      <c r="K255" s="28">
        <f t="shared" si="119"/>
        <v>0.8</v>
      </c>
      <c r="L255" s="29" t="str">
        <f t="shared" si="83"/>
        <v>ALTO</v>
      </c>
      <c r="M255" s="28">
        <f t="shared" si="114"/>
        <v>0</v>
      </c>
      <c r="N255" s="29" t="str">
        <f t="shared" si="85"/>
        <v>MUY BAJO</v>
      </c>
      <c r="O255" s="28">
        <f t="shared" si="115"/>
        <v>0</v>
      </c>
      <c r="P255" s="29" t="str">
        <f t="shared" si="97"/>
        <v>MUY BAJO</v>
      </c>
      <c r="Q255" s="30">
        <f t="shared" si="116"/>
        <v>0</v>
      </c>
      <c r="R255" s="30">
        <v>10</v>
      </c>
      <c r="S255" s="30">
        <f t="shared" si="117"/>
        <v>10</v>
      </c>
      <c r="T255" s="30">
        <f t="shared" si="118"/>
        <v>0</v>
      </c>
      <c r="U255" s="30">
        <v>0</v>
      </c>
    </row>
    <row r="256" spans="1:22" ht="31.95" customHeight="1" x14ac:dyDescent="0.3">
      <c r="A256" s="57"/>
      <c r="B256" s="24" t="s">
        <v>240</v>
      </c>
      <c r="C256" s="24"/>
      <c r="D256" s="25" t="s">
        <v>24</v>
      </c>
      <c r="E256" s="47" t="s">
        <v>241</v>
      </c>
      <c r="F256" s="26">
        <v>12</v>
      </c>
      <c r="G256" s="26">
        <v>22</v>
      </c>
      <c r="H256" s="26">
        <v>10</v>
      </c>
      <c r="I256" s="25" t="s">
        <v>23</v>
      </c>
      <c r="J256" s="53">
        <v>3</v>
      </c>
      <c r="K256" s="28">
        <f t="shared" si="119"/>
        <v>0.3</v>
      </c>
      <c r="L256" s="29" t="str">
        <f t="shared" si="83"/>
        <v>BAJO</v>
      </c>
      <c r="M256" s="28"/>
      <c r="N256" s="29" t="str">
        <f t="shared" si="85"/>
        <v>MUY BAJO</v>
      </c>
      <c r="O256" s="28">
        <f t="shared" si="115"/>
        <v>0</v>
      </c>
      <c r="P256" s="29" t="str">
        <f t="shared" si="97"/>
        <v>MUY BAJO</v>
      </c>
      <c r="Q256" s="30">
        <f t="shared" si="116"/>
        <v>0</v>
      </c>
      <c r="R256" s="30">
        <v>4</v>
      </c>
      <c r="S256" s="30">
        <f t="shared" si="117"/>
        <v>4</v>
      </c>
      <c r="T256" s="30">
        <f t="shared" si="118"/>
        <v>0</v>
      </c>
      <c r="U256" s="30">
        <v>0</v>
      </c>
    </row>
    <row r="257" spans="1:22" ht="31.95" customHeight="1" x14ac:dyDescent="0.3">
      <c r="A257" s="57"/>
      <c r="B257" s="24" t="s">
        <v>240</v>
      </c>
      <c r="C257" s="24"/>
      <c r="D257" s="25" t="s">
        <v>25</v>
      </c>
      <c r="E257" s="47" t="s">
        <v>241</v>
      </c>
      <c r="F257" s="26">
        <v>14</v>
      </c>
      <c r="G257" s="26">
        <v>24</v>
      </c>
      <c r="H257" s="26">
        <v>10</v>
      </c>
      <c r="I257" s="25" t="s">
        <v>23</v>
      </c>
      <c r="J257" s="53">
        <v>4</v>
      </c>
      <c r="K257" s="28">
        <f t="shared" si="119"/>
        <v>0.4</v>
      </c>
      <c r="L257" s="29" t="str">
        <f t="shared" si="83"/>
        <v>BAJO</v>
      </c>
      <c r="M257" s="28"/>
      <c r="N257" s="29" t="str">
        <f t="shared" si="85"/>
        <v>MUY BAJO</v>
      </c>
      <c r="O257" s="28">
        <f t="shared" si="115"/>
        <v>0</v>
      </c>
      <c r="P257" s="29" t="str">
        <f t="shared" si="97"/>
        <v>MUY BAJO</v>
      </c>
      <c r="Q257" s="30">
        <f t="shared" si="116"/>
        <v>0</v>
      </c>
      <c r="R257" s="30">
        <v>4</v>
      </c>
      <c r="S257" s="30">
        <f t="shared" si="117"/>
        <v>4</v>
      </c>
      <c r="T257" s="30">
        <f t="shared" si="118"/>
        <v>0</v>
      </c>
      <c r="U257" s="30">
        <v>0</v>
      </c>
    </row>
    <row r="258" spans="1:22" ht="31.95" customHeight="1" x14ac:dyDescent="0.3">
      <c r="A258" s="57"/>
      <c r="B258" s="24" t="s">
        <v>240</v>
      </c>
      <c r="C258" s="24"/>
      <c r="D258" s="25" t="s">
        <v>26</v>
      </c>
      <c r="E258" s="47" t="s">
        <v>241</v>
      </c>
      <c r="F258" s="26">
        <v>13</v>
      </c>
      <c r="G258" s="26">
        <v>23</v>
      </c>
      <c r="H258" s="26">
        <v>10</v>
      </c>
      <c r="I258" s="25" t="s">
        <v>23</v>
      </c>
      <c r="J258" s="53">
        <v>5</v>
      </c>
      <c r="K258" s="28">
        <f t="shared" si="119"/>
        <v>0.5</v>
      </c>
      <c r="L258" s="29" t="str">
        <f t="shared" si="83"/>
        <v>MEDIO</v>
      </c>
      <c r="M258" s="28"/>
      <c r="N258" s="29" t="str">
        <f t="shared" si="85"/>
        <v>MUY BAJO</v>
      </c>
      <c r="O258" s="28">
        <f t="shared" si="115"/>
        <v>0</v>
      </c>
      <c r="P258" s="29" t="str">
        <f t="shared" si="97"/>
        <v>MUY BAJO</v>
      </c>
      <c r="Q258" s="30">
        <f t="shared" si="116"/>
        <v>0</v>
      </c>
      <c r="R258" s="30">
        <v>4</v>
      </c>
      <c r="S258" s="30">
        <f t="shared" si="117"/>
        <v>4</v>
      </c>
      <c r="T258" s="30">
        <f t="shared" si="118"/>
        <v>0</v>
      </c>
      <c r="U258" s="30">
        <v>0</v>
      </c>
    </row>
    <row r="259" spans="1:22" ht="31.95" customHeight="1" x14ac:dyDescent="0.3">
      <c r="A259" s="57"/>
      <c r="B259" s="24" t="s">
        <v>242</v>
      </c>
      <c r="C259" s="24"/>
      <c r="D259" s="25" t="s">
        <v>21</v>
      </c>
      <c r="E259" s="47" t="s">
        <v>241</v>
      </c>
      <c r="F259" s="26">
        <v>16</v>
      </c>
      <c r="G259" s="26">
        <v>26</v>
      </c>
      <c r="H259" s="26">
        <v>10</v>
      </c>
      <c r="I259" s="25" t="s">
        <v>23</v>
      </c>
      <c r="J259" s="53">
        <v>9</v>
      </c>
      <c r="K259" s="28">
        <f t="shared" si="119"/>
        <v>0.9</v>
      </c>
      <c r="L259" s="29" t="str">
        <f t="shared" si="83"/>
        <v>MUY ALTO</v>
      </c>
      <c r="M259" s="28"/>
      <c r="N259" s="29" t="str">
        <f t="shared" si="85"/>
        <v>MUY BAJO</v>
      </c>
      <c r="O259" s="28">
        <f t="shared" si="115"/>
        <v>0</v>
      </c>
      <c r="P259" s="29" t="str">
        <f t="shared" si="97"/>
        <v>MUY BAJO</v>
      </c>
      <c r="Q259" s="30">
        <f t="shared" si="116"/>
        <v>0</v>
      </c>
      <c r="R259" s="30">
        <v>10</v>
      </c>
      <c r="S259" s="30">
        <f t="shared" si="117"/>
        <v>10</v>
      </c>
      <c r="T259" s="30">
        <f t="shared" si="118"/>
        <v>0</v>
      </c>
      <c r="U259" s="30">
        <v>0</v>
      </c>
    </row>
    <row r="260" spans="1:22" ht="31.95" customHeight="1" x14ac:dyDescent="0.3">
      <c r="A260" s="57"/>
      <c r="B260" s="24" t="s">
        <v>242</v>
      </c>
      <c r="C260" s="24"/>
      <c r="D260" s="25" t="s">
        <v>24</v>
      </c>
      <c r="E260" s="47" t="s">
        <v>241</v>
      </c>
      <c r="F260" s="26">
        <v>14</v>
      </c>
      <c r="G260" s="26">
        <v>24</v>
      </c>
      <c r="H260" s="26">
        <v>10</v>
      </c>
      <c r="I260" s="25" t="s">
        <v>23</v>
      </c>
      <c r="J260" s="53">
        <v>6</v>
      </c>
      <c r="K260" s="28">
        <f t="shared" si="119"/>
        <v>0.6</v>
      </c>
      <c r="L260" s="29" t="str">
        <f t="shared" si="83"/>
        <v>MEDIO</v>
      </c>
      <c r="M260" s="28">
        <f t="shared" si="114"/>
        <v>0</v>
      </c>
      <c r="N260" s="29" t="str">
        <f t="shared" si="85"/>
        <v>MUY BAJO</v>
      </c>
      <c r="O260" s="28">
        <f t="shared" si="115"/>
        <v>0</v>
      </c>
      <c r="P260" s="29" t="str">
        <f t="shared" si="97"/>
        <v>MUY BAJO</v>
      </c>
      <c r="Q260" s="30">
        <f t="shared" si="116"/>
        <v>0</v>
      </c>
      <c r="R260" s="30">
        <v>3</v>
      </c>
      <c r="S260" s="30">
        <f t="shared" si="117"/>
        <v>3</v>
      </c>
      <c r="T260" s="30">
        <f t="shared" si="118"/>
        <v>0</v>
      </c>
      <c r="U260" s="30">
        <v>0</v>
      </c>
    </row>
    <row r="261" spans="1:22" ht="31.95" customHeight="1" x14ac:dyDescent="0.3">
      <c r="A261" s="57"/>
      <c r="B261" s="24" t="s">
        <v>242</v>
      </c>
      <c r="C261" s="24"/>
      <c r="D261" s="25" t="s">
        <v>25</v>
      </c>
      <c r="E261" s="47" t="s">
        <v>241</v>
      </c>
      <c r="F261" s="26">
        <v>15</v>
      </c>
      <c r="G261" s="26">
        <v>25</v>
      </c>
      <c r="H261" s="26">
        <v>10</v>
      </c>
      <c r="I261" s="25" t="s">
        <v>23</v>
      </c>
      <c r="J261" s="53">
        <v>6</v>
      </c>
      <c r="K261" s="28">
        <f t="shared" si="119"/>
        <v>0.6</v>
      </c>
      <c r="L261" s="29" t="str">
        <f t="shared" si="83"/>
        <v>MEDIO</v>
      </c>
      <c r="M261" s="28">
        <f t="shared" si="114"/>
        <v>0</v>
      </c>
      <c r="N261" s="29" t="str">
        <f t="shared" si="85"/>
        <v>MUY BAJO</v>
      </c>
      <c r="O261" s="28">
        <f t="shared" si="115"/>
        <v>0</v>
      </c>
      <c r="P261" s="29" t="str">
        <f t="shared" si="97"/>
        <v>MUY BAJO</v>
      </c>
      <c r="Q261" s="30">
        <f t="shared" si="116"/>
        <v>0</v>
      </c>
      <c r="R261" s="30">
        <v>3</v>
      </c>
      <c r="S261" s="30">
        <f t="shared" si="117"/>
        <v>3</v>
      </c>
      <c r="T261" s="30">
        <f t="shared" si="118"/>
        <v>0</v>
      </c>
      <c r="U261" s="30">
        <v>0</v>
      </c>
    </row>
    <row r="262" spans="1:22" ht="31.95" customHeight="1" x14ac:dyDescent="0.3">
      <c r="A262" s="57"/>
      <c r="B262" s="24" t="s">
        <v>242</v>
      </c>
      <c r="C262" s="24"/>
      <c r="D262" s="25" t="s">
        <v>26</v>
      </c>
      <c r="E262" s="47" t="s">
        <v>241</v>
      </c>
      <c r="F262" s="26">
        <v>15</v>
      </c>
      <c r="G262" s="26">
        <v>25</v>
      </c>
      <c r="H262" s="26">
        <v>10</v>
      </c>
      <c r="I262" s="25" t="s">
        <v>23</v>
      </c>
      <c r="J262" s="53">
        <v>3</v>
      </c>
      <c r="K262" s="28">
        <f t="shared" si="119"/>
        <v>0.3</v>
      </c>
      <c r="L262" s="29" t="str">
        <f t="shared" si="83"/>
        <v>BAJO</v>
      </c>
      <c r="M262" s="28">
        <f t="shared" si="114"/>
        <v>0</v>
      </c>
      <c r="N262" s="29" t="str">
        <f t="shared" si="85"/>
        <v>MUY BAJO</v>
      </c>
      <c r="O262" s="28">
        <f t="shared" si="115"/>
        <v>0</v>
      </c>
      <c r="P262" s="29" t="str">
        <f t="shared" si="97"/>
        <v>MUY BAJO</v>
      </c>
      <c r="Q262" s="30">
        <f t="shared" si="116"/>
        <v>0</v>
      </c>
      <c r="R262" s="30">
        <v>3</v>
      </c>
      <c r="S262" s="30">
        <f t="shared" si="117"/>
        <v>3</v>
      </c>
      <c r="T262" s="30">
        <f t="shared" si="118"/>
        <v>0</v>
      </c>
      <c r="U262" s="30">
        <v>0</v>
      </c>
    </row>
    <row r="263" spans="1:22" ht="45.75" customHeight="1" x14ac:dyDescent="0.3">
      <c r="A263" s="57"/>
      <c r="B263" s="24" t="s">
        <v>243</v>
      </c>
      <c r="C263" s="24"/>
      <c r="D263" s="25" t="s">
        <v>21</v>
      </c>
      <c r="E263" s="47" t="s">
        <v>241</v>
      </c>
      <c r="F263" s="26">
        <v>11</v>
      </c>
      <c r="G263" s="26">
        <v>23</v>
      </c>
      <c r="H263" s="26">
        <v>12</v>
      </c>
      <c r="I263" s="25" t="s">
        <v>23</v>
      </c>
      <c r="J263" s="53">
        <v>8</v>
      </c>
      <c r="K263" s="28">
        <f t="shared" si="119"/>
        <v>0.66666666666666663</v>
      </c>
      <c r="L263" s="29" t="str">
        <f t="shared" si="83"/>
        <v>ALTO</v>
      </c>
      <c r="M263" s="28">
        <f t="shared" si="114"/>
        <v>0.43478260869565216</v>
      </c>
      <c r="N263" s="29" t="str">
        <f t="shared" si="85"/>
        <v>MEDIO</v>
      </c>
      <c r="O263" s="28">
        <f t="shared" si="115"/>
        <v>0.28985507246376807</v>
      </c>
      <c r="P263" s="29" t="str">
        <f t="shared" si="97"/>
        <v>BAJO</v>
      </c>
      <c r="Q263" s="30">
        <f t="shared" si="116"/>
        <v>10</v>
      </c>
      <c r="R263" s="30">
        <v>23</v>
      </c>
      <c r="S263" s="30">
        <f t="shared" si="117"/>
        <v>13</v>
      </c>
      <c r="T263" s="30">
        <f t="shared" si="118"/>
        <v>4</v>
      </c>
      <c r="U263" s="30">
        <v>6</v>
      </c>
      <c r="V263" s="2">
        <v>4</v>
      </c>
    </row>
    <row r="264" spans="1:22" ht="47.25" customHeight="1" x14ac:dyDescent="0.3">
      <c r="A264" s="57"/>
      <c r="B264" s="24" t="s">
        <v>243</v>
      </c>
      <c r="C264" s="24"/>
      <c r="D264" s="25" t="s">
        <v>24</v>
      </c>
      <c r="E264" s="47" t="s">
        <v>241</v>
      </c>
      <c r="F264" s="26">
        <v>7</v>
      </c>
      <c r="G264" s="26">
        <v>19</v>
      </c>
      <c r="H264" s="26">
        <v>12</v>
      </c>
      <c r="I264" s="25" t="s">
        <v>23</v>
      </c>
      <c r="J264" s="53">
        <v>6</v>
      </c>
      <c r="K264" s="28">
        <f t="shared" si="119"/>
        <v>0.5</v>
      </c>
      <c r="L264" s="29" t="str">
        <f t="shared" si="83"/>
        <v>MEDIO</v>
      </c>
      <c r="M264" s="28">
        <f t="shared" si="114"/>
        <v>0</v>
      </c>
      <c r="N264" s="29" t="str">
        <f t="shared" si="85"/>
        <v>MUY BAJO</v>
      </c>
      <c r="O264" s="28">
        <f t="shared" si="115"/>
        <v>0</v>
      </c>
      <c r="P264" s="29" t="str">
        <f t="shared" si="97"/>
        <v>MUY BAJO</v>
      </c>
      <c r="Q264" s="30">
        <f t="shared" si="116"/>
        <v>0</v>
      </c>
      <c r="R264" s="30">
        <v>6</v>
      </c>
      <c r="S264" s="30">
        <f t="shared" si="117"/>
        <v>6</v>
      </c>
      <c r="T264" s="30">
        <f t="shared" si="118"/>
        <v>0</v>
      </c>
      <c r="U264" s="30">
        <v>0</v>
      </c>
    </row>
    <row r="265" spans="1:22" ht="31.95" customHeight="1" x14ac:dyDescent="0.3">
      <c r="A265" s="57"/>
      <c r="B265" s="24" t="s">
        <v>243</v>
      </c>
      <c r="C265" s="24"/>
      <c r="D265" s="25" t="s">
        <v>25</v>
      </c>
      <c r="E265" s="47" t="s">
        <v>241</v>
      </c>
      <c r="F265" s="26">
        <v>8</v>
      </c>
      <c r="G265" s="26">
        <v>20</v>
      </c>
      <c r="H265" s="26">
        <v>12</v>
      </c>
      <c r="I265" s="25" t="s">
        <v>23</v>
      </c>
      <c r="J265" s="53">
        <v>6</v>
      </c>
      <c r="K265" s="28">
        <f t="shared" si="119"/>
        <v>0.5</v>
      </c>
      <c r="L265" s="29" t="str">
        <f t="shared" si="83"/>
        <v>MEDIO</v>
      </c>
      <c r="M265" s="28">
        <f t="shared" si="114"/>
        <v>0</v>
      </c>
      <c r="N265" s="29" t="str">
        <f t="shared" si="85"/>
        <v>MUY BAJO</v>
      </c>
      <c r="O265" s="28">
        <f t="shared" si="115"/>
        <v>0</v>
      </c>
      <c r="P265" s="29" t="str">
        <f t="shared" si="97"/>
        <v>MUY BAJO</v>
      </c>
      <c r="Q265" s="30">
        <f t="shared" si="116"/>
        <v>0</v>
      </c>
      <c r="R265" s="30">
        <v>6</v>
      </c>
      <c r="S265" s="30">
        <f t="shared" si="117"/>
        <v>6</v>
      </c>
      <c r="T265" s="30">
        <f t="shared" si="118"/>
        <v>0</v>
      </c>
      <c r="U265" s="30">
        <v>0</v>
      </c>
    </row>
    <row r="266" spans="1:22" ht="45.75" customHeight="1" x14ac:dyDescent="0.3">
      <c r="A266" s="57"/>
      <c r="B266" s="24" t="s">
        <v>243</v>
      </c>
      <c r="C266" s="24"/>
      <c r="D266" s="25" t="s">
        <v>26</v>
      </c>
      <c r="E266" s="47" t="s">
        <v>241</v>
      </c>
      <c r="F266" s="26">
        <v>7</v>
      </c>
      <c r="G266" s="26">
        <v>19</v>
      </c>
      <c r="H266" s="26">
        <v>12</v>
      </c>
      <c r="I266" s="25" t="s">
        <v>23</v>
      </c>
      <c r="J266" s="53">
        <v>5</v>
      </c>
      <c r="K266" s="28">
        <f t="shared" si="119"/>
        <v>0.41666666666666669</v>
      </c>
      <c r="L266" s="29" t="str">
        <f t="shared" si="83"/>
        <v>MEDIO</v>
      </c>
      <c r="M266" s="28">
        <f t="shared" si="114"/>
        <v>0</v>
      </c>
      <c r="N266" s="29" t="str">
        <f t="shared" si="85"/>
        <v>MUY BAJO</v>
      </c>
      <c r="O266" s="28">
        <f t="shared" si="115"/>
        <v>0</v>
      </c>
      <c r="P266" s="29" t="str">
        <f t="shared" si="97"/>
        <v>MUY BAJO</v>
      </c>
      <c r="Q266" s="30">
        <f t="shared" si="116"/>
        <v>0</v>
      </c>
      <c r="R266" s="30">
        <v>6</v>
      </c>
      <c r="S266" s="30">
        <f t="shared" si="117"/>
        <v>6</v>
      </c>
      <c r="T266" s="30">
        <f t="shared" si="118"/>
        <v>0</v>
      </c>
      <c r="U266" s="30">
        <v>0</v>
      </c>
    </row>
    <row r="267" spans="1:22" ht="45.75" customHeight="1" x14ac:dyDescent="0.3">
      <c r="A267" s="57"/>
      <c r="B267" s="24" t="s">
        <v>244</v>
      </c>
      <c r="C267" s="24"/>
      <c r="D267" s="25" t="s">
        <v>21</v>
      </c>
      <c r="E267" s="47" t="s">
        <v>245</v>
      </c>
      <c r="F267" s="26">
        <v>10748</v>
      </c>
      <c r="G267" s="26">
        <v>16442</v>
      </c>
      <c r="H267" s="26">
        <v>5694</v>
      </c>
      <c r="I267" s="25" t="s">
        <v>23</v>
      </c>
      <c r="J267" s="53">
        <v>6197</v>
      </c>
      <c r="K267" s="28">
        <f t="shared" si="119"/>
        <v>1.0883386020372321</v>
      </c>
      <c r="L267" s="29" t="str">
        <f t="shared" si="83"/>
        <v>MUY ALTO</v>
      </c>
      <c r="M267" s="28">
        <f t="shared" si="114"/>
        <v>1.3529411764705883</v>
      </c>
      <c r="N267" s="29" t="str">
        <f t="shared" si="85"/>
        <v>MUY ALTO</v>
      </c>
      <c r="O267" s="28">
        <f t="shared" si="115"/>
        <v>1.4724581086386082</v>
      </c>
      <c r="P267" s="29" t="str">
        <f t="shared" si="97"/>
        <v>MUY ALTO</v>
      </c>
      <c r="Q267" s="30">
        <f t="shared" si="116"/>
        <v>138</v>
      </c>
      <c r="R267" s="30">
        <v>102</v>
      </c>
      <c r="S267" s="30">
        <f t="shared" si="117"/>
        <v>-36</v>
      </c>
      <c r="T267" s="30">
        <f t="shared" si="118"/>
        <v>50</v>
      </c>
      <c r="U267" s="30">
        <v>88</v>
      </c>
      <c r="V267" s="2">
        <v>52</v>
      </c>
    </row>
    <row r="268" spans="1:22" ht="47.25" customHeight="1" x14ac:dyDescent="0.3">
      <c r="A268" s="57"/>
      <c r="B268" s="24" t="s">
        <v>244</v>
      </c>
      <c r="C268" s="24"/>
      <c r="D268" s="25" t="s">
        <v>24</v>
      </c>
      <c r="E268" s="47" t="s">
        <v>245</v>
      </c>
      <c r="F268" s="26">
        <v>422</v>
      </c>
      <c r="G268" s="26">
        <v>722</v>
      </c>
      <c r="H268" s="26">
        <v>300</v>
      </c>
      <c r="I268" s="25" t="s">
        <v>23</v>
      </c>
      <c r="J268" s="53">
        <v>47</v>
      </c>
      <c r="K268" s="28">
        <f t="shared" si="119"/>
        <v>0.15666666666666668</v>
      </c>
      <c r="L268" s="29" t="str">
        <f t="shared" si="83"/>
        <v>MUY BAJO</v>
      </c>
      <c r="M268" s="28">
        <f t="shared" si="114"/>
        <v>0</v>
      </c>
      <c r="N268" s="29" t="str">
        <f t="shared" si="85"/>
        <v>MUY BAJO</v>
      </c>
      <c r="O268" s="28">
        <f t="shared" si="115"/>
        <v>0</v>
      </c>
      <c r="P268" s="29" t="str">
        <f t="shared" si="97"/>
        <v>MUY BAJO</v>
      </c>
      <c r="Q268" s="30">
        <f t="shared" si="116"/>
        <v>0</v>
      </c>
      <c r="R268" s="30">
        <v>10</v>
      </c>
      <c r="S268" s="30">
        <f t="shared" si="117"/>
        <v>10</v>
      </c>
      <c r="T268" s="30">
        <f t="shared" si="118"/>
        <v>0</v>
      </c>
      <c r="U268" s="30">
        <v>0</v>
      </c>
    </row>
    <row r="269" spans="1:22" ht="44.25" customHeight="1" x14ac:dyDescent="0.3">
      <c r="A269" s="57"/>
      <c r="B269" s="24" t="s">
        <v>244</v>
      </c>
      <c r="C269" s="24"/>
      <c r="D269" s="25" t="s">
        <v>25</v>
      </c>
      <c r="E269" s="47" t="s">
        <v>245</v>
      </c>
      <c r="F269" s="26">
        <v>300</v>
      </c>
      <c r="G269" s="26">
        <v>600</v>
      </c>
      <c r="H269" s="26">
        <v>300</v>
      </c>
      <c r="I269" s="25" t="s">
        <v>23</v>
      </c>
      <c r="J269" s="53">
        <v>64</v>
      </c>
      <c r="K269" s="28">
        <f t="shared" si="119"/>
        <v>0.21333333333333335</v>
      </c>
      <c r="L269" s="29" t="str">
        <f t="shared" si="83"/>
        <v>BAJO</v>
      </c>
      <c r="M269" s="28">
        <f t="shared" si="114"/>
        <v>0</v>
      </c>
      <c r="N269" s="29" t="str">
        <f t="shared" si="85"/>
        <v>MUY BAJO</v>
      </c>
      <c r="O269" s="28">
        <f t="shared" si="115"/>
        <v>0</v>
      </c>
      <c r="P269" s="29" t="str">
        <f t="shared" si="97"/>
        <v>MUY BAJO</v>
      </c>
      <c r="Q269" s="30">
        <f t="shared" si="116"/>
        <v>0</v>
      </c>
      <c r="R269" s="30">
        <v>10</v>
      </c>
      <c r="S269" s="30">
        <f t="shared" si="117"/>
        <v>10</v>
      </c>
      <c r="T269" s="30">
        <f t="shared" si="118"/>
        <v>0</v>
      </c>
      <c r="U269" s="30">
        <v>0</v>
      </c>
    </row>
    <row r="270" spans="1:22" ht="47.4" customHeight="1" x14ac:dyDescent="0.3">
      <c r="A270" s="57"/>
      <c r="B270" s="24" t="s">
        <v>244</v>
      </c>
      <c r="C270" s="24"/>
      <c r="D270" s="25" t="s">
        <v>26</v>
      </c>
      <c r="E270" s="47" t="s">
        <v>245</v>
      </c>
      <c r="F270" s="26">
        <v>675</v>
      </c>
      <c r="G270" s="26">
        <v>1075</v>
      </c>
      <c r="H270" s="26">
        <v>400</v>
      </c>
      <c r="I270" s="25" t="s">
        <v>23</v>
      </c>
      <c r="J270" s="53">
        <v>41</v>
      </c>
      <c r="K270" s="28">
        <f t="shared" si="119"/>
        <v>0.10249999999999999</v>
      </c>
      <c r="L270" s="29" t="str">
        <f t="shared" si="83"/>
        <v>MUY BAJO</v>
      </c>
      <c r="M270" s="28">
        <f t="shared" si="114"/>
        <v>0</v>
      </c>
      <c r="N270" s="29" t="str">
        <f t="shared" si="85"/>
        <v>MUY BAJO</v>
      </c>
      <c r="O270" s="28">
        <f t="shared" si="115"/>
        <v>0</v>
      </c>
      <c r="P270" s="29" t="str">
        <f t="shared" si="97"/>
        <v>MUY BAJO</v>
      </c>
      <c r="Q270" s="30">
        <f t="shared" si="116"/>
        <v>0</v>
      </c>
      <c r="R270" s="30">
        <v>17</v>
      </c>
      <c r="S270" s="30">
        <f t="shared" si="117"/>
        <v>17</v>
      </c>
      <c r="T270" s="30">
        <f t="shared" si="118"/>
        <v>0</v>
      </c>
      <c r="U270" s="30">
        <v>0</v>
      </c>
    </row>
    <row r="271" spans="1:22" ht="28.2" customHeight="1" thickBot="1" x14ac:dyDescent="0.35">
      <c r="A271" s="57"/>
      <c r="B271" s="34" t="s">
        <v>246</v>
      </c>
      <c r="C271" s="34"/>
      <c r="D271" s="35"/>
      <c r="E271" s="35"/>
      <c r="F271" s="35"/>
      <c r="G271" s="35"/>
      <c r="H271" s="35"/>
      <c r="I271" s="35"/>
      <c r="J271" s="35"/>
      <c r="K271" s="36">
        <f>AVERAGE(K246:K270)</f>
        <v>0.66270021074815599</v>
      </c>
      <c r="L271" s="29" t="str">
        <f t="shared" si="83"/>
        <v>ALTO</v>
      </c>
      <c r="M271" s="36">
        <f>AVERAGE(M246:M270)</f>
        <v>0.33435040023914703</v>
      </c>
      <c r="N271" s="29" t="str">
        <f t="shared" si="85"/>
        <v>BAJO</v>
      </c>
      <c r="O271" s="36">
        <f>AVERAGE(O246:O270)</f>
        <v>0.26332244882010353</v>
      </c>
      <c r="P271" s="29" t="str">
        <f t="shared" si="97"/>
        <v>BAJO</v>
      </c>
      <c r="Q271" s="37">
        <f t="shared" ref="Q271:T271" si="120">SUM(Q246:Q270)</f>
        <v>367</v>
      </c>
      <c r="R271" s="37">
        <f t="shared" si="120"/>
        <v>587</v>
      </c>
      <c r="S271" s="37">
        <f t="shared" si="120"/>
        <v>220</v>
      </c>
      <c r="T271" s="37">
        <f t="shared" si="120"/>
        <v>174</v>
      </c>
      <c r="U271" s="37">
        <f>SUM(U246:U270)</f>
        <v>193</v>
      </c>
    </row>
    <row r="272" spans="1:22" ht="28.2" customHeight="1" x14ac:dyDescent="0.3">
      <c r="A272" s="57"/>
      <c r="B272" s="24" t="s">
        <v>247</v>
      </c>
      <c r="C272" s="24"/>
      <c r="D272" s="25" t="s">
        <v>21</v>
      </c>
      <c r="E272" s="47" t="s">
        <v>147</v>
      </c>
      <c r="F272" s="26">
        <v>38</v>
      </c>
      <c r="G272" s="26">
        <v>210</v>
      </c>
      <c r="H272" s="26">
        <v>172</v>
      </c>
      <c r="I272" s="25" t="s">
        <v>23</v>
      </c>
      <c r="J272" s="53">
        <v>109</v>
      </c>
      <c r="K272" s="28">
        <f t="shared" ref="K272:K283" si="121">+J272/H272</f>
        <v>0.63372093023255816</v>
      </c>
      <c r="L272" s="29" t="str">
        <f t="shared" si="83"/>
        <v>ALTO</v>
      </c>
      <c r="M272" s="28">
        <f t="shared" ref="M272:M282" si="122">+Q272/R272</f>
        <v>0.86</v>
      </c>
      <c r="N272" s="29" t="str">
        <f t="shared" si="85"/>
        <v>MUY ALTO</v>
      </c>
      <c r="O272" s="28">
        <f t="shared" ref="O272:O283" si="123">+K272*M272</f>
        <v>0.54500000000000004</v>
      </c>
      <c r="P272" s="29" t="str">
        <f t="shared" si="97"/>
        <v>MEDIO</v>
      </c>
      <c r="Q272" s="30">
        <f t="shared" ref="Q272:Q283" si="124">+T272+U272</f>
        <v>43</v>
      </c>
      <c r="R272" s="30">
        <v>50</v>
      </c>
      <c r="S272" s="30">
        <f t="shared" ref="S272:S283" si="125">+R272-Q272</f>
        <v>7</v>
      </c>
      <c r="T272" s="30">
        <f t="shared" ref="T272:T283" si="126">ROUND(V272*$T$438/$T$439,0)</f>
        <v>1</v>
      </c>
      <c r="U272" s="30">
        <v>42</v>
      </c>
      <c r="V272" s="2">
        <v>1</v>
      </c>
    </row>
    <row r="273" spans="1:22" ht="28.2" customHeight="1" x14ac:dyDescent="0.3">
      <c r="A273" s="57"/>
      <c r="B273" s="24" t="s">
        <v>247</v>
      </c>
      <c r="C273" s="24"/>
      <c r="D273" s="25" t="s">
        <v>24</v>
      </c>
      <c r="E273" s="47" t="s">
        <v>147</v>
      </c>
      <c r="F273" s="26">
        <v>14</v>
      </c>
      <c r="G273" s="26">
        <v>84</v>
      </c>
      <c r="H273" s="26">
        <v>70</v>
      </c>
      <c r="I273" s="25" t="s">
        <v>23</v>
      </c>
      <c r="J273" s="53">
        <v>13</v>
      </c>
      <c r="K273" s="28">
        <f t="shared" si="121"/>
        <v>0.18571428571428572</v>
      </c>
      <c r="L273" s="29" t="str">
        <f t="shared" si="83"/>
        <v>MUY BAJO</v>
      </c>
      <c r="M273" s="28">
        <f t="shared" si="122"/>
        <v>0.6470588235294118</v>
      </c>
      <c r="N273" s="29" t="str">
        <f t="shared" si="85"/>
        <v>ALTO</v>
      </c>
      <c r="O273" s="28">
        <f t="shared" si="123"/>
        <v>0.12016806722689076</v>
      </c>
      <c r="P273" s="29" t="str">
        <f t="shared" si="97"/>
        <v>MUY BAJO</v>
      </c>
      <c r="Q273" s="30">
        <f t="shared" si="124"/>
        <v>11</v>
      </c>
      <c r="R273" s="30">
        <v>17</v>
      </c>
      <c r="S273" s="30">
        <f t="shared" si="125"/>
        <v>6</v>
      </c>
      <c r="T273" s="30">
        <f t="shared" si="126"/>
        <v>0</v>
      </c>
      <c r="U273" s="30">
        <v>11</v>
      </c>
    </row>
    <row r="274" spans="1:22" ht="28.2" customHeight="1" x14ac:dyDescent="0.3">
      <c r="A274" s="57"/>
      <c r="B274" s="24" t="s">
        <v>247</v>
      </c>
      <c r="C274" s="24"/>
      <c r="D274" s="25" t="s">
        <v>25</v>
      </c>
      <c r="E274" s="47" t="s">
        <v>147</v>
      </c>
      <c r="F274" s="26">
        <v>10</v>
      </c>
      <c r="G274" s="26">
        <v>60</v>
      </c>
      <c r="H274" s="26">
        <v>50</v>
      </c>
      <c r="I274" s="25" t="s">
        <v>23</v>
      </c>
      <c r="J274" s="53">
        <v>13</v>
      </c>
      <c r="K274" s="28">
        <f t="shared" si="121"/>
        <v>0.26</v>
      </c>
      <c r="L274" s="29" t="str">
        <f t="shared" si="83"/>
        <v>BAJO</v>
      </c>
      <c r="M274" s="28">
        <f t="shared" si="122"/>
        <v>0.58823529411764708</v>
      </c>
      <c r="N274" s="29" t="str">
        <f t="shared" si="85"/>
        <v>MEDIO</v>
      </c>
      <c r="O274" s="28">
        <f t="shared" si="123"/>
        <v>0.15294117647058825</v>
      </c>
      <c r="P274" s="29" t="str">
        <f t="shared" si="97"/>
        <v>MUY BAJO</v>
      </c>
      <c r="Q274" s="30">
        <f t="shared" si="124"/>
        <v>10</v>
      </c>
      <c r="R274" s="30">
        <v>17</v>
      </c>
      <c r="S274" s="30">
        <f t="shared" si="125"/>
        <v>7</v>
      </c>
      <c r="T274" s="30">
        <f t="shared" si="126"/>
        <v>1</v>
      </c>
      <c r="U274" s="30">
        <v>9</v>
      </c>
      <c r="V274" s="2">
        <v>1</v>
      </c>
    </row>
    <row r="275" spans="1:22" ht="28.2" customHeight="1" x14ac:dyDescent="0.3">
      <c r="A275" s="57"/>
      <c r="B275" s="24" t="s">
        <v>247</v>
      </c>
      <c r="C275" s="24"/>
      <c r="D275" s="25" t="s">
        <v>26</v>
      </c>
      <c r="E275" s="47" t="s">
        <v>147</v>
      </c>
      <c r="F275" s="26">
        <v>14</v>
      </c>
      <c r="G275" s="26">
        <v>84</v>
      </c>
      <c r="H275" s="26">
        <v>70</v>
      </c>
      <c r="I275" s="25" t="s">
        <v>23</v>
      </c>
      <c r="J275" s="53">
        <v>6</v>
      </c>
      <c r="K275" s="28">
        <f t="shared" si="121"/>
        <v>8.5714285714285715E-2</v>
      </c>
      <c r="L275" s="29" t="str">
        <f t="shared" si="83"/>
        <v>MUY BAJO</v>
      </c>
      <c r="M275" s="28">
        <f t="shared" si="122"/>
        <v>0.88235294117647056</v>
      </c>
      <c r="N275" s="29" t="str">
        <f t="shared" si="85"/>
        <v>MUY ALTO</v>
      </c>
      <c r="O275" s="28">
        <f t="shared" si="123"/>
        <v>7.5630252100840331E-2</v>
      </c>
      <c r="P275" s="29" t="str">
        <f t="shared" si="97"/>
        <v>MUY BAJO</v>
      </c>
      <c r="Q275" s="30">
        <f t="shared" si="124"/>
        <v>15</v>
      </c>
      <c r="R275" s="30">
        <v>17</v>
      </c>
      <c r="S275" s="30">
        <f t="shared" si="125"/>
        <v>2</v>
      </c>
      <c r="T275" s="30">
        <f t="shared" si="126"/>
        <v>8</v>
      </c>
      <c r="U275" s="30">
        <v>7</v>
      </c>
      <c r="V275" s="2">
        <v>8</v>
      </c>
    </row>
    <row r="276" spans="1:22" ht="28.2" customHeight="1" x14ac:dyDescent="0.3">
      <c r="A276" s="57"/>
      <c r="B276" s="24" t="s">
        <v>248</v>
      </c>
      <c r="C276" s="24"/>
      <c r="D276" s="25" t="s">
        <v>21</v>
      </c>
      <c r="E276" s="47" t="s">
        <v>147</v>
      </c>
      <c r="F276" s="26">
        <v>46</v>
      </c>
      <c r="G276" s="26">
        <v>76</v>
      </c>
      <c r="H276" s="26">
        <v>30</v>
      </c>
      <c r="I276" s="25" t="s">
        <v>23</v>
      </c>
      <c r="J276" s="53">
        <v>109</v>
      </c>
      <c r="K276" s="28">
        <f t="shared" si="121"/>
        <v>3.6333333333333333</v>
      </c>
      <c r="L276" s="29" t="str">
        <f t="shared" si="83"/>
        <v>MUY ALTO</v>
      </c>
      <c r="M276" s="28">
        <f t="shared" si="122"/>
        <v>0.97274275979557068</v>
      </c>
      <c r="N276" s="29" t="str">
        <f t="shared" si="85"/>
        <v>MUY ALTO</v>
      </c>
      <c r="O276" s="28">
        <f t="shared" si="123"/>
        <v>3.5342986939239069</v>
      </c>
      <c r="P276" s="29" t="str">
        <f t="shared" si="97"/>
        <v>MUY ALTO</v>
      </c>
      <c r="Q276" s="30">
        <f t="shared" si="124"/>
        <v>571</v>
      </c>
      <c r="R276" s="30">
        <v>587</v>
      </c>
      <c r="S276" s="30">
        <f t="shared" si="125"/>
        <v>16</v>
      </c>
      <c r="T276" s="30">
        <f t="shared" si="126"/>
        <v>266</v>
      </c>
      <c r="U276" s="30">
        <v>305</v>
      </c>
      <c r="V276" s="2">
        <v>278</v>
      </c>
    </row>
    <row r="277" spans="1:22" ht="28.2" customHeight="1" x14ac:dyDescent="0.3">
      <c r="A277" s="57"/>
      <c r="B277" s="24" t="s">
        <v>248</v>
      </c>
      <c r="C277" s="24"/>
      <c r="D277" s="25" t="s">
        <v>24</v>
      </c>
      <c r="E277" s="47" t="s">
        <v>147</v>
      </c>
      <c r="F277" s="26">
        <v>15</v>
      </c>
      <c r="G277" s="26">
        <v>23</v>
      </c>
      <c r="H277" s="26">
        <v>8</v>
      </c>
      <c r="I277" s="25" t="s">
        <v>23</v>
      </c>
      <c r="J277" s="53">
        <v>15</v>
      </c>
      <c r="K277" s="28">
        <f t="shared" si="121"/>
        <v>1.875</v>
      </c>
      <c r="L277" s="29" t="str">
        <f t="shared" si="83"/>
        <v>MUY ALTO</v>
      </c>
      <c r="M277" s="28">
        <f t="shared" si="122"/>
        <v>0</v>
      </c>
      <c r="N277" s="29" t="str">
        <f t="shared" si="85"/>
        <v>MUY BAJO</v>
      </c>
      <c r="O277" s="28">
        <f t="shared" si="123"/>
        <v>0</v>
      </c>
      <c r="P277" s="29" t="str">
        <f t="shared" si="97"/>
        <v>MUY BAJO</v>
      </c>
      <c r="Q277" s="30">
        <f t="shared" si="124"/>
        <v>0</v>
      </c>
      <c r="R277" s="30">
        <v>30</v>
      </c>
      <c r="S277" s="30">
        <f t="shared" si="125"/>
        <v>30</v>
      </c>
      <c r="T277" s="30">
        <f t="shared" si="126"/>
        <v>0</v>
      </c>
      <c r="U277" s="30">
        <v>0</v>
      </c>
    </row>
    <row r="278" spans="1:22" ht="28.2" customHeight="1" x14ac:dyDescent="0.3">
      <c r="A278" s="57"/>
      <c r="B278" s="24" t="s">
        <v>248</v>
      </c>
      <c r="C278" s="24"/>
      <c r="D278" s="25" t="s">
        <v>25</v>
      </c>
      <c r="E278" s="47" t="s">
        <v>147</v>
      </c>
      <c r="F278" s="26">
        <v>11</v>
      </c>
      <c r="G278" s="26">
        <v>17</v>
      </c>
      <c r="H278" s="26">
        <v>6</v>
      </c>
      <c r="I278" s="25" t="s">
        <v>23</v>
      </c>
      <c r="J278" s="53">
        <v>12</v>
      </c>
      <c r="K278" s="28">
        <f t="shared" si="121"/>
        <v>2</v>
      </c>
      <c r="L278" s="29" t="str">
        <f t="shared" si="83"/>
        <v>MUY ALTO</v>
      </c>
      <c r="M278" s="28">
        <f t="shared" si="122"/>
        <v>0</v>
      </c>
      <c r="N278" s="29" t="str">
        <f t="shared" si="85"/>
        <v>MUY BAJO</v>
      </c>
      <c r="O278" s="28">
        <f t="shared" si="123"/>
        <v>0</v>
      </c>
      <c r="P278" s="29" t="str">
        <f t="shared" si="97"/>
        <v>MUY BAJO</v>
      </c>
      <c r="Q278" s="30">
        <f t="shared" si="124"/>
        <v>0</v>
      </c>
      <c r="R278" s="30">
        <v>30</v>
      </c>
      <c r="S278" s="30">
        <f t="shared" si="125"/>
        <v>30</v>
      </c>
      <c r="T278" s="30">
        <f t="shared" si="126"/>
        <v>0</v>
      </c>
      <c r="U278" s="30">
        <v>0</v>
      </c>
    </row>
    <row r="279" spans="1:22" ht="28.2" customHeight="1" x14ac:dyDescent="0.3">
      <c r="A279" s="57"/>
      <c r="B279" s="24" t="s">
        <v>248</v>
      </c>
      <c r="C279" s="24"/>
      <c r="D279" s="25" t="s">
        <v>26</v>
      </c>
      <c r="E279" s="47" t="s">
        <v>147</v>
      </c>
      <c r="F279" s="26">
        <v>15</v>
      </c>
      <c r="G279" s="26">
        <v>23</v>
      </c>
      <c r="H279" s="26">
        <v>8</v>
      </c>
      <c r="I279" s="25" t="s">
        <v>23</v>
      </c>
      <c r="J279" s="53">
        <v>6</v>
      </c>
      <c r="K279" s="28">
        <f t="shared" si="121"/>
        <v>0.75</v>
      </c>
      <c r="L279" s="29" t="str">
        <f t="shared" si="83"/>
        <v>ALTO</v>
      </c>
      <c r="M279" s="28">
        <f t="shared" si="122"/>
        <v>0</v>
      </c>
      <c r="N279" s="29" t="str">
        <f t="shared" si="85"/>
        <v>MUY BAJO</v>
      </c>
      <c r="O279" s="28">
        <f t="shared" si="123"/>
        <v>0</v>
      </c>
      <c r="P279" s="29" t="str">
        <f t="shared" si="97"/>
        <v>MUY BAJO</v>
      </c>
      <c r="Q279" s="30">
        <f t="shared" si="124"/>
        <v>0</v>
      </c>
      <c r="R279" s="30">
        <v>30</v>
      </c>
      <c r="S279" s="30">
        <f t="shared" si="125"/>
        <v>30</v>
      </c>
      <c r="T279" s="30">
        <f t="shared" si="126"/>
        <v>0</v>
      </c>
      <c r="U279" s="30">
        <v>0</v>
      </c>
    </row>
    <row r="280" spans="1:22" ht="28.2" customHeight="1" x14ac:dyDescent="0.3">
      <c r="A280" s="57"/>
      <c r="B280" s="24" t="s">
        <v>249</v>
      </c>
      <c r="C280" s="24"/>
      <c r="D280" s="25" t="s">
        <v>21</v>
      </c>
      <c r="E280" s="47" t="s">
        <v>147</v>
      </c>
      <c r="F280" s="26">
        <v>72</v>
      </c>
      <c r="G280" s="26">
        <v>124</v>
      </c>
      <c r="H280" s="26">
        <v>52</v>
      </c>
      <c r="I280" s="25" t="s">
        <v>23</v>
      </c>
      <c r="J280" s="53">
        <v>23</v>
      </c>
      <c r="K280" s="28">
        <f t="shared" si="121"/>
        <v>0.44230769230769229</v>
      </c>
      <c r="L280" s="29" t="str">
        <f t="shared" si="83"/>
        <v>MEDIO</v>
      </c>
      <c r="M280" s="28">
        <f t="shared" si="122"/>
        <v>0.37962962962962965</v>
      </c>
      <c r="N280" s="29" t="str">
        <f t="shared" si="85"/>
        <v>BAJO</v>
      </c>
      <c r="O280" s="28">
        <f t="shared" si="123"/>
        <v>0.16791310541310542</v>
      </c>
      <c r="P280" s="29" t="str">
        <f t="shared" si="97"/>
        <v>MUY BAJO</v>
      </c>
      <c r="Q280" s="30">
        <f t="shared" si="124"/>
        <v>82</v>
      </c>
      <c r="R280" s="30">
        <v>216</v>
      </c>
      <c r="S280" s="30">
        <f t="shared" si="125"/>
        <v>134</v>
      </c>
      <c r="T280" s="30">
        <f t="shared" si="126"/>
        <v>47</v>
      </c>
      <c r="U280" s="30">
        <v>35</v>
      </c>
      <c r="V280" s="2">
        <v>49</v>
      </c>
    </row>
    <row r="281" spans="1:22" ht="28.2" customHeight="1" x14ac:dyDescent="0.3">
      <c r="A281" s="57"/>
      <c r="B281" s="24" t="s">
        <v>249</v>
      </c>
      <c r="C281" s="24"/>
      <c r="D281" s="25" t="s">
        <v>24</v>
      </c>
      <c r="E281" s="47" t="s">
        <v>147</v>
      </c>
      <c r="F281" s="26">
        <v>12</v>
      </c>
      <c r="G281" s="26">
        <v>22</v>
      </c>
      <c r="H281" s="26">
        <v>10</v>
      </c>
      <c r="I281" s="25" t="s">
        <v>23</v>
      </c>
      <c r="J281" s="53">
        <v>7</v>
      </c>
      <c r="K281" s="28">
        <f t="shared" si="121"/>
        <v>0.7</v>
      </c>
      <c r="L281" s="29" t="str">
        <f t="shared" si="83"/>
        <v>ALTO</v>
      </c>
      <c r="M281" s="28">
        <f t="shared" si="122"/>
        <v>1</v>
      </c>
      <c r="N281" s="29" t="str">
        <f t="shared" si="85"/>
        <v>MUY ALTO</v>
      </c>
      <c r="O281" s="28">
        <f t="shared" si="123"/>
        <v>0.7</v>
      </c>
      <c r="P281" s="29" t="str">
        <f t="shared" si="97"/>
        <v>ALTO</v>
      </c>
      <c r="Q281" s="30">
        <f t="shared" si="124"/>
        <v>5</v>
      </c>
      <c r="R281" s="30">
        <v>5</v>
      </c>
      <c r="S281" s="30">
        <f t="shared" si="125"/>
        <v>0</v>
      </c>
      <c r="T281" s="30">
        <f t="shared" si="126"/>
        <v>5</v>
      </c>
      <c r="U281" s="30">
        <v>0</v>
      </c>
      <c r="V281" s="2">
        <v>5</v>
      </c>
    </row>
    <row r="282" spans="1:22" ht="28.2" customHeight="1" x14ac:dyDescent="0.3">
      <c r="A282" s="57"/>
      <c r="B282" s="24" t="s">
        <v>249</v>
      </c>
      <c r="C282" s="24"/>
      <c r="D282" s="25" t="s">
        <v>25</v>
      </c>
      <c r="E282" s="47" t="s">
        <v>147</v>
      </c>
      <c r="F282" s="26">
        <v>12</v>
      </c>
      <c r="G282" s="26">
        <v>22</v>
      </c>
      <c r="H282" s="26">
        <v>10</v>
      </c>
      <c r="I282" s="25" t="s">
        <v>23</v>
      </c>
      <c r="J282" s="53">
        <v>1</v>
      </c>
      <c r="K282" s="28">
        <f t="shared" si="121"/>
        <v>0.1</v>
      </c>
      <c r="L282" s="29" t="str">
        <f t="shared" si="83"/>
        <v>MUY BAJO</v>
      </c>
      <c r="M282" s="28">
        <f t="shared" si="122"/>
        <v>1</v>
      </c>
      <c r="N282" s="29" t="str">
        <f t="shared" si="85"/>
        <v>MUY ALTO</v>
      </c>
      <c r="O282" s="28">
        <f t="shared" si="123"/>
        <v>0.1</v>
      </c>
      <c r="P282" s="29" t="str">
        <f t="shared" si="97"/>
        <v>MUY BAJO</v>
      </c>
      <c r="Q282" s="30">
        <f t="shared" si="124"/>
        <v>5</v>
      </c>
      <c r="R282" s="30">
        <v>5</v>
      </c>
      <c r="S282" s="30">
        <f t="shared" si="125"/>
        <v>0</v>
      </c>
      <c r="T282" s="30">
        <f t="shared" si="126"/>
        <v>5</v>
      </c>
      <c r="U282" s="30">
        <v>0</v>
      </c>
      <c r="V282" s="2">
        <v>5</v>
      </c>
    </row>
    <row r="283" spans="1:22" ht="28.2" customHeight="1" x14ac:dyDescent="0.3">
      <c r="A283" s="57"/>
      <c r="B283" s="24" t="s">
        <v>249</v>
      </c>
      <c r="C283" s="24"/>
      <c r="D283" s="25" t="s">
        <v>26</v>
      </c>
      <c r="E283" s="47" t="s">
        <v>147</v>
      </c>
      <c r="F283" s="26">
        <v>12</v>
      </c>
      <c r="G283" s="26">
        <v>22</v>
      </c>
      <c r="H283" s="26">
        <v>10</v>
      </c>
      <c r="I283" s="25" t="s">
        <v>23</v>
      </c>
      <c r="J283" s="53">
        <v>0</v>
      </c>
      <c r="K283" s="28">
        <f t="shared" si="121"/>
        <v>0</v>
      </c>
      <c r="L283" s="29" t="str">
        <f t="shared" si="83"/>
        <v>MUY BAJO</v>
      </c>
      <c r="M283" s="28"/>
      <c r="N283" s="29" t="str">
        <f t="shared" si="85"/>
        <v>MUY BAJO</v>
      </c>
      <c r="O283" s="28">
        <f t="shared" si="123"/>
        <v>0</v>
      </c>
      <c r="P283" s="29" t="str">
        <f t="shared" si="97"/>
        <v>MUY BAJO</v>
      </c>
      <c r="Q283" s="30">
        <f t="shared" si="124"/>
        <v>3</v>
      </c>
      <c r="R283" s="30">
        <v>5</v>
      </c>
      <c r="S283" s="30">
        <f t="shared" si="125"/>
        <v>2</v>
      </c>
      <c r="T283" s="30">
        <f t="shared" si="126"/>
        <v>3</v>
      </c>
      <c r="U283" s="30">
        <v>0</v>
      </c>
      <c r="V283" s="2">
        <v>3</v>
      </c>
    </row>
    <row r="284" spans="1:22" ht="28.2" customHeight="1" thickBot="1" x14ac:dyDescent="0.35">
      <c r="A284" s="57"/>
      <c r="B284" s="34" t="s">
        <v>250</v>
      </c>
      <c r="C284" s="34"/>
      <c r="D284" s="35"/>
      <c r="E284" s="35"/>
      <c r="F284" s="35"/>
      <c r="G284" s="35"/>
      <c r="H284" s="35"/>
      <c r="I284" s="35"/>
      <c r="J284" s="35"/>
      <c r="K284" s="36">
        <f>AVERAGE(K272:K283)</f>
        <v>0.88881587727517941</v>
      </c>
      <c r="L284" s="29" t="str">
        <f t="shared" si="83"/>
        <v>MUY ALTO</v>
      </c>
      <c r="M284" s="36">
        <f>AVERAGE(M272:M283)</f>
        <v>0.5754563134771572</v>
      </c>
      <c r="N284" s="29" t="str">
        <f t="shared" si="85"/>
        <v>MEDIO</v>
      </c>
      <c r="O284" s="36">
        <f>AVERAGE(O272:O283)</f>
        <v>0.44966260792794427</v>
      </c>
      <c r="P284" s="29" t="str">
        <f t="shared" si="97"/>
        <v>MEDIO</v>
      </c>
      <c r="Q284" s="37">
        <f t="shared" ref="Q284:T284" si="127">SUM(Q272:Q283)</f>
        <v>745</v>
      </c>
      <c r="R284" s="37">
        <f t="shared" si="127"/>
        <v>1009</v>
      </c>
      <c r="S284" s="37">
        <f t="shared" si="127"/>
        <v>264</v>
      </c>
      <c r="T284" s="37">
        <f t="shared" si="127"/>
        <v>336</v>
      </c>
      <c r="U284" s="37">
        <f>SUM(U272:U283)</f>
        <v>409</v>
      </c>
    </row>
    <row r="285" spans="1:22" ht="28.2" customHeight="1" x14ac:dyDescent="0.3">
      <c r="A285" s="57"/>
      <c r="B285" s="24" t="s">
        <v>251</v>
      </c>
      <c r="C285" s="24"/>
      <c r="D285" s="25" t="s">
        <v>21</v>
      </c>
      <c r="E285" s="47" t="s">
        <v>252</v>
      </c>
      <c r="F285" s="26">
        <v>27</v>
      </c>
      <c r="G285" s="26">
        <v>44</v>
      </c>
      <c r="H285" s="26">
        <v>17</v>
      </c>
      <c r="I285" s="25" t="s">
        <v>23</v>
      </c>
      <c r="J285" s="53">
        <v>14</v>
      </c>
      <c r="K285" s="28">
        <f t="shared" ref="K285:K296" si="128">+J285/H285</f>
        <v>0.82352941176470584</v>
      </c>
      <c r="L285" s="29" t="str">
        <f t="shared" si="83"/>
        <v>MUY ALTO</v>
      </c>
      <c r="M285" s="28">
        <f t="shared" ref="M285:M296" si="129">+Q285/R285</f>
        <v>1.1095890410958904</v>
      </c>
      <c r="N285" s="29" t="str">
        <f t="shared" si="85"/>
        <v>MUY ALTO</v>
      </c>
      <c r="O285" s="28">
        <f t="shared" ref="O285:O296" si="130">+K285*M285</f>
        <v>0.91377921031426268</v>
      </c>
      <c r="P285" s="29" t="str">
        <f t="shared" si="97"/>
        <v>MUY ALTO</v>
      </c>
      <c r="Q285" s="30">
        <f t="shared" ref="Q285:Q296" si="131">+T285+U285</f>
        <v>162</v>
      </c>
      <c r="R285" s="30">
        <v>146</v>
      </c>
      <c r="S285" s="30">
        <f t="shared" ref="S285:S296" si="132">+R285-Q285</f>
        <v>-16</v>
      </c>
      <c r="T285" s="30">
        <f t="shared" ref="T285:T296" si="133">ROUND(V285*$T$438/$T$439,0)</f>
        <v>94</v>
      </c>
      <c r="U285" s="30">
        <v>68</v>
      </c>
      <c r="V285" s="2">
        <v>98</v>
      </c>
    </row>
    <row r="286" spans="1:22" ht="28.2" customHeight="1" x14ac:dyDescent="0.3">
      <c r="A286" s="57"/>
      <c r="B286" s="24" t="s">
        <v>251</v>
      </c>
      <c r="C286" s="24"/>
      <c r="D286" s="25" t="s">
        <v>24</v>
      </c>
      <c r="E286" s="47" t="s">
        <v>252</v>
      </c>
      <c r="F286" s="26">
        <v>10</v>
      </c>
      <c r="G286" s="26">
        <v>17</v>
      </c>
      <c r="H286" s="26">
        <v>7</v>
      </c>
      <c r="I286" s="25" t="s">
        <v>23</v>
      </c>
      <c r="J286" s="53">
        <v>5</v>
      </c>
      <c r="K286" s="28">
        <f t="shared" si="128"/>
        <v>0.7142857142857143</v>
      </c>
      <c r="L286" s="29" t="str">
        <f t="shared" si="83"/>
        <v>ALTO</v>
      </c>
      <c r="M286" s="28">
        <f t="shared" si="129"/>
        <v>0.55000000000000004</v>
      </c>
      <c r="N286" s="29" t="str">
        <f t="shared" si="85"/>
        <v>MEDIO</v>
      </c>
      <c r="O286" s="28">
        <f t="shared" si="130"/>
        <v>0.3928571428571429</v>
      </c>
      <c r="P286" s="29" t="str">
        <f t="shared" si="97"/>
        <v>BAJO</v>
      </c>
      <c r="Q286" s="30">
        <f t="shared" si="131"/>
        <v>11</v>
      </c>
      <c r="R286" s="30">
        <v>20</v>
      </c>
      <c r="S286" s="30">
        <f t="shared" si="132"/>
        <v>9</v>
      </c>
      <c r="T286" s="30">
        <f t="shared" si="133"/>
        <v>9</v>
      </c>
      <c r="U286" s="30">
        <v>2</v>
      </c>
      <c r="V286" s="2">
        <v>9</v>
      </c>
    </row>
    <row r="287" spans="1:22" ht="28.2" customHeight="1" x14ac:dyDescent="0.3">
      <c r="A287" s="57"/>
      <c r="B287" s="24" t="s">
        <v>251</v>
      </c>
      <c r="C287" s="24"/>
      <c r="D287" s="25" t="s">
        <v>25</v>
      </c>
      <c r="E287" s="47" t="s">
        <v>252</v>
      </c>
      <c r="F287" s="26">
        <v>10</v>
      </c>
      <c r="G287" s="26">
        <v>16</v>
      </c>
      <c r="H287" s="26">
        <v>6</v>
      </c>
      <c r="I287" s="25" t="s">
        <v>23</v>
      </c>
      <c r="J287" s="53">
        <v>4</v>
      </c>
      <c r="K287" s="28">
        <f t="shared" si="128"/>
        <v>0.66666666666666663</v>
      </c>
      <c r="L287" s="29" t="str">
        <f t="shared" si="83"/>
        <v>ALTO</v>
      </c>
      <c r="M287" s="28">
        <f t="shared" si="129"/>
        <v>0.35</v>
      </c>
      <c r="N287" s="29" t="str">
        <f t="shared" si="85"/>
        <v>BAJO</v>
      </c>
      <c r="O287" s="28">
        <f t="shared" si="130"/>
        <v>0.23333333333333331</v>
      </c>
      <c r="P287" s="29" t="str">
        <f t="shared" si="97"/>
        <v>BAJO</v>
      </c>
      <c r="Q287" s="30">
        <f t="shared" si="131"/>
        <v>7</v>
      </c>
      <c r="R287" s="30">
        <v>20</v>
      </c>
      <c r="S287" s="30">
        <f t="shared" si="132"/>
        <v>13</v>
      </c>
      <c r="T287" s="30">
        <f t="shared" si="133"/>
        <v>7</v>
      </c>
      <c r="U287" s="30">
        <v>0</v>
      </c>
      <c r="V287" s="2">
        <v>7</v>
      </c>
    </row>
    <row r="288" spans="1:22" ht="28.2" customHeight="1" x14ac:dyDescent="0.3">
      <c r="A288" s="57"/>
      <c r="B288" s="24" t="s">
        <v>251</v>
      </c>
      <c r="C288" s="24"/>
      <c r="D288" s="25" t="s">
        <v>26</v>
      </c>
      <c r="E288" s="47" t="s">
        <v>252</v>
      </c>
      <c r="F288" s="26">
        <v>11</v>
      </c>
      <c r="G288" s="26">
        <v>17</v>
      </c>
      <c r="H288" s="26">
        <v>6</v>
      </c>
      <c r="I288" s="25" t="s">
        <v>23</v>
      </c>
      <c r="J288" s="53">
        <v>5</v>
      </c>
      <c r="K288" s="28">
        <f t="shared" si="128"/>
        <v>0.83333333333333337</v>
      </c>
      <c r="L288" s="29" t="str">
        <f t="shared" si="83"/>
        <v>MUY ALTO</v>
      </c>
      <c r="M288" s="28">
        <f t="shared" si="129"/>
        <v>0.55000000000000004</v>
      </c>
      <c r="N288" s="29" t="str">
        <f t="shared" si="85"/>
        <v>MEDIO</v>
      </c>
      <c r="O288" s="28">
        <f t="shared" si="130"/>
        <v>0.45833333333333337</v>
      </c>
      <c r="P288" s="29" t="str">
        <f t="shared" si="97"/>
        <v>MEDIO</v>
      </c>
      <c r="Q288" s="30">
        <f t="shared" si="131"/>
        <v>11</v>
      </c>
      <c r="R288" s="30">
        <v>20</v>
      </c>
      <c r="S288" s="30">
        <f t="shared" si="132"/>
        <v>9</v>
      </c>
      <c r="T288" s="30">
        <f t="shared" si="133"/>
        <v>9</v>
      </c>
      <c r="U288" s="30">
        <v>2</v>
      </c>
      <c r="V288" s="2">
        <v>9</v>
      </c>
    </row>
    <row r="289" spans="1:23" ht="28.2" customHeight="1" x14ac:dyDescent="0.3">
      <c r="A289" s="57"/>
      <c r="B289" s="24" t="s">
        <v>253</v>
      </c>
      <c r="C289" s="24"/>
      <c r="D289" s="25" t="s">
        <v>21</v>
      </c>
      <c r="E289" s="47" t="s">
        <v>147</v>
      </c>
      <c r="F289" s="26">
        <v>441</v>
      </c>
      <c r="G289" s="26">
        <v>586</v>
      </c>
      <c r="H289" s="26">
        <v>145</v>
      </c>
      <c r="I289" s="25" t="s">
        <v>23</v>
      </c>
      <c r="J289" s="53">
        <v>198</v>
      </c>
      <c r="K289" s="28">
        <f t="shared" si="128"/>
        <v>1.3655172413793104</v>
      </c>
      <c r="L289" s="29" t="str">
        <f t="shared" si="83"/>
        <v>MUY ALTO</v>
      </c>
      <c r="M289" s="28">
        <f t="shared" si="129"/>
        <v>0.6064516129032258</v>
      </c>
      <c r="N289" s="29" t="str">
        <f t="shared" si="85"/>
        <v>ALTO</v>
      </c>
      <c r="O289" s="28">
        <f t="shared" si="130"/>
        <v>0.82812013348164626</v>
      </c>
      <c r="P289" s="29" t="str">
        <f t="shared" si="97"/>
        <v>MUY ALTO</v>
      </c>
      <c r="Q289" s="30">
        <f t="shared" si="131"/>
        <v>188</v>
      </c>
      <c r="R289" s="30">
        <v>310</v>
      </c>
      <c r="S289" s="30">
        <f t="shared" si="132"/>
        <v>122</v>
      </c>
      <c r="T289" s="30">
        <f t="shared" si="133"/>
        <v>73</v>
      </c>
      <c r="U289" s="30">
        <v>115</v>
      </c>
      <c r="V289" s="2">
        <v>76</v>
      </c>
    </row>
    <row r="290" spans="1:23" ht="28.2" customHeight="1" x14ac:dyDescent="0.3">
      <c r="A290" s="57"/>
      <c r="B290" s="24" t="s">
        <v>253</v>
      </c>
      <c r="C290" s="24"/>
      <c r="D290" s="25" t="s">
        <v>24</v>
      </c>
      <c r="E290" s="47" t="s">
        <v>147</v>
      </c>
      <c r="F290" s="26">
        <v>65</v>
      </c>
      <c r="G290" s="26">
        <v>105</v>
      </c>
      <c r="H290" s="26">
        <v>40</v>
      </c>
      <c r="I290" s="25" t="s">
        <v>23</v>
      </c>
      <c r="J290" s="53">
        <v>28</v>
      </c>
      <c r="K290" s="28">
        <f t="shared" si="128"/>
        <v>0.7</v>
      </c>
      <c r="L290" s="29" t="str">
        <f t="shared" si="83"/>
        <v>ALTO</v>
      </c>
      <c r="M290" s="28">
        <f t="shared" si="129"/>
        <v>0.46153846153846156</v>
      </c>
      <c r="N290" s="29" t="str">
        <f t="shared" si="85"/>
        <v>MEDIO</v>
      </c>
      <c r="O290" s="28">
        <f t="shared" si="130"/>
        <v>0.32307692307692309</v>
      </c>
      <c r="P290" s="29" t="str">
        <f t="shared" si="97"/>
        <v>BAJO</v>
      </c>
      <c r="Q290" s="30">
        <f t="shared" si="131"/>
        <v>6</v>
      </c>
      <c r="R290" s="30">
        <v>13</v>
      </c>
      <c r="S290" s="30">
        <f t="shared" si="132"/>
        <v>7</v>
      </c>
      <c r="T290" s="30">
        <f t="shared" si="133"/>
        <v>0</v>
      </c>
      <c r="U290" s="30">
        <v>6</v>
      </c>
    </row>
    <row r="291" spans="1:23" ht="28.2" customHeight="1" x14ac:dyDescent="0.3">
      <c r="A291" s="57"/>
      <c r="B291" s="24" t="s">
        <v>253</v>
      </c>
      <c r="C291" s="24"/>
      <c r="D291" s="25" t="s">
        <v>25</v>
      </c>
      <c r="E291" s="47" t="s">
        <v>147</v>
      </c>
      <c r="F291" s="26">
        <v>63</v>
      </c>
      <c r="G291" s="26">
        <v>98</v>
      </c>
      <c r="H291" s="26">
        <v>35</v>
      </c>
      <c r="I291" s="25" t="s">
        <v>23</v>
      </c>
      <c r="J291" s="53">
        <v>11</v>
      </c>
      <c r="K291" s="28">
        <f t="shared" si="128"/>
        <v>0.31428571428571428</v>
      </c>
      <c r="L291" s="29" t="str">
        <f t="shared" si="83"/>
        <v>BAJO</v>
      </c>
      <c r="M291" s="28">
        <f t="shared" si="129"/>
        <v>0.46153846153846156</v>
      </c>
      <c r="N291" s="29" t="str">
        <f t="shared" si="85"/>
        <v>MEDIO</v>
      </c>
      <c r="O291" s="28">
        <f t="shared" si="130"/>
        <v>0.14505494505494507</v>
      </c>
      <c r="P291" s="29" t="str">
        <f t="shared" si="97"/>
        <v>MUY BAJO</v>
      </c>
      <c r="Q291" s="30">
        <f t="shared" si="131"/>
        <v>6</v>
      </c>
      <c r="R291" s="30">
        <v>13</v>
      </c>
      <c r="S291" s="30">
        <f t="shared" si="132"/>
        <v>7</v>
      </c>
      <c r="T291" s="30">
        <f t="shared" si="133"/>
        <v>0</v>
      </c>
      <c r="U291" s="30">
        <v>6</v>
      </c>
    </row>
    <row r="292" spans="1:23" ht="28.2" customHeight="1" x14ac:dyDescent="0.3">
      <c r="A292" s="57"/>
      <c r="B292" s="24" t="s">
        <v>253</v>
      </c>
      <c r="C292" s="24"/>
      <c r="D292" s="25" t="s">
        <v>26</v>
      </c>
      <c r="E292" s="47" t="s">
        <v>147</v>
      </c>
      <c r="F292" s="26">
        <v>68</v>
      </c>
      <c r="G292" s="26">
        <v>108</v>
      </c>
      <c r="H292" s="26">
        <v>40</v>
      </c>
      <c r="I292" s="25" t="s">
        <v>23</v>
      </c>
      <c r="J292" s="53">
        <v>33</v>
      </c>
      <c r="K292" s="28">
        <f t="shared" si="128"/>
        <v>0.82499999999999996</v>
      </c>
      <c r="L292" s="29" t="str">
        <f t="shared" si="83"/>
        <v>MUY ALTO</v>
      </c>
      <c r="M292" s="28">
        <f t="shared" si="129"/>
        <v>0.4</v>
      </c>
      <c r="N292" s="29" t="str">
        <f t="shared" si="85"/>
        <v>BAJO</v>
      </c>
      <c r="O292" s="28">
        <f t="shared" si="130"/>
        <v>0.33</v>
      </c>
      <c r="P292" s="29" t="str">
        <f t="shared" si="97"/>
        <v>BAJO</v>
      </c>
      <c r="Q292" s="30">
        <f t="shared" si="131"/>
        <v>6</v>
      </c>
      <c r="R292" s="30">
        <v>15</v>
      </c>
      <c r="S292" s="30">
        <f t="shared" si="132"/>
        <v>9</v>
      </c>
      <c r="T292" s="30">
        <f t="shared" si="133"/>
        <v>0</v>
      </c>
      <c r="U292" s="30">
        <v>6</v>
      </c>
    </row>
    <row r="293" spans="1:23" ht="28.2" customHeight="1" x14ac:dyDescent="0.3">
      <c r="A293" s="57"/>
      <c r="B293" s="24" t="s">
        <v>254</v>
      </c>
      <c r="C293" s="24"/>
      <c r="D293" s="25" t="s">
        <v>21</v>
      </c>
      <c r="E293" s="47" t="s">
        <v>147</v>
      </c>
      <c r="F293" s="26">
        <v>440</v>
      </c>
      <c r="G293" s="26">
        <v>585</v>
      </c>
      <c r="H293" s="26">
        <v>145</v>
      </c>
      <c r="I293" s="25" t="s">
        <v>23</v>
      </c>
      <c r="J293" s="53">
        <v>227</v>
      </c>
      <c r="K293" s="28">
        <f t="shared" si="128"/>
        <v>1.5655172413793104</v>
      </c>
      <c r="L293" s="29" t="str">
        <f t="shared" si="83"/>
        <v>MUY ALTO</v>
      </c>
      <c r="M293" s="28">
        <f t="shared" si="129"/>
        <v>0.73333333333333328</v>
      </c>
      <c r="N293" s="29" t="str">
        <f t="shared" si="85"/>
        <v>ALTO</v>
      </c>
      <c r="O293" s="28">
        <f t="shared" si="130"/>
        <v>1.1480459770114941</v>
      </c>
      <c r="P293" s="29" t="str">
        <f t="shared" si="97"/>
        <v>MUY ALTO</v>
      </c>
      <c r="Q293" s="30">
        <f t="shared" si="131"/>
        <v>44</v>
      </c>
      <c r="R293" s="30">
        <v>60</v>
      </c>
      <c r="S293" s="30">
        <f t="shared" si="132"/>
        <v>16</v>
      </c>
      <c r="T293" s="30">
        <f t="shared" si="133"/>
        <v>0</v>
      </c>
      <c r="U293" s="30">
        <v>44</v>
      </c>
    </row>
    <row r="294" spans="1:23" ht="28.2" customHeight="1" x14ac:dyDescent="0.3">
      <c r="A294" s="57"/>
      <c r="B294" s="24" t="s">
        <v>254</v>
      </c>
      <c r="C294" s="24"/>
      <c r="D294" s="25" t="s">
        <v>26</v>
      </c>
      <c r="E294" s="47" t="s">
        <v>147</v>
      </c>
      <c r="F294" s="26">
        <v>36</v>
      </c>
      <c r="G294" s="26">
        <v>76</v>
      </c>
      <c r="H294" s="26">
        <v>40</v>
      </c>
      <c r="I294" s="25" t="s">
        <v>23</v>
      </c>
      <c r="J294" s="53">
        <v>24</v>
      </c>
      <c r="K294" s="28">
        <f t="shared" si="128"/>
        <v>0.6</v>
      </c>
      <c r="L294" s="29" t="str">
        <f t="shared" si="83"/>
        <v>MEDIO</v>
      </c>
      <c r="M294" s="28">
        <f t="shared" si="129"/>
        <v>0</v>
      </c>
      <c r="N294" s="29" t="str">
        <f t="shared" si="85"/>
        <v>MUY BAJO</v>
      </c>
      <c r="O294" s="28">
        <f t="shared" si="130"/>
        <v>0</v>
      </c>
      <c r="P294" s="29" t="str">
        <f t="shared" si="97"/>
        <v>MUY BAJO</v>
      </c>
      <c r="Q294" s="30">
        <f t="shared" si="131"/>
        <v>0</v>
      </c>
      <c r="R294" s="30">
        <v>10</v>
      </c>
      <c r="S294" s="30">
        <f t="shared" si="132"/>
        <v>10</v>
      </c>
      <c r="T294" s="30">
        <f t="shared" si="133"/>
        <v>0</v>
      </c>
      <c r="U294" s="30">
        <v>0</v>
      </c>
    </row>
    <row r="295" spans="1:23" ht="28.2" customHeight="1" x14ac:dyDescent="0.3">
      <c r="A295" s="57"/>
      <c r="B295" s="24" t="s">
        <v>254</v>
      </c>
      <c r="C295" s="24"/>
      <c r="D295" s="25" t="s">
        <v>24</v>
      </c>
      <c r="E295" s="47" t="s">
        <v>147</v>
      </c>
      <c r="F295" s="26">
        <v>35</v>
      </c>
      <c r="G295" s="26">
        <v>75</v>
      </c>
      <c r="H295" s="26">
        <v>40</v>
      </c>
      <c r="I295" s="25" t="s">
        <v>23</v>
      </c>
      <c r="J295" s="53">
        <v>23</v>
      </c>
      <c r="K295" s="28">
        <f t="shared" si="128"/>
        <v>0.57499999999999996</v>
      </c>
      <c r="L295" s="29" t="str">
        <f t="shared" si="83"/>
        <v>MEDIO</v>
      </c>
      <c r="M295" s="28">
        <f t="shared" si="129"/>
        <v>0</v>
      </c>
      <c r="N295" s="29" t="str">
        <f t="shared" si="85"/>
        <v>MUY BAJO</v>
      </c>
      <c r="O295" s="28">
        <f t="shared" si="130"/>
        <v>0</v>
      </c>
      <c r="P295" s="29" t="str">
        <f t="shared" si="97"/>
        <v>MUY BAJO</v>
      </c>
      <c r="Q295" s="30">
        <f t="shared" si="131"/>
        <v>0</v>
      </c>
      <c r="R295" s="30">
        <v>10</v>
      </c>
      <c r="S295" s="30">
        <f t="shared" si="132"/>
        <v>10</v>
      </c>
      <c r="T295" s="30">
        <f t="shared" si="133"/>
        <v>0</v>
      </c>
      <c r="U295" s="30">
        <v>0</v>
      </c>
    </row>
    <row r="296" spans="1:23" ht="28.2" customHeight="1" x14ac:dyDescent="0.3">
      <c r="A296" s="57"/>
      <c r="B296" s="24" t="s">
        <v>254</v>
      </c>
      <c r="C296" s="24"/>
      <c r="D296" s="25" t="s">
        <v>25</v>
      </c>
      <c r="E296" s="47" t="s">
        <v>147</v>
      </c>
      <c r="F296" s="26">
        <v>35</v>
      </c>
      <c r="G296" s="26">
        <v>70</v>
      </c>
      <c r="H296" s="26">
        <v>35</v>
      </c>
      <c r="I296" s="25" t="s">
        <v>23</v>
      </c>
      <c r="J296" s="53">
        <v>15</v>
      </c>
      <c r="K296" s="28">
        <f t="shared" si="128"/>
        <v>0.42857142857142855</v>
      </c>
      <c r="L296" s="29" t="str">
        <f t="shared" si="83"/>
        <v>MEDIO</v>
      </c>
      <c r="M296" s="28">
        <f t="shared" si="129"/>
        <v>0</v>
      </c>
      <c r="N296" s="29" t="str">
        <f t="shared" si="85"/>
        <v>MUY BAJO</v>
      </c>
      <c r="O296" s="28">
        <f t="shared" si="130"/>
        <v>0</v>
      </c>
      <c r="P296" s="29" t="str">
        <f t="shared" si="97"/>
        <v>MUY BAJO</v>
      </c>
      <c r="Q296" s="30">
        <f t="shared" si="131"/>
        <v>0</v>
      </c>
      <c r="R296" s="30">
        <v>10</v>
      </c>
      <c r="S296" s="30">
        <f t="shared" si="132"/>
        <v>10</v>
      </c>
      <c r="T296" s="30">
        <f t="shared" si="133"/>
        <v>0</v>
      </c>
      <c r="U296" s="30">
        <v>0</v>
      </c>
    </row>
    <row r="297" spans="1:23" ht="28.2" customHeight="1" thickBot="1" x14ac:dyDescent="0.35">
      <c r="A297" s="57"/>
      <c r="B297" s="34" t="s">
        <v>255</v>
      </c>
      <c r="C297" s="34"/>
      <c r="D297" s="35"/>
      <c r="E297" s="35"/>
      <c r="F297" s="35"/>
      <c r="G297" s="35"/>
      <c r="H297" s="35"/>
      <c r="I297" s="35"/>
      <c r="J297" s="35"/>
      <c r="K297" s="36">
        <f>AVERAGE(K285:K296)</f>
        <v>0.7843088959721819</v>
      </c>
      <c r="L297" s="29" t="str">
        <f t="shared" si="83"/>
        <v>ALTO</v>
      </c>
      <c r="M297" s="36">
        <f>AVERAGE(M285:M296)</f>
        <v>0.43520424253411444</v>
      </c>
      <c r="N297" s="29" t="str">
        <f t="shared" si="85"/>
        <v>MEDIO</v>
      </c>
      <c r="O297" s="36">
        <f>AVERAGE(O285:O296)</f>
        <v>0.39771674987192346</v>
      </c>
      <c r="P297" s="29" t="str">
        <f t="shared" si="97"/>
        <v>BAJO</v>
      </c>
      <c r="Q297" s="37">
        <f t="shared" ref="Q297:T297" si="134">SUM(Q285:Q296)</f>
        <v>441</v>
      </c>
      <c r="R297" s="37">
        <f t="shared" si="134"/>
        <v>647</v>
      </c>
      <c r="S297" s="37">
        <f t="shared" si="134"/>
        <v>206</v>
      </c>
      <c r="T297" s="37">
        <f t="shared" si="134"/>
        <v>192</v>
      </c>
      <c r="U297" s="37">
        <f>SUM(U285:U296)</f>
        <v>249</v>
      </c>
    </row>
    <row r="298" spans="1:23" ht="28.2" customHeight="1" x14ac:dyDescent="0.3">
      <c r="A298" s="57"/>
      <c r="B298" s="24" t="s">
        <v>256</v>
      </c>
      <c r="C298" s="24"/>
      <c r="D298" s="25" t="s">
        <v>21</v>
      </c>
      <c r="E298" s="47" t="s">
        <v>147</v>
      </c>
      <c r="F298" s="26">
        <v>27</v>
      </c>
      <c r="G298" s="26">
        <v>60</v>
      </c>
      <c r="H298" s="26">
        <v>33</v>
      </c>
      <c r="I298" s="25" t="s">
        <v>23</v>
      </c>
      <c r="J298" s="53">
        <v>18</v>
      </c>
      <c r="K298" s="28">
        <f>+J298/H298</f>
        <v>0.54545454545454541</v>
      </c>
      <c r="L298" s="29" t="str">
        <f t="shared" si="83"/>
        <v>MEDIO</v>
      </c>
      <c r="M298" s="28">
        <f t="shared" ref="M298:M301" si="135">+Q298/R298</f>
        <v>0.36768802228412256</v>
      </c>
      <c r="N298" s="29" t="str">
        <f t="shared" si="85"/>
        <v>BAJO</v>
      </c>
      <c r="O298" s="28">
        <f t="shared" ref="O298:O313" si="136">+K298*M298</f>
        <v>0.20055710306406685</v>
      </c>
      <c r="P298" s="29" t="str">
        <f t="shared" si="97"/>
        <v>BAJO</v>
      </c>
      <c r="Q298" s="30">
        <f t="shared" ref="Q298:Q313" si="137">+T298+U298</f>
        <v>132</v>
      </c>
      <c r="R298" s="30">
        <v>359</v>
      </c>
      <c r="S298" s="30">
        <f t="shared" ref="S298:S313" si="138">+R298-Q298</f>
        <v>227</v>
      </c>
      <c r="T298" s="30">
        <f t="shared" ref="T298:T313" si="139">ROUND(V298*$T$438/$T$439,0)</f>
        <v>38</v>
      </c>
      <c r="U298" s="30">
        <v>94</v>
      </c>
      <c r="V298" s="2">
        <v>40</v>
      </c>
      <c r="W298" s="58"/>
    </row>
    <row r="299" spans="1:23" ht="28.2" customHeight="1" x14ac:dyDescent="0.3">
      <c r="A299" s="57"/>
      <c r="B299" s="24" t="s">
        <v>256</v>
      </c>
      <c r="C299" s="24"/>
      <c r="D299" s="25" t="s">
        <v>21</v>
      </c>
      <c r="E299" s="47" t="s">
        <v>245</v>
      </c>
      <c r="F299" s="26">
        <v>1590</v>
      </c>
      <c r="G299" s="26">
        <v>2820</v>
      </c>
      <c r="H299" s="26">
        <v>1230</v>
      </c>
      <c r="I299" s="25" t="s">
        <v>23</v>
      </c>
      <c r="J299" s="53">
        <v>1454</v>
      </c>
      <c r="K299" s="28">
        <f t="shared" ref="K299:K313" si="140">+J299/H299</f>
        <v>1.1821138211382114</v>
      </c>
      <c r="L299" s="29" t="str">
        <f t="shared" si="83"/>
        <v>MUY ALTO</v>
      </c>
      <c r="M299" s="28">
        <f t="shared" si="135"/>
        <v>0</v>
      </c>
      <c r="N299" s="29" t="str">
        <f t="shared" si="85"/>
        <v>MUY BAJO</v>
      </c>
      <c r="O299" s="28">
        <f t="shared" si="136"/>
        <v>0</v>
      </c>
      <c r="P299" s="29" t="str">
        <f t="shared" si="97"/>
        <v>MUY BAJO</v>
      </c>
      <c r="Q299" s="30">
        <f t="shared" si="137"/>
        <v>0</v>
      </c>
      <c r="R299" s="30">
        <v>89</v>
      </c>
      <c r="S299" s="30">
        <f t="shared" si="138"/>
        <v>89</v>
      </c>
      <c r="T299" s="30">
        <f t="shared" si="139"/>
        <v>0</v>
      </c>
      <c r="U299" s="30">
        <v>0</v>
      </c>
      <c r="W299" s="58"/>
    </row>
    <row r="300" spans="1:23" ht="28.2" customHeight="1" x14ac:dyDescent="0.3">
      <c r="A300" s="57"/>
      <c r="B300" s="24" t="s">
        <v>256</v>
      </c>
      <c r="C300" s="24"/>
      <c r="D300" s="25" t="s">
        <v>24</v>
      </c>
      <c r="E300" s="47" t="s">
        <v>147</v>
      </c>
      <c r="F300" s="26">
        <v>1</v>
      </c>
      <c r="G300" s="26">
        <v>3</v>
      </c>
      <c r="H300" s="26">
        <v>2</v>
      </c>
      <c r="I300" s="25" t="s">
        <v>23</v>
      </c>
      <c r="J300" s="53">
        <v>0</v>
      </c>
      <c r="K300" s="28">
        <f t="shared" si="140"/>
        <v>0</v>
      </c>
      <c r="L300" s="29" t="str">
        <f t="shared" si="83"/>
        <v>MUY BAJO</v>
      </c>
      <c r="M300" s="28"/>
      <c r="N300" s="29"/>
      <c r="O300" s="28"/>
      <c r="P300" s="29"/>
      <c r="Q300" s="30">
        <f t="shared" si="137"/>
        <v>0</v>
      </c>
      <c r="R300" s="30">
        <v>0</v>
      </c>
      <c r="S300" s="30">
        <f t="shared" si="138"/>
        <v>0</v>
      </c>
      <c r="T300" s="30">
        <f t="shared" si="139"/>
        <v>0</v>
      </c>
      <c r="U300" s="30">
        <v>0</v>
      </c>
      <c r="V300" s="59"/>
      <c r="W300" s="59"/>
    </row>
    <row r="301" spans="1:23" ht="28.2" customHeight="1" x14ac:dyDescent="0.3">
      <c r="A301" s="57"/>
      <c r="B301" s="24" t="s">
        <v>256</v>
      </c>
      <c r="C301" s="24"/>
      <c r="D301" s="25" t="s">
        <v>24</v>
      </c>
      <c r="E301" s="47" t="s">
        <v>245</v>
      </c>
      <c r="F301" s="26">
        <v>11</v>
      </c>
      <c r="G301" s="26">
        <v>31</v>
      </c>
      <c r="H301" s="26">
        <v>20</v>
      </c>
      <c r="I301" s="25" t="s">
        <v>23</v>
      </c>
      <c r="J301" s="53">
        <v>0</v>
      </c>
      <c r="K301" s="28">
        <f t="shared" si="140"/>
        <v>0</v>
      </c>
      <c r="L301" s="29" t="str">
        <f t="shared" si="83"/>
        <v>MUY BAJO</v>
      </c>
      <c r="M301" s="28">
        <f t="shared" si="135"/>
        <v>0</v>
      </c>
      <c r="N301" s="29" t="str">
        <f t="shared" si="85"/>
        <v>MUY BAJO</v>
      </c>
      <c r="O301" s="28">
        <f t="shared" si="136"/>
        <v>0</v>
      </c>
      <c r="P301" s="29" t="str">
        <f t="shared" si="97"/>
        <v>MUY BAJO</v>
      </c>
      <c r="Q301" s="30">
        <f t="shared" si="137"/>
        <v>0</v>
      </c>
      <c r="R301" s="30">
        <v>2</v>
      </c>
      <c r="S301" s="30">
        <f t="shared" si="138"/>
        <v>2</v>
      </c>
      <c r="T301" s="30">
        <f t="shared" si="139"/>
        <v>0</v>
      </c>
      <c r="U301" s="30">
        <v>0</v>
      </c>
      <c r="W301" s="59"/>
    </row>
    <row r="302" spans="1:23" ht="28.2" customHeight="1" x14ac:dyDescent="0.3">
      <c r="A302" s="57"/>
      <c r="B302" s="24" t="s">
        <v>256</v>
      </c>
      <c r="C302" s="24"/>
      <c r="D302" s="25" t="s">
        <v>25</v>
      </c>
      <c r="E302" s="47" t="s">
        <v>147</v>
      </c>
      <c r="F302" s="26">
        <v>1</v>
      </c>
      <c r="G302" s="26">
        <v>3</v>
      </c>
      <c r="H302" s="26">
        <v>2</v>
      </c>
      <c r="I302" s="25" t="s">
        <v>23</v>
      </c>
      <c r="J302" s="53">
        <v>0</v>
      </c>
      <c r="K302" s="28">
        <f t="shared" si="140"/>
        <v>0</v>
      </c>
      <c r="L302" s="29" t="str">
        <f t="shared" si="83"/>
        <v>MUY BAJO</v>
      </c>
      <c r="M302" s="28"/>
      <c r="N302" s="29"/>
      <c r="O302" s="28"/>
      <c r="P302" s="29"/>
      <c r="Q302" s="30">
        <f t="shared" si="137"/>
        <v>0</v>
      </c>
      <c r="R302" s="30">
        <v>0</v>
      </c>
      <c r="S302" s="30">
        <f t="shared" si="138"/>
        <v>0</v>
      </c>
      <c r="T302" s="30">
        <f t="shared" si="139"/>
        <v>0</v>
      </c>
      <c r="U302" s="30">
        <v>0</v>
      </c>
    </row>
    <row r="303" spans="1:23" ht="28.2" customHeight="1" x14ac:dyDescent="0.3">
      <c r="A303" s="57"/>
      <c r="B303" s="24" t="s">
        <v>256</v>
      </c>
      <c r="C303" s="24"/>
      <c r="D303" s="25" t="s">
        <v>25</v>
      </c>
      <c r="E303" s="47" t="s">
        <v>245</v>
      </c>
      <c r="F303" s="26">
        <v>7</v>
      </c>
      <c r="G303" s="26">
        <v>27</v>
      </c>
      <c r="H303" s="26">
        <v>20</v>
      </c>
      <c r="I303" s="25" t="s">
        <v>23</v>
      </c>
      <c r="J303" s="53">
        <v>0</v>
      </c>
      <c r="K303" s="28">
        <f t="shared" si="140"/>
        <v>0</v>
      </c>
      <c r="L303" s="29" t="str">
        <f t="shared" si="83"/>
        <v>MUY BAJO</v>
      </c>
      <c r="M303" s="28">
        <f t="shared" ref="M303:M314" si="141">+Q303/R303</f>
        <v>0</v>
      </c>
      <c r="N303" s="29" t="str">
        <f t="shared" si="85"/>
        <v>MUY BAJO</v>
      </c>
      <c r="O303" s="28">
        <f t="shared" si="136"/>
        <v>0</v>
      </c>
      <c r="P303" s="29" t="str">
        <f t="shared" si="97"/>
        <v>MUY BAJO</v>
      </c>
      <c r="Q303" s="30">
        <f t="shared" si="137"/>
        <v>0</v>
      </c>
      <c r="R303" s="30">
        <v>2</v>
      </c>
      <c r="S303" s="30">
        <f t="shared" si="138"/>
        <v>2</v>
      </c>
      <c r="T303" s="30">
        <f t="shared" si="139"/>
        <v>0</v>
      </c>
      <c r="U303" s="30">
        <v>0</v>
      </c>
    </row>
    <row r="304" spans="1:23" ht="28.2" customHeight="1" x14ac:dyDescent="0.3">
      <c r="A304" s="57"/>
      <c r="B304" s="24" t="s">
        <v>256</v>
      </c>
      <c r="C304" s="24"/>
      <c r="D304" s="25" t="s">
        <v>26</v>
      </c>
      <c r="E304" s="47" t="s">
        <v>147</v>
      </c>
      <c r="F304" s="26">
        <v>1</v>
      </c>
      <c r="G304" s="26">
        <v>3</v>
      </c>
      <c r="H304" s="26">
        <v>2</v>
      </c>
      <c r="I304" s="25" t="s">
        <v>23</v>
      </c>
      <c r="J304" s="53">
        <v>0</v>
      </c>
      <c r="K304" s="28">
        <f t="shared" si="140"/>
        <v>0</v>
      </c>
      <c r="L304" s="29" t="str">
        <f t="shared" si="83"/>
        <v>MUY BAJO</v>
      </c>
      <c r="M304" s="28"/>
      <c r="N304" s="29"/>
      <c r="O304" s="28"/>
      <c r="P304" s="29"/>
      <c r="Q304" s="30">
        <f t="shared" si="137"/>
        <v>0</v>
      </c>
      <c r="R304" s="30">
        <v>0</v>
      </c>
      <c r="S304" s="30">
        <f t="shared" si="138"/>
        <v>0</v>
      </c>
      <c r="T304" s="30">
        <f t="shared" si="139"/>
        <v>0</v>
      </c>
      <c r="U304" s="30">
        <v>0</v>
      </c>
    </row>
    <row r="305" spans="1:22" ht="28.2" customHeight="1" x14ac:dyDescent="0.3">
      <c r="A305" s="57"/>
      <c r="B305" s="24" t="s">
        <v>256</v>
      </c>
      <c r="C305" s="24"/>
      <c r="D305" s="25" t="s">
        <v>26</v>
      </c>
      <c r="E305" s="47" t="s">
        <v>257</v>
      </c>
      <c r="F305" s="26">
        <v>12</v>
      </c>
      <c r="G305" s="26">
        <v>37</v>
      </c>
      <c r="H305" s="26">
        <v>25</v>
      </c>
      <c r="I305" s="25" t="s">
        <v>23</v>
      </c>
      <c r="J305" s="53">
        <v>0</v>
      </c>
      <c r="K305" s="28">
        <f t="shared" si="140"/>
        <v>0</v>
      </c>
      <c r="L305" s="29" t="str">
        <f t="shared" si="83"/>
        <v>MUY BAJO</v>
      </c>
      <c r="M305" s="28">
        <f t="shared" si="141"/>
        <v>0</v>
      </c>
      <c r="N305" s="29" t="str">
        <f t="shared" si="85"/>
        <v>MUY BAJO</v>
      </c>
      <c r="O305" s="28">
        <f t="shared" si="136"/>
        <v>0</v>
      </c>
      <c r="P305" s="29" t="str">
        <f t="shared" si="97"/>
        <v>MUY BAJO</v>
      </c>
      <c r="Q305" s="30">
        <f t="shared" si="137"/>
        <v>0</v>
      </c>
      <c r="R305" s="30">
        <v>3</v>
      </c>
      <c r="S305" s="30">
        <f t="shared" si="138"/>
        <v>3</v>
      </c>
      <c r="T305" s="30">
        <f t="shared" si="139"/>
        <v>0</v>
      </c>
      <c r="U305" s="30">
        <v>0</v>
      </c>
    </row>
    <row r="306" spans="1:22" ht="28.2" customHeight="1" x14ac:dyDescent="0.3">
      <c r="A306" s="57"/>
      <c r="B306" s="24" t="s">
        <v>258</v>
      </c>
      <c r="C306" s="24"/>
      <c r="D306" s="25" t="s">
        <v>21</v>
      </c>
      <c r="E306" s="47" t="s">
        <v>257</v>
      </c>
      <c r="F306" s="26">
        <v>62</v>
      </c>
      <c r="G306" s="26">
        <v>104</v>
      </c>
      <c r="H306" s="26">
        <v>42</v>
      </c>
      <c r="I306" s="25" t="s">
        <v>23</v>
      </c>
      <c r="J306" s="53">
        <v>237</v>
      </c>
      <c r="K306" s="28">
        <f t="shared" si="140"/>
        <v>5.6428571428571432</v>
      </c>
      <c r="L306" s="29" t="str">
        <f t="shared" si="83"/>
        <v>MUY ALTO</v>
      </c>
      <c r="M306" s="28">
        <f t="shared" si="141"/>
        <v>0.75087719298245614</v>
      </c>
      <c r="N306" s="29" t="str">
        <f t="shared" si="85"/>
        <v>ALTO</v>
      </c>
      <c r="O306" s="28">
        <f t="shared" si="136"/>
        <v>4.2370927318295744</v>
      </c>
      <c r="P306" s="29" t="str">
        <f t="shared" si="97"/>
        <v>MUY ALTO</v>
      </c>
      <c r="Q306" s="30">
        <f t="shared" si="137"/>
        <v>214</v>
      </c>
      <c r="R306" s="30">
        <v>285</v>
      </c>
      <c r="S306" s="30">
        <f t="shared" si="138"/>
        <v>71</v>
      </c>
      <c r="T306" s="30">
        <f t="shared" si="139"/>
        <v>87</v>
      </c>
      <c r="U306" s="30">
        <v>127</v>
      </c>
      <c r="V306" s="2">
        <v>91</v>
      </c>
    </row>
    <row r="307" spans="1:22" ht="28.2" customHeight="1" x14ac:dyDescent="0.3">
      <c r="A307" s="57"/>
      <c r="B307" s="24" t="s">
        <v>258</v>
      </c>
      <c r="C307" s="24"/>
      <c r="D307" s="25" t="s">
        <v>24</v>
      </c>
      <c r="E307" s="47" t="s">
        <v>257</v>
      </c>
      <c r="F307" s="26">
        <v>0</v>
      </c>
      <c r="G307" s="26">
        <v>1</v>
      </c>
      <c r="H307" s="26">
        <v>1</v>
      </c>
      <c r="I307" s="25" t="s">
        <v>23</v>
      </c>
      <c r="J307" s="53">
        <v>2</v>
      </c>
      <c r="K307" s="28">
        <f t="shared" si="140"/>
        <v>2</v>
      </c>
      <c r="L307" s="29" t="str">
        <f t="shared" si="83"/>
        <v>MUY ALTO</v>
      </c>
      <c r="M307" s="28"/>
      <c r="N307" s="29"/>
      <c r="O307" s="28"/>
      <c r="P307" s="29"/>
      <c r="Q307" s="30">
        <f t="shared" si="137"/>
        <v>0</v>
      </c>
      <c r="R307" s="30">
        <v>0</v>
      </c>
      <c r="S307" s="30">
        <f t="shared" si="138"/>
        <v>0</v>
      </c>
      <c r="T307" s="30">
        <f t="shared" si="139"/>
        <v>0</v>
      </c>
      <c r="U307" s="30">
        <v>0</v>
      </c>
    </row>
    <row r="308" spans="1:22" ht="28.2" customHeight="1" x14ac:dyDescent="0.3">
      <c r="A308" s="57"/>
      <c r="B308" s="24" t="s">
        <v>258</v>
      </c>
      <c r="C308" s="24"/>
      <c r="D308" s="25" t="s">
        <v>25</v>
      </c>
      <c r="E308" s="47" t="s">
        <v>257</v>
      </c>
      <c r="F308" s="26">
        <v>1</v>
      </c>
      <c r="G308" s="26">
        <v>2</v>
      </c>
      <c r="H308" s="26">
        <v>1</v>
      </c>
      <c r="I308" s="25" t="s">
        <v>23</v>
      </c>
      <c r="J308" s="53">
        <v>5</v>
      </c>
      <c r="K308" s="28">
        <f t="shared" si="140"/>
        <v>5</v>
      </c>
      <c r="L308" s="29" t="str">
        <f t="shared" si="83"/>
        <v>MUY ALTO</v>
      </c>
      <c r="M308" s="28"/>
      <c r="N308" s="29"/>
      <c r="O308" s="28"/>
      <c r="P308" s="29"/>
      <c r="Q308" s="30">
        <f t="shared" si="137"/>
        <v>0</v>
      </c>
      <c r="R308" s="30">
        <v>0</v>
      </c>
      <c r="S308" s="30">
        <f t="shared" si="138"/>
        <v>0</v>
      </c>
      <c r="T308" s="30">
        <f t="shared" si="139"/>
        <v>0</v>
      </c>
      <c r="U308" s="30">
        <v>0</v>
      </c>
    </row>
    <row r="309" spans="1:22" ht="28.2" customHeight="1" x14ac:dyDescent="0.3">
      <c r="A309" s="57"/>
      <c r="B309" s="24" t="s">
        <v>258</v>
      </c>
      <c r="C309" s="24"/>
      <c r="D309" s="25" t="s">
        <v>26</v>
      </c>
      <c r="E309" s="47" t="s">
        <v>257</v>
      </c>
      <c r="F309" s="26">
        <v>6</v>
      </c>
      <c r="G309" s="26">
        <v>13</v>
      </c>
      <c r="H309" s="26">
        <v>7</v>
      </c>
      <c r="I309" s="25" t="s">
        <v>23</v>
      </c>
      <c r="J309" s="53">
        <v>10</v>
      </c>
      <c r="K309" s="28">
        <f t="shared" si="140"/>
        <v>1.4285714285714286</v>
      </c>
      <c r="L309" s="29" t="str">
        <f t="shared" si="83"/>
        <v>MUY ALTO</v>
      </c>
      <c r="M309" s="28"/>
      <c r="N309" s="29"/>
      <c r="O309" s="28"/>
      <c r="P309" s="29"/>
      <c r="Q309" s="30">
        <f t="shared" si="137"/>
        <v>0</v>
      </c>
      <c r="R309" s="30">
        <v>0</v>
      </c>
      <c r="S309" s="30">
        <f t="shared" si="138"/>
        <v>0</v>
      </c>
      <c r="T309" s="30">
        <f t="shared" si="139"/>
        <v>0</v>
      </c>
      <c r="U309" s="30">
        <v>0</v>
      </c>
    </row>
    <row r="310" spans="1:22" ht="28.2" customHeight="1" x14ac:dyDescent="0.3">
      <c r="A310" s="57"/>
      <c r="B310" s="24" t="s">
        <v>259</v>
      </c>
      <c r="C310" s="24"/>
      <c r="D310" s="25" t="s">
        <v>21</v>
      </c>
      <c r="E310" s="47" t="s">
        <v>257</v>
      </c>
      <c r="F310" s="26">
        <v>2702</v>
      </c>
      <c r="G310" s="26">
        <v>4447</v>
      </c>
      <c r="H310" s="26">
        <v>1745</v>
      </c>
      <c r="I310" s="25" t="s">
        <v>23</v>
      </c>
      <c r="J310" s="53">
        <v>1885</v>
      </c>
      <c r="K310" s="28">
        <f t="shared" si="140"/>
        <v>1.0802292263610316</v>
      </c>
      <c r="L310" s="29" t="str">
        <f t="shared" si="83"/>
        <v>MUY ALTO</v>
      </c>
      <c r="M310" s="28">
        <f t="shared" ref="M310:M313" si="142">+Q310/R310</f>
        <v>0.24675324675324675</v>
      </c>
      <c r="N310" s="29" t="str">
        <f t="shared" ref="N310:N313" si="143">IF(M310&lt;=20%,"MUY BAJO",IF(AND(M310&gt;20%,M310&lt;=40%),"BAJO",IF(AND(M310&gt;40%,M310&lt;=60%),"MEDIO",IF(AND(M310&gt;60%,M310&lt;=80%),"ALTO","MUY ALTO"))))</f>
        <v>BAJO</v>
      </c>
      <c r="O310" s="28">
        <f t="shared" ref="O310:O313" si="144">+K310*M310</f>
        <v>0.26655006884233245</v>
      </c>
      <c r="P310" s="29" t="str">
        <f t="shared" ref="P310:P313" si="145">IF(O310&lt;=20%,"MUY BAJO",IF(AND(O310&gt;20%,O310&lt;=40%),"BAJO",IF(AND(O310&gt;40%,O310&lt;=60%),"MEDIO",IF(AND(O310&gt;60%,O310&lt;=80%),"ALTO","MUY ALTO"))))</f>
        <v>BAJO</v>
      </c>
      <c r="Q310" s="30">
        <f t="shared" si="137"/>
        <v>19</v>
      </c>
      <c r="R310" s="30">
        <v>77</v>
      </c>
      <c r="S310" s="30">
        <f t="shared" si="138"/>
        <v>58</v>
      </c>
      <c r="T310" s="30">
        <f t="shared" si="139"/>
        <v>16</v>
      </c>
      <c r="U310" s="30">
        <v>3</v>
      </c>
      <c r="V310" s="2">
        <v>17</v>
      </c>
    </row>
    <row r="311" spans="1:22" ht="28.2" customHeight="1" x14ac:dyDescent="0.3">
      <c r="A311" s="57"/>
      <c r="B311" s="24" t="s">
        <v>259</v>
      </c>
      <c r="C311" s="24"/>
      <c r="D311" s="25" t="s">
        <v>24</v>
      </c>
      <c r="E311" s="47" t="s">
        <v>257</v>
      </c>
      <c r="F311" s="26">
        <v>287</v>
      </c>
      <c r="G311" s="26">
        <v>487</v>
      </c>
      <c r="H311" s="26">
        <v>200</v>
      </c>
      <c r="I311" s="25" t="s">
        <v>23</v>
      </c>
      <c r="J311" s="53">
        <v>203</v>
      </c>
      <c r="K311" s="28">
        <f t="shared" si="140"/>
        <v>1.0149999999999999</v>
      </c>
      <c r="L311" s="29" t="str">
        <f t="shared" si="83"/>
        <v>MUY ALTO</v>
      </c>
      <c r="M311" s="28">
        <f t="shared" si="142"/>
        <v>0</v>
      </c>
      <c r="N311" s="29" t="str">
        <f t="shared" si="143"/>
        <v>MUY BAJO</v>
      </c>
      <c r="O311" s="28">
        <f t="shared" si="144"/>
        <v>0</v>
      </c>
      <c r="P311" s="29" t="str">
        <f t="shared" si="145"/>
        <v>MUY BAJO</v>
      </c>
      <c r="Q311" s="30">
        <f t="shared" si="137"/>
        <v>0</v>
      </c>
      <c r="R311" s="30">
        <v>5</v>
      </c>
      <c r="S311" s="30">
        <f t="shared" si="138"/>
        <v>5</v>
      </c>
      <c r="T311" s="30">
        <f t="shared" si="139"/>
        <v>0</v>
      </c>
      <c r="U311" s="30">
        <v>0</v>
      </c>
    </row>
    <row r="312" spans="1:22" ht="28.2" customHeight="1" x14ac:dyDescent="0.3">
      <c r="A312" s="57"/>
      <c r="B312" s="24" t="s">
        <v>259</v>
      </c>
      <c r="C312" s="24"/>
      <c r="D312" s="25" t="s">
        <v>25</v>
      </c>
      <c r="E312" s="47" t="s">
        <v>257</v>
      </c>
      <c r="F312" s="26">
        <v>219</v>
      </c>
      <c r="G312" s="26">
        <v>339</v>
      </c>
      <c r="H312" s="26">
        <v>120</v>
      </c>
      <c r="I312" s="25" t="s">
        <v>23</v>
      </c>
      <c r="J312" s="53">
        <v>153</v>
      </c>
      <c r="K312" s="28">
        <f t="shared" si="140"/>
        <v>1.2749999999999999</v>
      </c>
      <c r="L312" s="29" t="str">
        <f t="shared" si="83"/>
        <v>MUY ALTO</v>
      </c>
      <c r="M312" s="28">
        <f t="shared" si="142"/>
        <v>0</v>
      </c>
      <c r="N312" s="29" t="str">
        <f t="shared" si="143"/>
        <v>MUY BAJO</v>
      </c>
      <c r="O312" s="28">
        <f t="shared" si="144"/>
        <v>0</v>
      </c>
      <c r="P312" s="29" t="str">
        <f t="shared" si="145"/>
        <v>MUY BAJO</v>
      </c>
      <c r="Q312" s="30">
        <f t="shared" si="137"/>
        <v>0</v>
      </c>
      <c r="R312" s="30">
        <v>3</v>
      </c>
      <c r="S312" s="30">
        <f t="shared" si="138"/>
        <v>3</v>
      </c>
      <c r="T312" s="30">
        <f t="shared" si="139"/>
        <v>0</v>
      </c>
      <c r="U312" s="30">
        <v>0</v>
      </c>
    </row>
    <row r="313" spans="1:22" ht="28.2" customHeight="1" x14ac:dyDescent="0.3">
      <c r="A313" s="57"/>
      <c r="B313" s="24" t="s">
        <v>259</v>
      </c>
      <c r="C313" s="24"/>
      <c r="D313" s="25" t="s">
        <v>26</v>
      </c>
      <c r="E313" s="47" t="s">
        <v>257</v>
      </c>
      <c r="F313" s="26">
        <v>471</v>
      </c>
      <c r="G313" s="26">
        <v>826</v>
      </c>
      <c r="H313" s="26">
        <v>355</v>
      </c>
      <c r="I313" s="25" t="s">
        <v>23</v>
      </c>
      <c r="J313" s="53">
        <v>322</v>
      </c>
      <c r="K313" s="28">
        <f t="shared" si="140"/>
        <v>0.90704225352112677</v>
      </c>
      <c r="L313" s="29" t="str">
        <f t="shared" si="83"/>
        <v>MUY ALTO</v>
      </c>
      <c r="M313" s="28">
        <f t="shared" si="142"/>
        <v>0</v>
      </c>
      <c r="N313" s="29" t="str">
        <f t="shared" si="143"/>
        <v>MUY BAJO</v>
      </c>
      <c r="O313" s="28">
        <f t="shared" si="144"/>
        <v>0</v>
      </c>
      <c r="P313" s="29" t="str">
        <f t="shared" si="145"/>
        <v>MUY BAJO</v>
      </c>
      <c r="Q313" s="30">
        <f t="shared" si="137"/>
        <v>0</v>
      </c>
      <c r="R313" s="30">
        <v>5</v>
      </c>
      <c r="S313" s="30">
        <f t="shared" si="138"/>
        <v>5</v>
      </c>
      <c r="T313" s="30">
        <f t="shared" si="139"/>
        <v>0</v>
      </c>
      <c r="U313" s="30">
        <v>0</v>
      </c>
    </row>
    <row r="314" spans="1:22" ht="28.2" customHeight="1" thickBot="1" x14ac:dyDescent="0.35">
      <c r="A314" s="57"/>
      <c r="B314" s="34" t="s">
        <v>260</v>
      </c>
      <c r="C314" s="34"/>
      <c r="D314" s="35"/>
      <c r="E314" s="35"/>
      <c r="F314" s="35"/>
      <c r="G314" s="35"/>
      <c r="H314" s="35"/>
      <c r="I314" s="35"/>
      <c r="J314" s="35"/>
      <c r="K314" s="36">
        <f>AVERAGE(K298:K313)</f>
        <v>1.2547667761189678</v>
      </c>
      <c r="L314" s="29" t="str">
        <f t="shared" si="83"/>
        <v>MUY ALTO</v>
      </c>
      <c r="M314" s="36">
        <f>AVERAGE(M298:M313)</f>
        <v>0.13653184620198253</v>
      </c>
      <c r="N314" s="29" t="str">
        <f t="shared" si="85"/>
        <v>MUY BAJO</v>
      </c>
      <c r="O314" s="36">
        <f>AVERAGE(O298:O313)</f>
        <v>0.47041999037359733</v>
      </c>
      <c r="P314" s="29" t="str">
        <f t="shared" si="97"/>
        <v>MEDIO</v>
      </c>
      <c r="Q314" s="37">
        <f t="shared" ref="Q314:T314" si="146">SUM(Q298:Q313)</f>
        <v>365</v>
      </c>
      <c r="R314" s="37">
        <f t="shared" si="146"/>
        <v>830</v>
      </c>
      <c r="S314" s="37">
        <f t="shared" si="146"/>
        <v>465</v>
      </c>
      <c r="T314" s="37">
        <f t="shared" si="146"/>
        <v>141</v>
      </c>
      <c r="U314" s="37">
        <f>SUM(U298:U313)</f>
        <v>224</v>
      </c>
    </row>
    <row r="315" spans="1:22" ht="28.2" customHeight="1" x14ac:dyDescent="0.3">
      <c r="A315" s="57"/>
      <c r="B315" s="24" t="s">
        <v>261</v>
      </c>
      <c r="C315" s="24"/>
      <c r="D315" s="25" t="s">
        <v>28</v>
      </c>
      <c r="E315" s="47" t="s">
        <v>262</v>
      </c>
      <c r="F315" s="26">
        <v>510</v>
      </c>
      <c r="G315" s="26">
        <v>640</v>
      </c>
      <c r="H315" s="26">
        <v>130</v>
      </c>
      <c r="I315" s="25" t="s">
        <v>23</v>
      </c>
      <c r="J315" s="53">
        <v>363</v>
      </c>
      <c r="K315" s="28">
        <f t="shared" ref="K315:K346" si="147">+J315/H315</f>
        <v>2.7923076923076922</v>
      </c>
      <c r="L315" s="29" t="str">
        <f t="shared" si="83"/>
        <v>MUY ALTO</v>
      </c>
      <c r="M315" s="28">
        <f t="shared" ref="M315:M318" si="148">+Q315/R315</f>
        <v>1.2784810126582278</v>
      </c>
      <c r="N315" s="29" t="str">
        <f t="shared" si="85"/>
        <v>MUY ALTO</v>
      </c>
      <c r="O315" s="28">
        <f t="shared" ref="O315:O346" si="149">+K315*M315</f>
        <v>3.5699123661148975</v>
      </c>
      <c r="P315" s="29" t="str">
        <f t="shared" si="97"/>
        <v>MUY ALTO</v>
      </c>
      <c r="Q315" s="30">
        <f t="shared" ref="Q315:Q346" si="150">+T315+U315</f>
        <v>101</v>
      </c>
      <c r="R315" s="30">
        <v>79</v>
      </c>
      <c r="S315" s="30">
        <f t="shared" ref="S315:S346" si="151">+R315-Q315</f>
        <v>-22</v>
      </c>
      <c r="T315" s="30">
        <f t="shared" ref="T315:T346" si="152">ROUND(V315*$T$438/$T$439,0)</f>
        <v>46</v>
      </c>
      <c r="U315" s="30">
        <v>55</v>
      </c>
      <c r="V315" s="2">
        <v>48</v>
      </c>
    </row>
    <row r="316" spans="1:22" ht="28.2" customHeight="1" x14ac:dyDescent="0.3">
      <c r="A316" s="57"/>
      <c r="B316" s="24" t="s">
        <v>263</v>
      </c>
      <c r="C316" s="24"/>
      <c r="D316" s="25" t="s">
        <v>21</v>
      </c>
      <c r="E316" s="47" t="s">
        <v>264</v>
      </c>
      <c r="F316" s="26">
        <v>562748</v>
      </c>
      <c r="G316" s="26">
        <v>933461</v>
      </c>
      <c r="H316" s="26">
        <v>370713</v>
      </c>
      <c r="I316" s="25" t="s">
        <v>23</v>
      </c>
      <c r="J316" s="53">
        <v>248677</v>
      </c>
      <c r="K316" s="28">
        <f t="shared" si="147"/>
        <v>0.67080733613334309</v>
      </c>
      <c r="L316" s="29" t="str">
        <f t="shared" si="83"/>
        <v>ALTO</v>
      </c>
      <c r="M316" s="28">
        <f t="shared" si="148"/>
        <v>0.67056277056277058</v>
      </c>
      <c r="N316" s="29" t="str">
        <f t="shared" si="85"/>
        <v>ALTO</v>
      </c>
      <c r="O316" s="28">
        <f t="shared" si="149"/>
        <v>0.44981842583140624</v>
      </c>
      <c r="P316" s="29" t="str">
        <f t="shared" si="97"/>
        <v>MEDIO</v>
      </c>
      <c r="Q316" s="30">
        <f t="shared" si="150"/>
        <v>1549</v>
      </c>
      <c r="R316" s="30">
        <v>2310</v>
      </c>
      <c r="S316" s="30">
        <f t="shared" si="151"/>
        <v>761</v>
      </c>
      <c r="T316" s="30">
        <f t="shared" si="152"/>
        <v>0</v>
      </c>
      <c r="U316" s="30">
        <v>1549</v>
      </c>
    </row>
    <row r="317" spans="1:22" ht="28.2" customHeight="1" x14ac:dyDescent="0.3">
      <c r="A317" s="57"/>
      <c r="B317" s="24" t="s">
        <v>263</v>
      </c>
      <c r="C317" s="24"/>
      <c r="D317" s="25" t="s">
        <v>21</v>
      </c>
      <c r="E317" s="47" t="s">
        <v>257</v>
      </c>
      <c r="F317" s="26">
        <v>11759</v>
      </c>
      <c r="G317" s="26">
        <v>18590</v>
      </c>
      <c r="H317" s="26">
        <v>6831</v>
      </c>
      <c r="I317" s="25" t="s">
        <v>23</v>
      </c>
      <c r="J317" s="53">
        <v>11886</v>
      </c>
      <c r="K317" s="28">
        <f t="shared" si="147"/>
        <v>1.7400087834870444</v>
      </c>
      <c r="L317" s="29" t="str">
        <f t="shared" si="83"/>
        <v>MUY ALTO</v>
      </c>
      <c r="M317" s="28"/>
      <c r="N317" s="29"/>
      <c r="O317" s="28"/>
      <c r="P317" s="29"/>
      <c r="Q317" s="30">
        <f t="shared" si="150"/>
        <v>1175</v>
      </c>
      <c r="R317" s="30">
        <v>0</v>
      </c>
      <c r="S317" s="30">
        <f t="shared" si="151"/>
        <v>-1175</v>
      </c>
      <c r="T317" s="30">
        <f t="shared" si="152"/>
        <v>1175</v>
      </c>
      <c r="U317" s="30">
        <v>0</v>
      </c>
      <c r="V317" s="2">
        <v>1229</v>
      </c>
    </row>
    <row r="318" spans="1:22" ht="28.2" customHeight="1" x14ac:dyDescent="0.3">
      <c r="A318" s="57"/>
      <c r="B318" s="24" t="s">
        <v>263</v>
      </c>
      <c r="C318" s="24"/>
      <c r="D318" s="25" t="s">
        <v>24</v>
      </c>
      <c r="E318" s="47" t="s">
        <v>264</v>
      </c>
      <c r="F318" s="26">
        <v>68736</v>
      </c>
      <c r="G318" s="26">
        <v>111429</v>
      </c>
      <c r="H318" s="26">
        <v>42693</v>
      </c>
      <c r="I318" s="25" t="s">
        <v>23</v>
      </c>
      <c r="J318" s="53">
        <v>23051</v>
      </c>
      <c r="K318" s="28">
        <f t="shared" si="147"/>
        <v>0.53992457779963932</v>
      </c>
      <c r="L318" s="29" t="str">
        <f t="shared" si="83"/>
        <v>MEDIO</v>
      </c>
      <c r="M318" s="28">
        <f t="shared" si="148"/>
        <v>1.5349999999999999</v>
      </c>
      <c r="N318" s="29" t="str">
        <f t="shared" si="85"/>
        <v>MUY ALTO</v>
      </c>
      <c r="O318" s="28">
        <f t="shared" si="149"/>
        <v>0.82878422692244635</v>
      </c>
      <c r="P318" s="29" t="str">
        <f t="shared" si="97"/>
        <v>MUY ALTO</v>
      </c>
      <c r="Q318" s="30">
        <f t="shared" si="150"/>
        <v>307</v>
      </c>
      <c r="R318" s="30">
        <v>200</v>
      </c>
      <c r="S318" s="30">
        <f t="shared" si="151"/>
        <v>-107</v>
      </c>
      <c r="T318" s="30">
        <f t="shared" si="152"/>
        <v>134</v>
      </c>
      <c r="U318" s="30">
        <v>173</v>
      </c>
      <c r="V318" s="2">
        <v>140</v>
      </c>
    </row>
    <row r="319" spans="1:22" ht="28.2" customHeight="1" x14ac:dyDescent="0.3">
      <c r="A319" s="57"/>
      <c r="B319" s="24" t="s">
        <v>263</v>
      </c>
      <c r="C319" s="24"/>
      <c r="D319" s="25" t="s">
        <v>24</v>
      </c>
      <c r="E319" s="47" t="s">
        <v>257</v>
      </c>
      <c r="F319" s="26">
        <v>1987</v>
      </c>
      <c r="G319" s="26">
        <v>2856</v>
      </c>
      <c r="H319" s="26">
        <v>869</v>
      </c>
      <c r="I319" s="25" t="s">
        <v>23</v>
      </c>
      <c r="J319" s="53">
        <v>1586</v>
      </c>
      <c r="K319" s="28">
        <f t="shared" si="147"/>
        <v>1.8250863060989644</v>
      </c>
      <c r="L319" s="29" t="str">
        <f t="shared" si="83"/>
        <v>MUY ALTO</v>
      </c>
      <c r="M319" s="28"/>
      <c r="N319" s="29"/>
      <c r="O319" s="28"/>
      <c r="P319" s="29"/>
      <c r="Q319" s="30">
        <f t="shared" si="150"/>
        <v>128</v>
      </c>
      <c r="R319" s="30">
        <v>0</v>
      </c>
      <c r="S319" s="30">
        <f t="shared" si="151"/>
        <v>-128</v>
      </c>
      <c r="T319" s="30">
        <f t="shared" si="152"/>
        <v>128</v>
      </c>
      <c r="U319" s="30">
        <v>0</v>
      </c>
      <c r="V319" s="2">
        <v>134</v>
      </c>
    </row>
    <row r="320" spans="1:22" ht="28.2" customHeight="1" x14ac:dyDescent="0.3">
      <c r="A320" s="57"/>
      <c r="B320" s="24" t="s">
        <v>263</v>
      </c>
      <c r="C320" s="24"/>
      <c r="D320" s="25" t="s">
        <v>25</v>
      </c>
      <c r="E320" s="47" t="s">
        <v>264</v>
      </c>
      <c r="F320" s="26">
        <v>71546</v>
      </c>
      <c r="G320" s="26">
        <v>118361</v>
      </c>
      <c r="H320" s="26">
        <v>46815</v>
      </c>
      <c r="I320" s="25" t="s">
        <v>23</v>
      </c>
      <c r="J320" s="53">
        <v>24293</v>
      </c>
      <c r="K320" s="28">
        <f t="shared" si="147"/>
        <v>0.51891487771013567</v>
      </c>
      <c r="L320" s="29" t="str">
        <f t="shared" si="83"/>
        <v>MEDIO</v>
      </c>
      <c r="M320" s="28">
        <f t="shared" ref="M320:M346" si="153">+Q320/R320</f>
        <v>1.78</v>
      </c>
      <c r="N320" s="29" t="str">
        <f t="shared" si="85"/>
        <v>MUY ALTO</v>
      </c>
      <c r="O320" s="28">
        <f t="shared" si="149"/>
        <v>0.92366848232404153</v>
      </c>
      <c r="P320" s="29" t="str">
        <f t="shared" si="97"/>
        <v>MUY ALTO</v>
      </c>
      <c r="Q320" s="30">
        <f t="shared" si="150"/>
        <v>356</v>
      </c>
      <c r="R320" s="30">
        <v>200</v>
      </c>
      <c r="S320" s="30">
        <f t="shared" si="151"/>
        <v>-156</v>
      </c>
      <c r="T320" s="30">
        <f t="shared" si="152"/>
        <v>183</v>
      </c>
      <c r="U320" s="30">
        <v>173</v>
      </c>
      <c r="V320" s="2">
        <v>191</v>
      </c>
    </row>
    <row r="321" spans="1:22" ht="28.2" customHeight="1" x14ac:dyDescent="0.3">
      <c r="A321" s="57"/>
      <c r="B321" s="24" t="s">
        <v>263</v>
      </c>
      <c r="C321" s="24"/>
      <c r="D321" s="25" t="s">
        <v>25</v>
      </c>
      <c r="E321" s="47" t="s">
        <v>257</v>
      </c>
      <c r="F321" s="26">
        <v>1660</v>
      </c>
      <c r="G321" s="26">
        <v>2559</v>
      </c>
      <c r="H321" s="26">
        <v>899</v>
      </c>
      <c r="I321" s="25" t="s">
        <v>23</v>
      </c>
      <c r="J321" s="53">
        <v>1716</v>
      </c>
      <c r="K321" s="28">
        <f t="shared" si="147"/>
        <v>1.9087875417130145</v>
      </c>
      <c r="L321" s="29" t="str">
        <f t="shared" si="83"/>
        <v>MUY ALTO</v>
      </c>
      <c r="M321" s="28"/>
      <c r="N321" s="29"/>
      <c r="O321" s="28"/>
      <c r="P321" s="29"/>
      <c r="Q321" s="30">
        <f t="shared" si="150"/>
        <v>0</v>
      </c>
      <c r="R321" s="30">
        <v>0</v>
      </c>
      <c r="S321" s="30">
        <f t="shared" si="151"/>
        <v>0</v>
      </c>
      <c r="T321" s="30">
        <f t="shared" si="152"/>
        <v>0</v>
      </c>
      <c r="U321" s="30">
        <v>0</v>
      </c>
    </row>
    <row r="322" spans="1:22" ht="28.2" customHeight="1" x14ac:dyDescent="0.3">
      <c r="A322" s="57"/>
      <c r="B322" s="24" t="s">
        <v>263</v>
      </c>
      <c r="C322" s="24"/>
      <c r="D322" s="25" t="s">
        <v>26</v>
      </c>
      <c r="E322" s="47" t="s">
        <v>264</v>
      </c>
      <c r="F322" s="26">
        <v>77612</v>
      </c>
      <c r="G322" s="26">
        <v>131072</v>
      </c>
      <c r="H322" s="26">
        <v>53460</v>
      </c>
      <c r="I322" s="25" t="s">
        <v>23</v>
      </c>
      <c r="J322" s="53">
        <v>32911</v>
      </c>
      <c r="K322" s="28">
        <f t="shared" si="147"/>
        <v>0.61561915450804339</v>
      </c>
      <c r="L322" s="29" t="str">
        <f t="shared" si="83"/>
        <v>ALTO</v>
      </c>
      <c r="M322" s="28">
        <f t="shared" si="153"/>
        <v>0.46200000000000002</v>
      </c>
      <c r="N322" s="29" t="str">
        <f t="shared" si="85"/>
        <v>MEDIO</v>
      </c>
      <c r="O322" s="28">
        <f t="shared" si="149"/>
        <v>0.28441604938271609</v>
      </c>
      <c r="P322" s="29" t="str">
        <f t="shared" si="97"/>
        <v>BAJO</v>
      </c>
      <c r="Q322" s="30">
        <f t="shared" si="150"/>
        <v>231</v>
      </c>
      <c r="R322" s="30">
        <v>500</v>
      </c>
      <c r="S322" s="30">
        <f t="shared" si="151"/>
        <v>269</v>
      </c>
      <c r="T322" s="30">
        <f t="shared" si="152"/>
        <v>0</v>
      </c>
      <c r="U322" s="30">
        <v>231</v>
      </c>
    </row>
    <row r="323" spans="1:22" ht="28.2" customHeight="1" x14ac:dyDescent="0.3">
      <c r="A323" s="57"/>
      <c r="B323" s="24" t="s">
        <v>263</v>
      </c>
      <c r="C323" s="24"/>
      <c r="D323" s="25" t="s">
        <v>26</v>
      </c>
      <c r="E323" s="47" t="s">
        <v>257</v>
      </c>
      <c r="F323" s="26">
        <v>3136</v>
      </c>
      <c r="G323" s="26">
        <v>4718</v>
      </c>
      <c r="H323" s="26">
        <v>1582</v>
      </c>
      <c r="I323" s="25" t="s">
        <v>23</v>
      </c>
      <c r="J323" s="53">
        <v>3139</v>
      </c>
      <c r="K323" s="28">
        <f t="shared" si="147"/>
        <v>1.984197218710493</v>
      </c>
      <c r="L323" s="29" t="str">
        <f t="shared" si="83"/>
        <v>MUY ALTO</v>
      </c>
      <c r="M323" s="28"/>
      <c r="N323" s="29"/>
      <c r="O323" s="28"/>
      <c r="P323" s="29"/>
      <c r="Q323" s="30">
        <f t="shared" si="150"/>
        <v>0</v>
      </c>
      <c r="R323" s="30">
        <v>0</v>
      </c>
      <c r="S323" s="30">
        <f t="shared" si="151"/>
        <v>0</v>
      </c>
      <c r="T323" s="30">
        <f t="shared" si="152"/>
        <v>0</v>
      </c>
      <c r="U323" s="30">
        <v>0</v>
      </c>
    </row>
    <row r="324" spans="1:22" ht="28.2" customHeight="1" x14ac:dyDescent="0.3">
      <c r="A324" s="57"/>
      <c r="B324" s="24" t="s">
        <v>265</v>
      </c>
      <c r="C324" s="24"/>
      <c r="D324" s="25" t="s">
        <v>28</v>
      </c>
      <c r="E324" s="47" t="s">
        <v>257</v>
      </c>
      <c r="F324" s="26">
        <v>17568</v>
      </c>
      <c r="G324" s="26">
        <v>29568</v>
      </c>
      <c r="H324" s="26">
        <v>12000</v>
      </c>
      <c r="I324" s="25" t="s">
        <v>23</v>
      </c>
      <c r="J324" s="53">
        <v>14440</v>
      </c>
      <c r="K324" s="28">
        <f t="shared" si="147"/>
        <v>1.2033333333333334</v>
      </c>
      <c r="L324" s="29" t="str">
        <f t="shared" si="83"/>
        <v>MUY ALTO</v>
      </c>
      <c r="M324" s="28">
        <f t="shared" si="153"/>
        <v>0.32961586121437425</v>
      </c>
      <c r="N324" s="29" t="str">
        <f t="shared" si="85"/>
        <v>BAJO</v>
      </c>
      <c r="O324" s="28">
        <f t="shared" si="149"/>
        <v>0.39663775299463033</v>
      </c>
      <c r="P324" s="29" t="str">
        <f t="shared" si="97"/>
        <v>BAJO</v>
      </c>
      <c r="Q324" s="30">
        <f t="shared" si="150"/>
        <v>266</v>
      </c>
      <c r="R324" s="30">
        <v>807</v>
      </c>
      <c r="S324" s="30">
        <f t="shared" si="151"/>
        <v>541</v>
      </c>
      <c r="T324" s="30">
        <f t="shared" si="152"/>
        <v>78</v>
      </c>
      <c r="U324" s="30">
        <v>188</v>
      </c>
      <c r="V324" s="2">
        <v>82</v>
      </c>
    </row>
    <row r="325" spans="1:22" ht="28.2" customHeight="1" x14ac:dyDescent="0.3">
      <c r="A325" s="57"/>
      <c r="B325" s="24" t="s">
        <v>266</v>
      </c>
      <c r="C325" s="24"/>
      <c r="D325" s="25" t="s">
        <v>21</v>
      </c>
      <c r="E325" s="47" t="s">
        <v>262</v>
      </c>
      <c r="F325" s="26">
        <v>6480</v>
      </c>
      <c r="G325" s="26">
        <v>9480</v>
      </c>
      <c r="H325" s="26">
        <v>3000</v>
      </c>
      <c r="I325" s="25" t="s">
        <v>23</v>
      </c>
      <c r="J325" s="53">
        <v>8808</v>
      </c>
      <c r="K325" s="28">
        <f t="shared" si="147"/>
        <v>2.9359999999999999</v>
      </c>
      <c r="L325" s="29" t="str">
        <f t="shared" si="83"/>
        <v>MUY ALTO</v>
      </c>
      <c r="M325" s="28">
        <f t="shared" si="153"/>
        <v>1.7222222222222223</v>
      </c>
      <c r="N325" s="29" t="str">
        <f t="shared" si="85"/>
        <v>MUY ALTO</v>
      </c>
      <c r="O325" s="28">
        <f t="shared" si="149"/>
        <v>5.0564444444444447</v>
      </c>
      <c r="P325" s="29" t="str">
        <f t="shared" si="97"/>
        <v>MUY ALTO</v>
      </c>
      <c r="Q325" s="30">
        <f t="shared" si="150"/>
        <v>279</v>
      </c>
      <c r="R325" s="30">
        <v>162</v>
      </c>
      <c r="S325" s="30">
        <f t="shared" si="151"/>
        <v>-117</v>
      </c>
      <c r="T325" s="30">
        <f t="shared" si="152"/>
        <v>156</v>
      </c>
      <c r="U325" s="30">
        <v>123</v>
      </c>
      <c r="V325" s="2">
        <v>163</v>
      </c>
    </row>
    <row r="326" spans="1:22" ht="28.2" customHeight="1" x14ac:dyDescent="0.3">
      <c r="A326" s="57"/>
      <c r="B326" s="24" t="s">
        <v>266</v>
      </c>
      <c r="C326" s="24"/>
      <c r="D326" s="25" t="s">
        <v>24</v>
      </c>
      <c r="E326" s="47" t="s">
        <v>262</v>
      </c>
      <c r="F326" s="26">
        <v>1079</v>
      </c>
      <c r="G326" s="26">
        <v>1379</v>
      </c>
      <c r="H326" s="26">
        <v>300</v>
      </c>
      <c r="I326" s="25" t="s">
        <v>23</v>
      </c>
      <c r="J326" s="53">
        <v>527</v>
      </c>
      <c r="K326" s="28">
        <f t="shared" si="147"/>
        <v>1.7566666666666666</v>
      </c>
      <c r="L326" s="29" t="str">
        <f t="shared" si="83"/>
        <v>MUY ALTO</v>
      </c>
      <c r="M326" s="28">
        <f t="shared" si="153"/>
        <v>0.7931034482758621</v>
      </c>
      <c r="N326" s="29" t="str">
        <f t="shared" si="85"/>
        <v>ALTO</v>
      </c>
      <c r="O326" s="28">
        <f t="shared" si="149"/>
        <v>1.3932183908045976</v>
      </c>
      <c r="P326" s="29" t="str">
        <f t="shared" si="97"/>
        <v>MUY ALTO</v>
      </c>
      <c r="Q326" s="30">
        <f t="shared" si="150"/>
        <v>23</v>
      </c>
      <c r="R326" s="30">
        <v>29</v>
      </c>
      <c r="S326" s="30">
        <f t="shared" si="151"/>
        <v>6</v>
      </c>
      <c r="T326" s="30">
        <f t="shared" si="152"/>
        <v>11</v>
      </c>
      <c r="U326" s="30">
        <v>12</v>
      </c>
      <c r="V326" s="2">
        <v>11</v>
      </c>
    </row>
    <row r="327" spans="1:22" ht="28.2" customHeight="1" x14ac:dyDescent="0.3">
      <c r="A327" s="57"/>
      <c r="B327" s="24" t="s">
        <v>266</v>
      </c>
      <c r="C327" s="24"/>
      <c r="D327" s="25" t="s">
        <v>25</v>
      </c>
      <c r="E327" s="47" t="s">
        <v>262</v>
      </c>
      <c r="F327" s="26">
        <v>1045</v>
      </c>
      <c r="G327" s="26">
        <v>1345</v>
      </c>
      <c r="H327" s="26">
        <v>300</v>
      </c>
      <c r="I327" s="25" t="s">
        <v>23</v>
      </c>
      <c r="J327" s="53">
        <v>589</v>
      </c>
      <c r="K327" s="28">
        <f t="shared" si="147"/>
        <v>1.9633333333333334</v>
      </c>
      <c r="L327" s="29" t="str">
        <f t="shared" si="83"/>
        <v>MUY ALTO</v>
      </c>
      <c r="M327" s="28">
        <f t="shared" si="153"/>
        <v>0.72413793103448276</v>
      </c>
      <c r="N327" s="29" t="str">
        <f t="shared" si="85"/>
        <v>ALTO</v>
      </c>
      <c r="O327" s="28">
        <f t="shared" si="149"/>
        <v>1.4217241379310346</v>
      </c>
      <c r="P327" s="29" t="str">
        <f t="shared" si="97"/>
        <v>MUY ALTO</v>
      </c>
      <c r="Q327" s="30">
        <f t="shared" si="150"/>
        <v>21</v>
      </c>
      <c r="R327" s="30">
        <v>29</v>
      </c>
      <c r="S327" s="30">
        <f t="shared" si="151"/>
        <v>8</v>
      </c>
      <c r="T327" s="30">
        <f t="shared" si="152"/>
        <v>11</v>
      </c>
      <c r="U327" s="30">
        <v>10</v>
      </c>
      <c r="V327" s="2">
        <v>11</v>
      </c>
    </row>
    <row r="328" spans="1:22" ht="28.2" customHeight="1" x14ac:dyDescent="0.3">
      <c r="A328" s="57"/>
      <c r="B328" s="24" t="s">
        <v>266</v>
      </c>
      <c r="C328" s="24"/>
      <c r="D328" s="25" t="s">
        <v>26</v>
      </c>
      <c r="E328" s="47" t="s">
        <v>262</v>
      </c>
      <c r="F328" s="26">
        <v>1259</v>
      </c>
      <c r="G328" s="26">
        <v>1559</v>
      </c>
      <c r="H328" s="26">
        <v>300</v>
      </c>
      <c r="I328" s="25" t="s">
        <v>23</v>
      </c>
      <c r="J328" s="53">
        <v>629</v>
      </c>
      <c r="K328" s="28">
        <f t="shared" si="147"/>
        <v>2.0966666666666667</v>
      </c>
      <c r="L328" s="29" t="str">
        <f t="shared" si="83"/>
        <v>MUY ALTO</v>
      </c>
      <c r="M328" s="28">
        <f t="shared" si="153"/>
        <v>0.68965517241379315</v>
      </c>
      <c r="N328" s="29" t="str">
        <f t="shared" si="85"/>
        <v>ALTO</v>
      </c>
      <c r="O328" s="28">
        <f t="shared" si="149"/>
        <v>1.445977011494253</v>
      </c>
      <c r="P328" s="29" t="str">
        <f t="shared" si="97"/>
        <v>MUY ALTO</v>
      </c>
      <c r="Q328" s="30">
        <f t="shared" si="150"/>
        <v>20</v>
      </c>
      <c r="R328" s="30">
        <v>29</v>
      </c>
      <c r="S328" s="30">
        <f t="shared" si="151"/>
        <v>9</v>
      </c>
      <c r="T328" s="30">
        <f t="shared" si="152"/>
        <v>9</v>
      </c>
      <c r="U328" s="30">
        <v>11</v>
      </c>
      <c r="V328" s="2">
        <v>9</v>
      </c>
    </row>
    <row r="329" spans="1:22" ht="28.2" customHeight="1" x14ac:dyDescent="0.3">
      <c r="A329" s="57"/>
      <c r="B329" s="24" t="s">
        <v>267</v>
      </c>
      <c r="C329" s="24"/>
      <c r="D329" s="25" t="s">
        <v>21</v>
      </c>
      <c r="E329" s="47" t="s">
        <v>257</v>
      </c>
      <c r="F329" s="26">
        <v>1014</v>
      </c>
      <c r="G329" s="26">
        <v>1614</v>
      </c>
      <c r="H329" s="26">
        <v>600</v>
      </c>
      <c r="I329" s="25" t="s">
        <v>23</v>
      </c>
      <c r="J329" s="53">
        <v>1454</v>
      </c>
      <c r="K329" s="28">
        <f t="shared" si="147"/>
        <v>2.4233333333333333</v>
      </c>
      <c r="L329" s="29" t="str">
        <f t="shared" si="83"/>
        <v>MUY ALTO</v>
      </c>
      <c r="M329" s="28">
        <f t="shared" si="153"/>
        <v>0.73076923076923073</v>
      </c>
      <c r="N329" s="29" t="str">
        <f t="shared" si="85"/>
        <v>ALTO</v>
      </c>
      <c r="O329" s="28">
        <f t="shared" si="149"/>
        <v>1.7708974358974359</v>
      </c>
      <c r="P329" s="29" t="str">
        <f t="shared" si="97"/>
        <v>MUY ALTO</v>
      </c>
      <c r="Q329" s="30">
        <f t="shared" si="150"/>
        <v>19</v>
      </c>
      <c r="R329" s="30">
        <v>26</v>
      </c>
      <c r="S329" s="30">
        <f t="shared" si="151"/>
        <v>7</v>
      </c>
      <c r="T329" s="30">
        <f t="shared" si="152"/>
        <v>5</v>
      </c>
      <c r="U329" s="30">
        <v>14</v>
      </c>
      <c r="V329" s="2">
        <v>5</v>
      </c>
    </row>
    <row r="330" spans="1:22" ht="28.2" customHeight="1" x14ac:dyDescent="0.3">
      <c r="A330" s="57"/>
      <c r="B330" s="24" t="s">
        <v>268</v>
      </c>
      <c r="C330" s="24"/>
      <c r="D330" s="25" t="s">
        <v>21</v>
      </c>
      <c r="E330" s="47" t="s">
        <v>262</v>
      </c>
      <c r="F330" s="26">
        <v>1013</v>
      </c>
      <c r="G330" s="26">
        <v>1363</v>
      </c>
      <c r="H330" s="26">
        <v>350</v>
      </c>
      <c r="I330" s="25" t="s">
        <v>23</v>
      </c>
      <c r="J330" s="53">
        <v>33</v>
      </c>
      <c r="K330" s="28">
        <f t="shared" si="147"/>
        <v>9.4285714285714292E-2</v>
      </c>
      <c r="L330" s="29" t="str">
        <f t="shared" si="83"/>
        <v>MUY BAJO</v>
      </c>
      <c r="M330" s="28">
        <f t="shared" si="153"/>
        <v>0.68</v>
      </c>
      <c r="N330" s="29" t="str">
        <f t="shared" si="85"/>
        <v>ALTO</v>
      </c>
      <c r="O330" s="28">
        <f t="shared" si="149"/>
        <v>6.4114285714285721E-2</v>
      </c>
      <c r="P330" s="29" t="str">
        <f t="shared" si="97"/>
        <v>MUY BAJO</v>
      </c>
      <c r="Q330" s="30">
        <f t="shared" si="150"/>
        <v>17</v>
      </c>
      <c r="R330" s="30">
        <v>25</v>
      </c>
      <c r="S330" s="30">
        <f t="shared" si="151"/>
        <v>8</v>
      </c>
      <c r="T330" s="30">
        <f t="shared" si="152"/>
        <v>6</v>
      </c>
      <c r="U330" s="30">
        <v>11</v>
      </c>
      <c r="V330" s="2">
        <v>6</v>
      </c>
    </row>
    <row r="331" spans="1:22" ht="28.2" customHeight="1" x14ac:dyDescent="0.3">
      <c r="A331" s="57"/>
      <c r="B331" s="24" t="s">
        <v>268</v>
      </c>
      <c r="C331" s="24"/>
      <c r="D331" s="25" t="s">
        <v>24</v>
      </c>
      <c r="E331" s="47" t="s">
        <v>262</v>
      </c>
      <c r="F331" s="26">
        <v>178</v>
      </c>
      <c r="G331" s="26">
        <v>228</v>
      </c>
      <c r="H331" s="26">
        <v>50</v>
      </c>
      <c r="I331" s="25" t="s">
        <v>23</v>
      </c>
      <c r="J331" s="53">
        <v>8</v>
      </c>
      <c r="K331" s="28">
        <f t="shared" si="147"/>
        <v>0.16</v>
      </c>
      <c r="L331" s="29" t="str">
        <f t="shared" si="83"/>
        <v>MUY BAJO</v>
      </c>
      <c r="M331" s="28"/>
      <c r="N331" s="29"/>
      <c r="O331" s="28"/>
      <c r="P331" s="29"/>
      <c r="Q331" s="30">
        <f t="shared" si="150"/>
        <v>0</v>
      </c>
      <c r="R331" s="30">
        <v>0</v>
      </c>
      <c r="S331" s="30">
        <f t="shared" si="151"/>
        <v>0</v>
      </c>
      <c r="T331" s="30">
        <f t="shared" si="152"/>
        <v>0</v>
      </c>
      <c r="U331" s="30">
        <v>0</v>
      </c>
    </row>
    <row r="332" spans="1:22" ht="28.2" customHeight="1" x14ac:dyDescent="0.3">
      <c r="A332" s="57"/>
      <c r="B332" s="24" t="s">
        <v>268</v>
      </c>
      <c r="C332" s="24"/>
      <c r="D332" s="25" t="s">
        <v>25</v>
      </c>
      <c r="E332" s="47" t="s">
        <v>262</v>
      </c>
      <c r="F332" s="26">
        <v>193</v>
      </c>
      <c r="G332" s="26">
        <v>233</v>
      </c>
      <c r="H332" s="26">
        <v>40</v>
      </c>
      <c r="I332" s="25" t="s">
        <v>23</v>
      </c>
      <c r="J332" s="53">
        <v>0</v>
      </c>
      <c r="K332" s="28">
        <f t="shared" si="147"/>
        <v>0</v>
      </c>
      <c r="L332" s="29" t="str">
        <f t="shared" si="83"/>
        <v>MUY BAJO</v>
      </c>
      <c r="M332" s="28"/>
      <c r="N332" s="29"/>
      <c r="O332" s="28"/>
      <c r="P332" s="29"/>
      <c r="Q332" s="30">
        <f t="shared" si="150"/>
        <v>0</v>
      </c>
      <c r="R332" s="30">
        <v>0</v>
      </c>
      <c r="S332" s="30">
        <f t="shared" si="151"/>
        <v>0</v>
      </c>
      <c r="T332" s="30">
        <f t="shared" si="152"/>
        <v>0</v>
      </c>
      <c r="U332" s="30">
        <v>0</v>
      </c>
    </row>
    <row r="333" spans="1:22" ht="28.2" customHeight="1" x14ac:dyDescent="0.3">
      <c r="A333" s="57"/>
      <c r="B333" s="24" t="s">
        <v>268</v>
      </c>
      <c r="C333" s="24"/>
      <c r="D333" s="25" t="s">
        <v>26</v>
      </c>
      <c r="E333" s="47" t="s">
        <v>262</v>
      </c>
      <c r="F333" s="26">
        <v>408</v>
      </c>
      <c r="G333" s="26">
        <v>498</v>
      </c>
      <c r="H333" s="26">
        <v>90</v>
      </c>
      <c r="I333" s="25" t="s">
        <v>23</v>
      </c>
      <c r="J333" s="53">
        <v>16</v>
      </c>
      <c r="K333" s="28">
        <f t="shared" si="147"/>
        <v>0.17777777777777778</v>
      </c>
      <c r="L333" s="29" t="str">
        <f t="shared" si="83"/>
        <v>MUY BAJO</v>
      </c>
      <c r="M333" s="28"/>
      <c r="N333" s="29"/>
      <c r="O333" s="28"/>
      <c r="P333" s="29"/>
      <c r="Q333" s="30">
        <f t="shared" si="150"/>
        <v>0</v>
      </c>
      <c r="R333" s="30">
        <v>0</v>
      </c>
      <c r="S333" s="30">
        <f t="shared" si="151"/>
        <v>0</v>
      </c>
      <c r="T333" s="30">
        <f t="shared" si="152"/>
        <v>0</v>
      </c>
      <c r="U333" s="30">
        <v>0</v>
      </c>
    </row>
    <row r="334" spans="1:22" ht="28.2" customHeight="1" x14ac:dyDescent="0.3">
      <c r="A334" s="57"/>
      <c r="B334" s="24" t="s">
        <v>269</v>
      </c>
      <c r="C334" s="24"/>
      <c r="D334" s="25" t="s">
        <v>21</v>
      </c>
      <c r="E334" s="47" t="s">
        <v>257</v>
      </c>
      <c r="F334" s="26">
        <v>569</v>
      </c>
      <c r="G334" s="26">
        <v>1369</v>
      </c>
      <c r="H334" s="26">
        <v>800</v>
      </c>
      <c r="I334" s="25" t="s">
        <v>23</v>
      </c>
      <c r="J334" s="53">
        <v>740</v>
      </c>
      <c r="K334" s="28">
        <f t="shared" si="147"/>
        <v>0.92500000000000004</v>
      </c>
      <c r="L334" s="29" t="str">
        <f t="shared" si="83"/>
        <v>MUY ALTO</v>
      </c>
      <c r="M334" s="28">
        <f t="shared" si="153"/>
        <v>0.80769230769230771</v>
      </c>
      <c r="N334" s="29" t="str">
        <f t="shared" si="85"/>
        <v>MUY ALTO</v>
      </c>
      <c r="O334" s="28">
        <f t="shared" si="149"/>
        <v>0.74711538461538463</v>
      </c>
      <c r="P334" s="29" t="str">
        <f t="shared" si="97"/>
        <v>ALTO</v>
      </c>
      <c r="Q334" s="30">
        <f t="shared" si="150"/>
        <v>21</v>
      </c>
      <c r="R334" s="30">
        <v>26</v>
      </c>
      <c r="S334" s="30">
        <f t="shared" si="151"/>
        <v>5</v>
      </c>
      <c r="T334" s="30">
        <f t="shared" si="152"/>
        <v>10</v>
      </c>
      <c r="U334" s="30">
        <v>11</v>
      </c>
      <c r="V334" s="2">
        <v>10</v>
      </c>
    </row>
    <row r="335" spans="1:22" ht="28.2" customHeight="1" x14ac:dyDescent="0.3">
      <c r="A335" s="57"/>
      <c r="B335" s="24" t="s">
        <v>269</v>
      </c>
      <c r="C335" s="24"/>
      <c r="D335" s="25" t="s">
        <v>24</v>
      </c>
      <c r="E335" s="47" t="s">
        <v>257</v>
      </c>
      <c r="F335" s="26">
        <v>17</v>
      </c>
      <c r="G335" s="26">
        <v>67</v>
      </c>
      <c r="H335" s="26">
        <v>50</v>
      </c>
      <c r="I335" s="25" t="s">
        <v>23</v>
      </c>
      <c r="J335" s="53">
        <v>101</v>
      </c>
      <c r="K335" s="28">
        <f t="shared" si="147"/>
        <v>2.02</v>
      </c>
      <c r="L335" s="29" t="str">
        <f t="shared" si="83"/>
        <v>MUY ALTO</v>
      </c>
      <c r="M335" s="28">
        <f t="shared" si="153"/>
        <v>0</v>
      </c>
      <c r="N335" s="29" t="str">
        <f t="shared" si="85"/>
        <v>MUY BAJO</v>
      </c>
      <c r="O335" s="28">
        <f t="shared" si="149"/>
        <v>0</v>
      </c>
      <c r="P335" s="29" t="str">
        <f t="shared" si="97"/>
        <v>MUY BAJO</v>
      </c>
      <c r="Q335" s="30">
        <f t="shared" si="150"/>
        <v>0</v>
      </c>
      <c r="R335" s="30">
        <v>1</v>
      </c>
      <c r="S335" s="30">
        <f t="shared" si="151"/>
        <v>1</v>
      </c>
      <c r="T335" s="30">
        <f t="shared" si="152"/>
        <v>0</v>
      </c>
      <c r="U335" s="30">
        <v>0</v>
      </c>
    </row>
    <row r="336" spans="1:22" ht="28.2" customHeight="1" x14ac:dyDescent="0.3">
      <c r="A336" s="57"/>
      <c r="B336" s="24" t="s">
        <v>269</v>
      </c>
      <c r="C336" s="24"/>
      <c r="D336" s="25" t="s">
        <v>25</v>
      </c>
      <c r="E336" s="47" t="s">
        <v>257</v>
      </c>
      <c r="F336" s="26">
        <v>18</v>
      </c>
      <c r="G336" s="26">
        <v>118</v>
      </c>
      <c r="H336" s="26">
        <v>100</v>
      </c>
      <c r="I336" s="25" t="s">
        <v>23</v>
      </c>
      <c r="J336" s="53">
        <v>101</v>
      </c>
      <c r="K336" s="28">
        <f t="shared" si="147"/>
        <v>1.01</v>
      </c>
      <c r="L336" s="29" t="str">
        <f t="shared" si="83"/>
        <v>MUY ALTO</v>
      </c>
      <c r="M336" s="28">
        <f t="shared" si="153"/>
        <v>0</v>
      </c>
      <c r="N336" s="29" t="str">
        <f t="shared" si="85"/>
        <v>MUY BAJO</v>
      </c>
      <c r="O336" s="28">
        <f t="shared" si="149"/>
        <v>0</v>
      </c>
      <c r="P336" s="29" t="str">
        <f t="shared" si="97"/>
        <v>MUY BAJO</v>
      </c>
      <c r="Q336" s="30">
        <f t="shared" si="150"/>
        <v>0</v>
      </c>
      <c r="R336" s="30">
        <v>1</v>
      </c>
      <c r="S336" s="30">
        <f t="shared" si="151"/>
        <v>1</v>
      </c>
      <c r="T336" s="30">
        <f t="shared" si="152"/>
        <v>0</v>
      </c>
      <c r="U336" s="30">
        <v>0</v>
      </c>
    </row>
    <row r="337" spans="1:22" ht="28.2" customHeight="1" x14ac:dyDescent="0.3">
      <c r="A337" s="57"/>
      <c r="B337" s="24" t="s">
        <v>269</v>
      </c>
      <c r="C337" s="24"/>
      <c r="D337" s="25" t="s">
        <v>26</v>
      </c>
      <c r="E337" s="47" t="s">
        <v>257</v>
      </c>
      <c r="F337" s="26">
        <v>38</v>
      </c>
      <c r="G337" s="26">
        <v>208</v>
      </c>
      <c r="H337" s="26">
        <v>170</v>
      </c>
      <c r="I337" s="25" t="s">
        <v>23</v>
      </c>
      <c r="J337" s="53">
        <v>178</v>
      </c>
      <c r="K337" s="28">
        <f t="shared" si="147"/>
        <v>1.0470588235294118</v>
      </c>
      <c r="L337" s="29" t="str">
        <f t="shared" si="83"/>
        <v>MUY ALTO</v>
      </c>
      <c r="M337" s="28">
        <f t="shared" si="153"/>
        <v>0</v>
      </c>
      <c r="N337" s="29" t="str">
        <f t="shared" si="85"/>
        <v>MUY BAJO</v>
      </c>
      <c r="O337" s="28">
        <f t="shared" si="149"/>
        <v>0</v>
      </c>
      <c r="P337" s="29" t="str">
        <f t="shared" si="97"/>
        <v>MUY BAJO</v>
      </c>
      <c r="Q337" s="30">
        <f t="shared" si="150"/>
        <v>0</v>
      </c>
      <c r="R337" s="30">
        <v>1</v>
      </c>
      <c r="S337" s="30">
        <f t="shared" si="151"/>
        <v>1</v>
      </c>
      <c r="T337" s="30">
        <f t="shared" si="152"/>
        <v>0</v>
      </c>
      <c r="U337" s="30">
        <v>0</v>
      </c>
    </row>
    <row r="338" spans="1:22" ht="28.2" customHeight="1" x14ac:dyDescent="0.3">
      <c r="A338" s="57"/>
      <c r="B338" s="24" t="s">
        <v>270</v>
      </c>
      <c r="C338" s="24"/>
      <c r="D338" s="25" t="s">
        <v>21</v>
      </c>
      <c r="E338" s="47" t="s">
        <v>44</v>
      </c>
      <c r="F338" s="26">
        <v>13</v>
      </c>
      <c r="G338" s="26">
        <v>23</v>
      </c>
      <c r="H338" s="26">
        <v>10</v>
      </c>
      <c r="I338" s="25" t="s">
        <v>23</v>
      </c>
      <c r="J338" s="53">
        <v>5</v>
      </c>
      <c r="K338" s="28">
        <f t="shared" si="147"/>
        <v>0.5</v>
      </c>
      <c r="L338" s="29" t="str">
        <f t="shared" si="83"/>
        <v>MEDIO</v>
      </c>
      <c r="M338" s="28"/>
      <c r="N338" s="29"/>
      <c r="O338" s="28"/>
      <c r="P338" s="29"/>
      <c r="Q338" s="30">
        <f t="shared" si="150"/>
        <v>0</v>
      </c>
      <c r="R338" s="30">
        <v>0</v>
      </c>
      <c r="S338" s="30">
        <f t="shared" si="151"/>
        <v>0</v>
      </c>
      <c r="T338" s="30">
        <f t="shared" si="152"/>
        <v>0</v>
      </c>
      <c r="U338" s="30">
        <v>0</v>
      </c>
    </row>
    <row r="339" spans="1:22" ht="28.2" customHeight="1" x14ac:dyDescent="0.3">
      <c r="A339" s="57"/>
      <c r="B339" s="24" t="s">
        <v>270</v>
      </c>
      <c r="C339" s="24"/>
      <c r="D339" s="25" t="s">
        <v>24</v>
      </c>
      <c r="E339" s="47" t="s">
        <v>44</v>
      </c>
      <c r="F339" s="26">
        <v>0</v>
      </c>
      <c r="G339" s="26">
        <v>1</v>
      </c>
      <c r="H339" s="26">
        <v>1</v>
      </c>
      <c r="I339" s="25" t="s">
        <v>23</v>
      </c>
      <c r="J339" s="53">
        <v>0</v>
      </c>
      <c r="K339" s="28">
        <f t="shared" si="147"/>
        <v>0</v>
      </c>
      <c r="L339" s="29" t="str">
        <f t="shared" si="83"/>
        <v>MUY BAJO</v>
      </c>
      <c r="M339" s="28"/>
      <c r="N339" s="29"/>
      <c r="O339" s="28"/>
      <c r="P339" s="29"/>
      <c r="Q339" s="30">
        <f t="shared" si="150"/>
        <v>0</v>
      </c>
      <c r="R339" s="30">
        <v>0</v>
      </c>
      <c r="S339" s="30">
        <f t="shared" si="151"/>
        <v>0</v>
      </c>
      <c r="T339" s="30">
        <f t="shared" si="152"/>
        <v>0</v>
      </c>
      <c r="U339" s="30">
        <v>0</v>
      </c>
    </row>
    <row r="340" spans="1:22" ht="28.2" customHeight="1" x14ac:dyDescent="0.3">
      <c r="A340" s="57"/>
      <c r="B340" s="24" t="s">
        <v>270</v>
      </c>
      <c r="C340" s="24"/>
      <c r="D340" s="25" t="s">
        <v>25</v>
      </c>
      <c r="E340" s="47" t="s">
        <v>44</v>
      </c>
      <c r="F340" s="26">
        <v>0</v>
      </c>
      <c r="G340" s="26">
        <v>1</v>
      </c>
      <c r="H340" s="26">
        <v>1</v>
      </c>
      <c r="I340" s="25" t="s">
        <v>23</v>
      </c>
      <c r="J340" s="53">
        <v>0</v>
      </c>
      <c r="K340" s="28">
        <f t="shared" si="147"/>
        <v>0</v>
      </c>
      <c r="L340" s="29" t="str">
        <f t="shared" si="83"/>
        <v>MUY BAJO</v>
      </c>
      <c r="M340" s="28"/>
      <c r="N340" s="29"/>
      <c r="O340" s="28"/>
      <c r="P340" s="29"/>
      <c r="Q340" s="30">
        <f t="shared" si="150"/>
        <v>0</v>
      </c>
      <c r="R340" s="30">
        <v>0</v>
      </c>
      <c r="S340" s="30">
        <f t="shared" si="151"/>
        <v>0</v>
      </c>
      <c r="T340" s="30">
        <f t="shared" si="152"/>
        <v>0</v>
      </c>
      <c r="U340" s="30">
        <v>0</v>
      </c>
    </row>
    <row r="341" spans="1:22" ht="28.2" customHeight="1" x14ac:dyDescent="0.3">
      <c r="A341" s="57"/>
      <c r="B341" s="24" t="s">
        <v>271</v>
      </c>
      <c r="C341" s="24"/>
      <c r="D341" s="25" t="s">
        <v>26</v>
      </c>
      <c r="E341" s="47" t="s">
        <v>44</v>
      </c>
      <c r="F341" s="26">
        <v>0</v>
      </c>
      <c r="G341" s="26">
        <v>2</v>
      </c>
      <c r="H341" s="26">
        <v>2</v>
      </c>
      <c r="I341" s="25" t="s">
        <v>23</v>
      </c>
      <c r="J341" s="53">
        <v>0</v>
      </c>
      <c r="K341" s="28">
        <f t="shared" si="147"/>
        <v>0</v>
      </c>
      <c r="L341" s="29" t="str">
        <f t="shared" si="83"/>
        <v>MUY BAJO</v>
      </c>
      <c r="M341" s="28"/>
      <c r="N341" s="29"/>
      <c r="O341" s="28"/>
      <c r="P341" s="29"/>
      <c r="Q341" s="30">
        <f t="shared" si="150"/>
        <v>0</v>
      </c>
      <c r="R341" s="30">
        <v>0</v>
      </c>
      <c r="S341" s="30">
        <f t="shared" si="151"/>
        <v>0</v>
      </c>
      <c r="T341" s="30">
        <f t="shared" si="152"/>
        <v>0</v>
      </c>
      <c r="U341" s="30">
        <v>0</v>
      </c>
    </row>
    <row r="342" spans="1:22" ht="28.2" customHeight="1" x14ac:dyDescent="0.3">
      <c r="A342" s="57"/>
      <c r="B342" s="24" t="s">
        <v>272</v>
      </c>
      <c r="C342" s="24"/>
      <c r="D342" s="25" t="s">
        <v>21</v>
      </c>
      <c r="E342" s="47" t="s">
        <v>44</v>
      </c>
      <c r="F342" s="26">
        <v>7</v>
      </c>
      <c r="G342" s="26">
        <v>17</v>
      </c>
      <c r="H342" s="26">
        <v>10</v>
      </c>
      <c r="I342" s="25" t="s">
        <v>23</v>
      </c>
      <c r="J342" s="53">
        <v>0</v>
      </c>
      <c r="K342" s="28">
        <f t="shared" si="147"/>
        <v>0</v>
      </c>
      <c r="L342" s="29" t="str">
        <f t="shared" si="83"/>
        <v>MUY BAJO</v>
      </c>
      <c r="M342" s="28">
        <f t="shared" si="153"/>
        <v>0.35869565217391303</v>
      </c>
      <c r="N342" s="29" t="str">
        <f t="shared" si="85"/>
        <v>BAJO</v>
      </c>
      <c r="O342" s="28">
        <f t="shared" si="149"/>
        <v>0</v>
      </c>
      <c r="P342" s="29" t="str">
        <f t="shared" si="97"/>
        <v>MUY BAJO</v>
      </c>
      <c r="Q342" s="30">
        <f t="shared" si="150"/>
        <v>33</v>
      </c>
      <c r="R342" s="30">
        <v>92</v>
      </c>
      <c r="S342" s="30">
        <f t="shared" si="151"/>
        <v>59</v>
      </c>
      <c r="T342" s="30">
        <f t="shared" si="152"/>
        <v>14</v>
      </c>
      <c r="U342" s="30">
        <v>19</v>
      </c>
      <c r="V342" s="2">
        <v>15</v>
      </c>
    </row>
    <row r="343" spans="1:22" ht="28.2" customHeight="1" x14ac:dyDescent="0.3">
      <c r="A343" s="57"/>
      <c r="B343" s="24" t="s">
        <v>272</v>
      </c>
      <c r="C343" s="24"/>
      <c r="D343" s="25" t="s">
        <v>24</v>
      </c>
      <c r="E343" s="47" t="s">
        <v>44</v>
      </c>
      <c r="F343" s="26">
        <v>0</v>
      </c>
      <c r="G343" s="26">
        <v>2</v>
      </c>
      <c r="H343" s="26">
        <v>2</v>
      </c>
      <c r="I343" s="25" t="s">
        <v>23</v>
      </c>
      <c r="J343" s="53">
        <v>0</v>
      </c>
      <c r="K343" s="28">
        <f t="shared" si="147"/>
        <v>0</v>
      </c>
      <c r="L343" s="29" t="str">
        <f t="shared" si="83"/>
        <v>MUY BAJO</v>
      </c>
      <c r="M343" s="28">
        <f t="shared" si="153"/>
        <v>0</v>
      </c>
      <c r="N343" s="29" t="str">
        <f t="shared" si="85"/>
        <v>MUY BAJO</v>
      </c>
      <c r="O343" s="28">
        <f t="shared" si="149"/>
        <v>0</v>
      </c>
      <c r="P343" s="29" t="str">
        <f t="shared" si="97"/>
        <v>MUY BAJO</v>
      </c>
      <c r="Q343" s="30">
        <f t="shared" si="150"/>
        <v>0</v>
      </c>
      <c r="R343" s="30">
        <v>1</v>
      </c>
      <c r="S343" s="30">
        <f t="shared" si="151"/>
        <v>1</v>
      </c>
      <c r="T343" s="30">
        <f t="shared" si="152"/>
        <v>0</v>
      </c>
      <c r="U343" s="30">
        <v>0</v>
      </c>
    </row>
    <row r="344" spans="1:22" ht="28.2" customHeight="1" x14ac:dyDescent="0.3">
      <c r="A344" s="57"/>
      <c r="B344" s="24" t="s">
        <v>272</v>
      </c>
      <c r="C344" s="24"/>
      <c r="D344" s="25" t="s">
        <v>25</v>
      </c>
      <c r="E344" s="47" t="s">
        <v>44</v>
      </c>
      <c r="F344" s="26">
        <v>25</v>
      </c>
      <c r="G344" s="26">
        <v>27</v>
      </c>
      <c r="H344" s="26">
        <v>2</v>
      </c>
      <c r="I344" s="25" t="s">
        <v>23</v>
      </c>
      <c r="J344" s="53">
        <v>0</v>
      </c>
      <c r="K344" s="28">
        <f t="shared" si="147"/>
        <v>0</v>
      </c>
      <c r="L344" s="29" t="str">
        <f t="shared" si="83"/>
        <v>MUY BAJO</v>
      </c>
      <c r="M344" s="28">
        <f t="shared" si="153"/>
        <v>0</v>
      </c>
      <c r="N344" s="29" t="str">
        <f t="shared" si="85"/>
        <v>MUY BAJO</v>
      </c>
      <c r="O344" s="28">
        <f t="shared" si="149"/>
        <v>0</v>
      </c>
      <c r="P344" s="29" t="str">
        <f t="shared" si="97"/>
        <v>MUY BAJO</v>
      </c>
      <c r="Q344" s="30">
        <f t="shared" si="150"/>
        <v>0</v>
      </c>
      <c r="R344" s="30">
        <v>1</v>
      </c>
      <c r="S344" s="30">
        <f t="shared" si="151"/>
        <v>1</v>
      </c>
      <c r="T344" s="30">
        <f t="shared" si="152"/>
        <v>0</v>
      </c>
      <c r="U344" s="30">
        <v>0</v>
      </c>
    </row>
    <row r="345" spans="1:22" ht="28.2" customHeight="1" x14ac:dyDescent="0.3">
      <c r="A345" s="57"/>
      <c r="B345" s="24" t="s">
        <v>272</v>
      </c>
      <c r="C345" s="24"/>
      <c r="D345" s="25" t="s">
        <v>26</v>
      </c>
      <c r="E345" s="47" t="s">
        <v>44</v>
      </c>
      <c r="F345" s="26">
        <v>0</v>
      </c>
      <c r="G345" s="26">
        <v>2</v>
      </c>
      <c r="H345" s="26">
        <v>2</v>
      </c>
      <c r="I345" s="25" t="s">
        <v>23</v>
      </c>
      <c r="J345" s="53">
        <v>0</v>
      </c>
      <c r="K345" s="28">
        <f t="shared" si="147"/>
        <v>0</v>
      </c>
      <c r="L345" s="29" t="str">
        <f t="shared" si="83"/>
        <v>MUY BAJO</v>
      </c>
      <c r="M345" s="28">
        <f t="shared" si="153"/>
        <v>0</v>
      </c>
      <c r="N345" s="29" t="str">
        <f t="shared" si="85"/>
        <v>MUY BAJO</v>
      </c>
      <c r="O345" s="28">
        <f t="shared" si="149"/>
        <v>0</v>
      </c>
      <c r="P345" s="29" t="str">
        <f t="shared" si="97"/>
        <v>MUY BAJO</v>
      </c>
      <c r="Q345" s="30">
        <f t="shared" si="150"/>
        <v>0</v>
      </c>
      <c r="R345" s="30">
        <v>1</v>
      </c>
      <c r="S345" s="30">
        <f t="shared" si="151"/>
        <v>1</v>
      </c>
      <c r="T345" s="30">
        <f t="shared" si="152"/>
        <v>0</v>
      </c>
      <c r="U345" s="30">
        <v>0</v>
      </c>
    </row>
    <row r="346" spans="1:22" ht="28.2" customHeight="1" x14ac:dyDescent="0.3">
      <c r="A346" s="57"/>
      <c r="B346" s="24" t="s">
        <v>273</v>
      </c>
      <c r="C346" s="24"/>
      <c r="D346" s="25" t="s">
        <v>21</v>
      </c>
      <c r="E346" s="47" t="s">
        <v>257</v>
      </c>
      <c r="F346" s="26">
        <v>170</v>
      </c>
      <c r="G346" s="26">
        <v>470</v>
      </c>
      <c r="H346" s="26">
        <v>300</v>
      </c>
      <c r="I346" s="25" t="s">
        <v>23</v>
      </c>
      <c r="J346" s="53">
        <v>842</v>
      </c>
      <c r="K346" s="28">
        <f t="shared" si="147"/>
        <v>2.8066666666666666</v>
      </c>
      <c r="L346" s="29" t="str">
        <f t="shared" si="83"/>
        <v>MUY ALTO</v>
      </c>
      <c r="M346" s="28"/>
      <c r="N346" s="29" t="str">
        <f t="shared" si="85"/>
        <v>MUY BAJO</v>
      </c>
      <c r="O346" s="28">
        <f t="shared" si="149"/>
        <v>0</v>
      </c>
      <c r="P346" s="29" t="str">
        <f t="shared" si="97"/>
        <v>MUY BAJO</v>
      </c>
      <c r="Q346" s="30">
        <f t="shared" si="150"/>
        <v>0</v>
      </c>
      <c r="R346" s="30">
        <v>0</v>
      </c>
      <c r="S346" s="30">
        <f t="shared" si="151"/>
        <v>0</v>
      </c>
      <c r="T346" s="30">
        <f t="shared" si="152"/>
        <v>0</v>
      </c>
      <c r="U346" s="30">
        <v>0</v>
      </c>
    </row>
    <row r="347" spans="1:22" ht="28.2" customHeight="1" thickBot="1" x14ac:dyDescent="0.35">
      <c r="A347" s="60"/>
      <c r="B347" s="34" t="s">
        <v>274</v>
      </c>
      <c r="C347" s="34"/>
      <c r="D347" s="35"/>
      <c r="E347" s="35"/>
      <c r="F347" s="35"/>
      <c r="G347" s="35"/>
      <c r="H347" s="35"/>
      <c r="I347" s="35"/>
      <c r="J347" s="35"/>
      <c r="K347" s="36">
        <f>AVERAGE(K315:K346)</f>
        <v>1.053617993876915</v>
      </c>
      <c r="L347" s="29" t="str">
        <f t="shared" si="83"/>
        <v>MUY ALTO</v>
      </c>
      <c r="M347" s="36">
        <f>AVERAGE(M315:M346)</f>
        <v>0.62809678045085904</v>
      </c>
      <c r="N347" s="29" t="str">
        <f t="shared" si="85"/>
        <v>ALTO</v>
      </c>
      <c r="O347" s="36">
        <f>AVERAGE(O315:O346)</f>
        <v>0.87393944735578932</v>
      </c>
      <c r="P347" s="29" t="str">
        <f t="shared" si="97"/>
        <v>MUY ALTO</v>
      </c>
      <c r="Q347" s="37">
        <f t="shared" ref="Q347:T347" si="154">SUM(Q315:Q346)</f>
        <v>4546</v>
      </c>
      <c r="R347" s="37">
        <f t="shared" si="154"/>
        <v>4520</v>
      </c>
      <c r="S347" s="37">
        <f t="shared" si="154"/>
        <v>-26</v>
      </c>
      <c r="T347" s="37">
        <f t="shared" si="154"/>
        <v>1966</v>
      </c>
      <c r="U347" s="37">
        <f>SUM(U315:U346)</f>
        <v>2580</v>
      </c>
    </row>
    <row r="348" spans="1:22" ht="31.95" customHeight="1" x14ac:dyDescent="0.3">
      <c r="A348" s="41"/>
      <c r="B348" s="42" t="s">
        <v>275</v>
      </c>
      <c r="C348" s="42"/>
      <c r="D348" s="43"/>
      <c r="E348" s="43"/>
      <c r="F348" s="43"/>
      <c r="G348" s="43"/>
      <c r="H348" s="43"/>
      <c r="I348" s="43"/>
      <c r="J348" s="43"/>
      <c r="K348" s="44">
        <f>AVERAGE(K347,K314,K297,K284,K271)</f>
        <v>0.92884195079828002</v>
      </c>
      <c r="L348" s="29" t="str">
        <f t="shared" si="83"/>
        <v>MUY ALTO</v>
      </c>
      <c r="M348" s="44">
        <f>AVERAGE(M347,M314,M297,M284,M271)</f>
        <v>0.42192791658065198</v>
      </c>
      <c r="N348" s="29" t="str">
        <f t="shared" si="85"/>
        <v>MEDIO</v>
      </c>
      <c r="O348" s="44">
        <f>AVERAGE(O347,O314,O297,O284,O271)</f>
        <v>0.49101224886987155</v>
      </c>
      <c r="P348" s="29" t="str">
        <f t="shared" si="97"/>
        <v>MEDIO</v>
      </c>
      <c r="Q348" s="45">
        <f t="shared" ref="Q348:T348" si="155">+Q347+Q314+Q297+Q284+Q271</f>
        <v>6464</v>
      </c>
      <c r="R348" s="45">
        <f t="shared" si="155"/>
        <v>7593</v>
      </c>
      <c r="S348" s="45">
        <f t="shared" si="155"/>
        <v>1129</v>
      </c>
      <c r="T348" s="45">
        <f t="shared" si="155"/>
        <v>2809</v>
      </c>
      <c r="U348" s="45">
        <f>+U347+U314+U297+U284+U271</f>
        <v>3655</v>
      </c>
    </row>
    <row r="349" spans="1:22" ht="31.95" customHeight="1" x14ac:dyDescent="0.3">
      <c r="A349" s="61" t="s">
        <v>276</v>
      </c>
      <c r="B349" s="24" t="s">
        <v>277</v>
      </c>
      <c r="C349" s="24"/>
      <c r="D349" s="39" t="s">
        <v>21</v>
      </c>
      <c r="E349" s="62" t="s">
        <v>278</v>
      </c>
      <c r="F349" s="26">
        <v>44789</v>
      </c>
      <c r="G349" s="26">
        <v>48789</v>
      </c>
      <c r="H349" s="26">
        <v>4000</v>
      </c>
      <c r="I349" s="39" t="s">
        <v>23</v>
      </c>
      <c r="J349" s="63">
        <v>0</v>
      </c>
      <c r="K349" s="28">
        <f t="shared" ref="K349:K360" si="156">+J349/H349</f>
        <v>0</v>
      </c>
      <c r="L349" s="29" t="str">
        <f t="shared" si="83"/>
        <v>MUY BAJO</v>
      </c>
      <c r="M349" s="28">
        <f>+Q349/R349</f>
        <v>5.9494792820740085E-2</v>
      </c>
      <c r="N349" s="29" t="str">
        <f t="shared" si="85"/>
        <v>MUY BAJO</v>
      </c>
      <c r="O349" s="28">
        <f>+K349*M349</f>
        <v>0</v>
      </c>
      <c r="P349" s="29" t="str">
        <f t="shared" si="97"/>
        <v>MUY BAJO</v>
      </c>
      <c r="Q349" s="30">
        <f t="shared" ref="Q349:Q360" si="157">+T349+U349</f>
        <v>537</v>
      </c>
      <c r="R349" s="30">
        <v>9026</v>
      </c>
      <c r="S349" s="30">
        <f t="shared" ref="S349:S360" si="158">+R349-Q349</f>
        <v>8489</v>
      </c>
      <c r="T349" s="30">
        <f t="shared" ref="T349:T414" si="159">ROUND(V349*$T$438/$T$439,0)</f>
        <v>519</v>
      </c>
      <c r="U349" s="30">
        <v>18</v>
      </c>
      <c r="V349" s="2">
        <v>543</v>
      </c>
    </row>
    <row r="350" spans="1:22" ht="31.95" customHeight="1" x14ac:dyDescent="0.3">
      <c r="A350" s="64"/>
      <c r="B350" s="24" t="s">
        <v>277</v>
      </c>
      <c r="C350" s="24"/>
      <c r="D350" s="39" t="s">
        <v>26</v>
      </c>
      <c r="E350" s="62" t="s">
        <v>278</v>
      </c>
      <c r="F350" s="26">
        <v>3697</v>
      </c>
      <c r="G350" s="26">
        <v>6197</v>
      </c>
      <c r="H350" s="26">
        <v>2500</v>
      </c>
      <c r="I350" s="39" t="s">
        <v>23</v>
      </c>
      <c r="J350" s="63">
        <v>0</v>
      </c>
      <c r="K350" s="28">
        <f t="shared" si="156"/>
        <v>0</v>
      </c>
      <c r="L350" s="29" t="str">
        <f t="shared" si="83"/>
        <v>MUY BAJO</v>
      </c>
      <c r="M350" s="28">
        <f t="shared" ref="M350:M360" si="160">+Q350/R350</f>
        <v>0.15116279069767441</v>
      </c>
      <c r="N350" s="29" t="str">
        <f t="shared" si="85"/>
        <v>MUY BAJO</v>
      </c>
      <c r="O350" s="28">
        <f t="shared" ref="O350:O360" si="161">+K350*M350</f>
        <v>0</v>
      </c>
      <c r="P350" s="29" t="str">
        <f t="shared" si="97"/>
        <v>MUY BAJO</v>
      </c>
      <c r="Q350" s="30">
        <f t="shared" si="157"/>
        <v>832</v>
      </c>
      <c r="R350" s="30">
        <v>5504</v>
      </c>
      <c r="S350" s="30">
        <f t="shared" si="158"/>
        <v>4672</v>
      </c>
      <c r="T350" s="30">
        <f t="shared" si="159"/>
        <v>832</v>
      </c>
      <c r="U350" s="30">
        <v>0</v>
      </c>
      <c r="V350" s="2">
        <v>870</v>
      </c>
    </row>
    <row r="351" spans="1:22" ht="31.95" customHeight="1" x14ac:dyDescent="0.3">
      <c r="A351" s="64"/>
      <c r="B351" s="24" t="s">
        <v>277</v>
      </c>
      <c r="C351" s="24"/>
      <c r="D351" s="39" t="s">
        <v>24</v>
      </c>
      <c r="E351" s="62" t="s">
        <v>278</v>
      </c>
      <c r="F351" s="26">
        <v>2455</v>
      </c>
      <c r="G351" s="26">
        <v>3055</v>
      </c>
      <c r="H351" s="26">
        <v>600</v>
      </c>
      <c r="I351" s="39" t="s">
        <v>23</v>
      </c>
      <c r="J351" s="63">
        <v>0</v>
      </c>
      <c r="K351" s="28">
        <f t="shared" si="156"/>
        <v>0</v>
      </c>
      <c r="L351" s="29" t="str">
        <f t="shared" si="83"/>
        <v>MUY BAJO</v>
      </c>
      <c r="M351" s="28">
        <f t="shared" si="160"/>
        <v>0</v>
      </c>
      <c r="N351" s="29" t="str">
        <f t="shared" si="85"/>
        <v>MUY BAJO</v>
      </c>
      <c r="O351" s="28">
        <f t="shared" si="161"/>
        <v>0</v>
      </c>
      <c r="P351" s="29" t="str">
        <f t="shared" si="97"/>
        <v>MUY BAJO</v>
      </c>
      <c r="Q351" s="30">
        <f t="shared" si="157"/>
        <v>0</v>
      </c>
      <c r="R351" s="30">
        <v>1321</v>
      </c>
      <c r="S351" s="30">
        <f t="shared" si="158"/>
        <v>1321</v>
      </c>
      <c r="T351" s="30">
        <f t="shared" si="159"/>
        <v>0</v>
      </c>
      <c r="U351" s="30">
        <v>0</v>
      </c>
    </row>
    <row r="352" spans="1:22" ht="31.95" customHeight="1" x14ac:dyDescent="0.3">
      <c r="A352" s="64"/>
      <c r="B352" s="24" t="s">
        <v>277</v>
      </c>
      <c r="C352" s="24"/>
      <c r="D352" s="39" t="s">
        <v>25</v>
      </c>
      <c r="E352" s="62" t="s">
        <v>278</v>
      </c>
      <c r="F352" s="26">
        <v>3038</v>
      </c>
      <c r="G352" s="26">
        <v>3938</v>
      </c>
      <c r="H352" s="26">
        <v>900</v>
      </c>
      <c r="I352" s="39" t="s">
        <v>23</v>
      </c>
      <c r="J352" s="63">
        <v>0</v>
      </c>
      <c r="K352" s="28">
        <f t="shared" si="156"/>
        <v>0</v>
      </c>
      <c r="L352" s="29" t="str">
        <f t="shared" si="83"/>
        <v>MUY BAJO</v>
      </c>
      <c r="M352" s="28">
        <f t="shared" si="160"/>
        <v>0</v>
      </c>
      <c r="N352" s="29" t="str">
        <f t="shared" si="85"/>
        <v>MUY BAJO</v>
      </c>
      <c r="O352" s="28">
        <f t="shared" si="161"/>
        <v>0</v>
      </c>
      <c r="P352" s="29" t="str">
        <f t="shared" si="97"/>
        <v>MUY BAJO</v>
      </c>
      <c r="Q352" s="30">
        <f t="shared" si="157"/>
        <v>0</v>
      </c>
      <c r="R352" s="30">
        <v>1981</v>
      </c>
      <c r="S352" s="30">
        <f t="shared" si="158"/>
        <v>1981</v>
      </c>
      <c r="T352" s="30">
        <f t="shared" si="159"/>
        <v>0</v>
      </c>
      <c r="U352" s="30">
        <v>0</v>
      </c>
    </row>
    <row r="353" spans="1:22" ht="31.95" customHeight="1" x14ac:dyDescent="0.3">
      <c r="A353" s="64"/>
      <c r="B353" s="24" t="s">
        <v>279</v>
      </c>
      <c r="C353" s="24"/>
      <c r="D353" s="39" t="s">
        <v>21</v>
      </c>
      <c r="E353" s="62" t="s">
        <v>280</v>
      </c>
      <c r="F353" s="26">
        <v>80596</v>
      </c>
      <c r="G353" s="26">
        <v>82616</v>
      </c>
      <c r="H353" s="26">
        <v>2020</v>
      </c>
      <c r="I353" s="39" t="s">
        <v>50</v>
      </c>
      <c r="J353" s="63">
        <v>961</v>
      </c>
      <c r="K353" s="28">
        <f t="shared" si="156"/>
        <v>0.47574257425742572</v>
      </c>
      <c r="L353" s="29" t="str">
        <f t="shared" si="83"/>
        <v>MEDIO</v>
      </c>
      <c r="M353" s="28">
        <f t="shared" si="160"/>
        <v>0.49210307564422279</v>
      </c>
      <c r="N353" s="29" t="str">
        <f t="shared" si="85"/>
        <v>MEDIO</v>
      </c>
      <c r="O353" s="28">
        <f t="shared" si="161"/>
        <v>0.23411438400697926</v>
      </c>
      <c r="P353" s="29" t="str">
        <f t="shared" si="97"/>
        <v>BAJO</v>
      </c>
      <c r="Q353" s="30">
        <f t="shared" si="157"/>
        <v>592</v>
      </c>
      <c r="R353" s="30">
        <v>1203</v>
      </c>
      <c r="S353" s="30">
        <f t="shared" si="158"/>
        <v>611</v>
      </c>
      <c r="T353" s="30">
        <f t="shared" si="159"/>
        <v>100</v>
      </c>
      <c r="U353" s="30">
        <v>492</v>
      </c>
      <c r="V353" s="2">
        <v>105</v>
      </c>
    </row>
    <row r="354" spans="1:22" ht="31.95" customHeight="1" x14ac:dyDescent="0.3">
      <c r="A354" s="64"/>
      <c r="B354" s="24" t="s">
        <v>279</v>
      </c>
      <c r="C354" s="24"/>
      <c r="D354" s="39" t="s">
        <v>26</v>
      </c>
      <c r="E354" s="62" t="s">
        <v>280</v>
      </c>
      <c r="F354" s="26">
        <v>9027</v>
      </c>
      <c r="G354" s="26">
        <v>9427</v>
      </c>
      <c r="H354" s="26">
        <v>400</v>
      </c>
      <c r="I354" s="39" t="s">
        <v>50</v>
      </c>
      <c r="J354" s="63">
        <v>0</v>
      </c>
      <c r="K354" s="28">
        <f t="shared" si="156"/>
        <v>0</v>
      </c>
      <c r="L354" s="29" t="str">
        <f t="shared" si="83"/>
        <v>MUY BAJO</v>
      </c>
      <c r="M354" s="28">
        <f t="shared" si="160"/>
        <v>0</v>
      </c>
      <c r="N354" s="29" t="str">
        <f t="shared" si="85"/>
        <v>MUY BAJO</v>
      </c>
      <c r="O354" s="28">
        <f t="shared" si="161"/>
        <v>0</v>
      </c>
      <c r="P354" s="29" t="str">
        <f t="shared" si="97"/>
        <v>MUY BAJO</v>
      </c>
      <c r="Q354" s="30">
        <f t="shared" si="157"/>
        <v>0</v>
      </c>
      <c r="R354" s="30">
        <v>220</v>
      </c>
      <c r="S354" s="30">
        <f t="shared" si="158"/>
        <v>220</v>
      </c>
      <c r="T354" s="30">
        <f t="shared" si="159"/>
        <v>0</v>
      </c>
      <c r="U354" s="30">
        <v>0</v>
      </c>
    </row>
    <row r="355" spans="1:22" ht="31.95" customHeight="1" x14ac:dyDescent="0.3">
      <c r="A355" s="64"/>
      <c r="B355" s="24" t="s">
        <v>279</v>
      </c>
      <c r="C355" s="24"/>
      <c r="D355" s="39" t="s">
        <v>24</v>
      </c>
      <c r="E355" s="62" t="s">
        <v>280</v>
      </c>
      <c r="F355" s="26">
        <v>5912</v>
      </c>
      <c r="G355" s="26">
        <v>6112</v>
      </c>
      <c r="H355" s="26">
        <v>200</v>
      </c>
      <c r="I355" s="39" t="s">
        <v>50</v>
      </c>
      <c r="J355" s="63">
        <v>0</v>
      </c>
      <c r="K355" s="28">
        <f t="shared" si="156"/>
        <v>0</v>
      </c>
      <c r="L355" s="29" t="str">
        <f t="shared" si="83"/>
        <v>MUY BAJO</v>
      </c>
      <c r="M355" s="28">
        <f t="shared" si="160"/>
        <v>0</v>
      </c>
      <c r="N355" s="29" t="str">
        <f t="shared" si="85"/>
        <v>MUY BAJO</v>
      </c>
      <c r="O355" s="28">
        <f t="shared" si="161"/>
        <v>0</v>
      </c>
      <c r="P355" s="29" t="str">
        <f t="shared" si="97"/>
        <v>MUY BAJO</v>
      </c>
      <c r="Q355" s="30">
        <f t="shared" si="157"/>
        <v>0</v>
      </c>
      <c r="R355" s="30">
        <v>110</v>
      </c>
      <c r="S355" s="30">
        <f t="shared" si="158"/>
        <v>110</v>
      </c>
      <c r="T355" s="30">
        <f t="shared" si="159"/>
        <v>0</v>
      </c>
      <c r="U355" s="30">
        <v>0</v>
      </c>
    </row>
    <row r="356" spans="1:22" ht="31.95" customHeight="1" x14ac:dyDescent="0.3">
      <c r="A356" s="64"/>
      <c r="B356" s="24" t="s">
        <v>279</v>
      </c>
      <c r="C356" s="24"/>
      <c r="D356" s="39" t="s">
        <v>25</v>
      </c>
      <c r="E356" s="62" t="s">
        <v>280</v>
      </c>
      <c r="F356" s="26">
        <v>11172</v>
      </c>
      <c r="G356" s="26">
        <v>11372</v>
      </c>
      <c r="H356" s="26">
        <v>200</v>
      </c>
      <c r="I356" s="39" t="s">
        <v>50</v>
      </c>
      <c r="J356" s="63">
        <v>155</v>
      </c>
      <c r="K356" s="28">
        <f t="shared" si="156"/>
        <v>0.77500000000000002</v>
      </c>
      <c r="L356" s="29" t="str">
        <f t="shared" si="83"/>
        <v>ALTO</v>
      </c>
      <c r="M356" s="28">
        <f t="shared" si="160"/>
        <v>0.41818181818181815</v>
      </c>
      <c r="N356" s="29" t="str">
        <f t="shared" si="85"/>
        <v>MEDIO</v>
      </c>
      <c r="O356" s="28">
        <f t="shared" si="161"/>
        <v>0.3240909090909091</v>
      </c>
      <c r="P356" s="29" t="str">
        <f t="shared" si="97"/>
        <v>BAJO</v>
      </c>
      <c r="Q356" s="30">
        <f t="shared" si="157"/>
        <v>46</v>
      </c>
      <c r="R356" s="30">
        <v>110</v>
      </c>
      <c r="S356" s="30">
        <f t="shared" si="158"/>
        <v>64</v>
      </c>
      <c r="T356" s="30">
        <f t="shared" si="159"/>
        <v>0</v>
      </c>
      <c r="U356" s="30">
        <v>46</v>
      </c>
    </row>
    <row r="357" spans="1:22" ht="31.95" customHeight="1" x14ac:dyDescent="0.3">
      <c r="A357" s="64"/>
      <c r="B357" s="24" t="s">
        <v>281</v>
      </c>
      <c r="C357" s="24"/>
      <c r="D357" s="39" t="s">
        <v>21</v>
      </c>
      <c r="E357" s="62" t="s">
        <v>282</v>
      </c>
      <c r="F357" s="26">
        <v>78538</v>
      </c>
      <c r="G357" s="26">
        <v>83125</v>
      </c>
      <c r="H357" s="26">
        <v>4587</v>
      </c>
      <c r="I357" s="39" t="s">
        <v>50</v>
      </c>
      <c r="J357" s="63">
        <v>270</v>
      </c>
      <c r="K357" s="28">
        <f t="shared" si="156"/>
        <v>5.8862001308044476E-2</v>
      </c>
      <c r="L357" s="29" t="str">
        <f t="shared" si="83"/>
        <v>MUY BAJO</v>
      </c>
      <c r="M357" s="28">
        <f t="shared" si="160"/>
        <v>3.776325344952796E-2</v>
      </c>
      <c r="N357" s="29" t="str">
        <f t="shared" si="85"/>
        <v>MUY BAJO</v>
      </c>
      <c r="O357" s="28">
        <f t="shared" si="161"/>
        <v>2.2228206739421299E-3</v>
      </c>
      <c r="P357" s="29" t="str">
        <f t="shared" si="97"/>
        <v>MUY BAJO</v>
      </c>
      <c r="Q357" s="30">
        <f t="shared" si="157"/>
        <v>52</v>
      </c>
      <c r="R357" s="30">
        <v>1377</v>
      </c>
      <c r="S357" s="30">
        <f t="shared" si="158"/>
        <v>1325</v>
      </c>
      <c r="T357" s="30">
        <f t="shared" si="159"/>
        <v>0</v>
      </c>
      <c r="U357" s="30">
        <v>52</v>
      </c>
    </row>
    <row r="358" spans="1:22" ht="31.95" customHeight="1" x14ac:dyDescent="0.3">
      <c r="A358" s="64"/>
      <c r="B358" s="24" t="s">
        <v>281</v>
      </c>
      <c r="C358" s="24"/>
      <c r="D358" s="39" t="s">
        <v>26</v>
      </c>
      <c r="E358" s="62" t="s">
        <v>282</v>
      </c>
      <c r="F358" s="26">
        <v>9015</v>
      </c>
      <c r="G358" s="26">
        <v>9415</v>
      </c>
      <c r="H358" s="26">
        <v>400</v>
      </c>
      <c r="I358" s="39" t="s">
        <v>50</v>
      </c>
      <c r="J358" s="63">
        <v>0</v>
      </c>
      <c r="K358" s="28">
        <f t="shared" si="156"/>
        <v>0</v>
      </c>
      <c r="L358" s="29" t="str">
        <f t="shared" si="83"/>
        <v>MUY BAJO</v>
      </c>
      <c r="M358" s="28">
        <f t="shared" si="160"/>
        <v>0</v>
      </c>
      <c r="N358" s="29" t="str">
        <f t="shared" si="85"/>
        <v>MUY BAJO</v>
      </c>
      <c r="O358" s="28">
        <f t="shared" si="161"/>
        <v>0</v>
      </c>
      <c r="P358" s="29" t="str">
        <f t="shared" si="97"/>
        <v>MUY BAJO</v>
      </c>
      <c r="Q358" s="30">
        <f t="shared" si="157"/>
        <v>0</v>
      </c>
      <c r="R358" s="30">
        <v>110</v>
      </c>
      <c r="S358" s="30">
        <f t="shared" si="158"/>
        <v>110</v>
      </c>
      <c r="T358" s="30">
        <f t="shared" si="159"/>
        <v>0</v>
      </c>
      <c r="U358" s="30">
        <v>0</v>
      </c>
    </row>
    <row r="359" spans="1:22" ht="31.95" customHeight="1" x14ac:dyDescent="0.3">
      <c r="A359" s="64"/>
      <c r="B359" s="24" t="s">
        <v>281</v>
      </c>
      <c r="C359" s="24"/>
      <c r="D359" s="39" t="s">
        <v>24</v>
      </c>
      <c r="E359" s="62" t="s">
        <v>282</v>
      </c>
      <c r="F359" s="26">
        <v>6409</v>
      </c>
      <c r="G359" s="26">
        <v>6734</v>
      </c>
      <c r="H359" s="26">
        <v>325</v>
      </c>
      <c r="I359" s="39" t="s">
        <v>50</v>
      </c>
      <c r="J359" s="63">
        <v>0</v>
      </c>
      <c r="K359" s="28">
        <f t="shared" si="156"/>
        <v>0</v>
      </c>
      <c r="L359" s="29" t="str">
        <f t="shared" si="83"/>
        <v>MUY BAJO</v>
      </c>
      <c r="M359" s="28">
        <f t="shared" si="160"/>
        <v>0</v>
      </c>
      <c r="N359" s="29" t="str">
        <f t="shared" si="85"/>
        <v>MUY BAJO</v>
      </c>
      <c r="O359" s="28">
        <f t="shared" si="161"/>
        <v>0</v>
      </c>
      <c r="P359" s="29" t="str">
        <f t="shared" si="97"/>
        <v>MUY BAJO</v>
      </c>
      <c r="Q359" s="30">
        <f t="shared" si="157"/>
        <v>0</v>
      </c>
      <c r="R359" s="30">
        <v>89</v>
      </c>
      <c r="S359" s="30">
        <f t="shared" si="158"/>
        <v>89</v>
      </c>
      <c r="T359" s="30">
        <f t="shared" si="159"/>
        <v>0</v>
      </c>
      <c r="U359" s="30">
        <v>0</v>
      </c>
    </row>
    <row r="360" spans="1:22" ht="31.95" customHeight="1" x14ac:dyDescent="0.3">
      <c r="A360" s="64"/>
      <c r="B360" s="24" t="s">
        <v>281</v>
      </c>
      <c r="C360" s="24"/>
      <c r="D360" s="39" t="s">
        <v>25</v>
      </c>
      <c r="E360" s="62" t="s">
        <v>282</v>
      </c>
      <c r="F360" s="26">
        <v>11172</v>
      </c>
      <c r="G360" s="26">
        <v>11497</v>
      </c>
      <c r="H360" s="26">
        <v>325</v>
      </c>
      <c r="I360" s="39" t="s">
        <v>50</v>
      </c>
      <c r="J360" s="63">
        <v>0</v>
      </c>
      <c r="K360" s="28">
        <f t="shared" si="156"/>
        <v>0</v>
      </c>
      <c r="L360" s="29" t="str">
        <f t="shared" si="83"/>
        <v>MUY BAJO</v>
      </c>
      <c r="M360" s="28">
        <f t="shared" si="160"/>
        <v>0</v>
      </c>
      <c r="N360" s="29" t="str">
        <f t="shared" si="85"/>
        <v>MUY BAJO</v>
      </c>
      <c r="O360" s="28">
        <f t="shared" si="161"/>
        <v>0</v>
      </c>
      <c r="P360" s="29" t="str">
        <f t="shared" si="97"/>
        <v>MUY BAJO</v>
      </c>
      <c r="Q360" s="30">
        <f t="shared" si="157"/>
        <v>0</v>
      </c>
      <c r="R360" s="30">
        <v>89</v>
      </c>
      <c r="S360" s="30">
        <f t="shared" si="158"/>
        <v>89</v>
      </c>
      <c r="T360" s="30">
        <f t="shared" si="159"/>
        <v>0</v>
      </c>
      <c r="U360" s="30">
        <v>0</v>
      </c>
    </row>
    <row r="361" spans="1:22" ht="30" customHeight="1" thickBot="1" x14ac:dyDescent="0.35">
      <c r="A361" s="64"/>
      <c r="B361" s="34" t="s">
        <v>283</v>
      </c>
      <c r="C361" s="34"/>
      <c r="D361" s="35"/>
      <c r="E361" s="35"/>
      <c r="F361" s="35"/>
      <c r="G361" s="35"/>
      <c r="H361" s="35"/>
      <c r="I361" s="35"/>
      <c r="J361" s="65"/>
      <c r="K361" s="36">
        <f>AVERAGE(K349:K360)</f>
        <v>0.10913371463045586</v>
      </c>
      <c r="L361" s="29" t="str">
        <f t="shared" si="83"/>
        <v>MUY BAJO</v>
      </c>
      <c r="M361" s="36">
        <f>AVERAGE(M349:M360)</f>
        <v>9.6558810899498623E-2</v>
      </c>
      <c r="N361" s="29" t="str">
        <f t="shared" si="85"/>
        <v>MUY BAJO</v>
      </c>
      <c r="O361" s="36">
        <f>AVERAGE(O349:O360)</f>
        <v>4.6702342814319203E-2</v>
      </c>
      <c r="P361" s="29" t="str">
        <f t="shared" si="97"/>
        <v>MUY BAJO</v>
      </c>
      <c r="Q361" s="37">
        <f t="shared" ref="Q361:T361" si="162">SUM(Q349:Q360)</f>
        <v>2059</v>
      </c>
      <c r="R361" s="37">
        <f t="shared" si="162"/>
        <v>21140</v>
      </c>
      <c r="S361" s="37">
        <f t="shared" si="162"/>
        <v>19081</v>
      </c>
      <c r="T361" s="37">
        <f t="shared" si="162"/>
        <v>1451</v>
      </c>
      <c r="U361" s="37">
        <f>SUM(U349:U360)</f>
        <v>608</v>
      </c>
    </row>
    <row r="362" spans="1:22" ht="40.950000000000003" customHeight="1" x14ac:dyDescent="0.3">
      <c r="A362" s="64"/>
      <c r="B362" s="24" t="s">
        <v>284</v>
      </c>
      <c r="C362" s="24"/>
      <c r="D362" s="39" t="s">
        <v>21</v>
      </c>
      <c r="E362" s="62" t="s">
        <v>285</v>
      </c>
      <c r="F362" s="26">
        <v>96</v>
      </c>
      <c r="G362" s="26">
        <v>96</v>
      </c>
      <c r="H362" s="26">
        <v>8</v>
      </c>
      <c r="I362" s="39" t="s">
        <v>56</v>
      </c>
      <c r="J362" s="63">
        <v>0</v>
      </c>
      <c r="K362" s="28">
        <f>+J362/H362</f>
        <v>0</v>
      </c>
      <c r="L362" s="29" t="str">
        <f t="shared" si="83"/>
        <v>MUY BAJO</v>
      </c>
      <c r="M362" s="28">
        <f>+Q362/R362</f>
        <v>6.6886870355078454E-2</v>
      </c>
      <c r="N362" s="29" t="str">
        <f t="shared" si="85"/>
        <v>MUY BAJO</v>
      </c>
      <c r="O362" s="28">
        <f>+K362*M362</f>
        <v>0</v>
      </c>
      <c r="P362" s="29" t="str">
        <f t="shared" si="97"/>
        <v>MUY BAJO</v>
      </c>
      <c r="Q362" s="30">
        <f t="shared" ref="Q362:Q403" si="163">+T362+U362</f>
        <v>81</v>
      </c>
      <c r="R362" s="30">
        <v>1211</v>
      </c>
      <c r="S362" s="30">
        <f t="shared" ref="S362:S403" si="164">+R362-Q362</f>
        <v>1130</v>
      </c>
      <c r="T362" s="30">
        <f t="shared" si="159"/>
        <v>81</v>
      </c>
      <c r="U362" s="30">
        <v>0</v>
      </c>
      <c r="V362" s="2">
        <v>85</v>
      </c>
    </row>
    <row r="363" spans="1:22" ht="45" customHeight="1" x14ac:dyDescent="0.3">
      <c r="A363" s="64"/>
      <c r="B363" s="24" t="s">
        <v>284</v>
      </c>
      <c r="C363" s="24"/>
      <c r="D363" s="39" t="s">
        <v>26</v>
      </c>
      <c r="E363" s="62" t="s">
        <v>285</v>
      </c>
      <c r="F363" s="26">
        <v>4</v>
      </c>
      <c r="G363" s="26">
        <v>4</v>
      </c>
      <c r="H363" s="26">
        <v>1</v>
      </c>
      <c r="I363" s="39" t="s">
        <v>56</v>
      </c>
      <c r="J363" s="63">
        <v>0</v>
      </c>
      <c r="K363" s="28">
        <f t="shared" ref="K363:K402" si="165">+J363/H363</f>
        <v>0</v>
      </c>
      <c r="L363" s="29" t="str">
        <f t="shared" si="83"/>
        <v>MUY BAJO</v>
      </c>
      <c r="M363" s="28">
        <f t="shared" ref="M363:M403" si="166">+Q363/R363</f>
        <v>0</v>
      </c>
      <c r="N363" s="29" t="str">
        <f t="shared" si="85"/>
        <v>MUY BAJO</v>
      </c>
      <c r="O363" s="28">
        <f t="shared" ref="O363:O403" si="167">+K363*M363</f>
        <v>0</v>
      </c>
      <c r="P363" s="29" t="str">
        <f t="shared" si="97"/>
        <v>MUY BAJO</v>
      </c>
      <c r="Q363" s="30">
        <f t="shared" si="163"/>
        <v>0</v>
      </c>
      <c r="R363" s="30">
        <v>150</v>
      </c>
      <c r="S363" s="30">
        <f t="shared" si="164"/>
        <v>150</v>
      </c>
      <c r="T363" s="30">
        <f t="shared" si="159"/>
        <v>0</v>
      </c>
      <c r="U363" s="30">
        <v>0</v>
      </c>
    </row>
    <row r="364" spans="1:22" ht="47.4" customHeight="1" x14ac:dyDescent="0.3">
      <c r="A364" s="64"/>
      <c r="B364" s="24" t="s">
        <v>284</v>
      </c>
      <c r="C364" s="24"/>
      <c r="D364" s="39" t="s">
        <v>24</v>
      </c>
      <c r="E364" s="62" t="s">
        <v>285</v>
      </c>
      <c r="F364" s="26">
        <v>3</v>
      </c>
      <c r="G364" s="26">
        <v>3</v>
      </c>
      <c r="H364" s="26">
        <v>1</v>
      </c>
      <c r="I364" s="39" t="s">
        <v>56</v>
      </c>
      <c r="J364" s="63">
        <v>0</v>
      </c>
      <c r="K364" s="28">
        <f t="shared" si="165"/>
        <v>0</v>
      </c>
      <c r="L364" s="29" t="str">
        <f t="shared" si="83"/>
        <v>MUY BAJO</v>
      </c>
      <c r="M364" s="28">
        <f t="shared" si="166"/>
        <v>0</v>
      </c>
      <c r="N364" s="29" t="str">
        <f t="shared" si="85"/>
        <v>MUY BAJO</v>
      </c>
      <c r="O364" s="28">
        <f t="shared" si="167"/>
        <v>0</v>
      </c>
      <c r="P364" s="29" t="str">
        <f t="shared" si="97"/>
        <v>MUY BAJO</v>
      </c>
      <c r="Q364" s="30">
        <f t="shared" si="163"/>
        <v>0</v>
      </c>
      <c r="R364" s="30">
        <v>150</v>
      </c>
      <c r="S364" s="30">
        <f t="shared" si="164"/>
        <v>150</v>
      </c>
      <c r="T364" s="30">
        <f t="shared" si="159"/>
        <v>0</v>
      </c>
      <c r="U364" s="30">
        <v>0</v>
      </c>
    </row>
    <row r="365" spans="1:22" ht="44.4" customHeight="1" x14ac:dyDescent="0.3">
      <c r="A365" s="64"/>
      <c r="B365" s="24" t="s">
        <v>284</v>
      </c>
      <c r="C365" s="24"/>
      <c r="D365" s="39" t="s">
        <v>25</v>
      </c>
      <c r="E365" s="62" t="s">
        <v>286</v>
      </c>
      <c r="F365" s="26">
        <v>3</v>
      </c>
      <c r="G365" s="26">
        <v>3</v>
      </c>
      <c r="H365" s="26">
        <v>1</v>
      </c>
      <c r="I365" s="39" t="s">
        <v>56</v>
      </c>
      <c r="J365" s="63">
        <v>0</v>
      </c>
      <c r="K365" s="28">
        <f t="shared" si="165"/>
        <v>0</v>
      </c>
      <c r="L365" s="29" t="str">
        <f t="shared" si="83"/>
        <v>MUY BAJO</v>
      </c>
      <c r="M365" s="28">
        <f t="shared" si="166"/>
        <v>0</v>
      </c>
      <c r="N365" s="29" t="str">
        <f t="shared" si="85"/>
        <v>MUY BAJO</v>
      </c>
      <c r="O365" s="28">
        <f t="shared" si="167"/>
        <v>0</v>
      </c>
      <c r="P365" s="29" t="str">
        <f t="shared" si="97"/>
        <v>MUY BAJO</v>
      </c>
      <c r="Q365" s="30">
        <f t="shared" si="163"/>
        <v>0</v>
      </c>
      <c r="R365" s="30">
        <v>150</v>
      </c>
      <c r="S365" s="30">
        <f t="shared" si="164"/>
        <v>150</v>
      </c>
      <c r="T365" s="30">
        <f t="shared" si="159"/>
        <v>0</v>
      </c>
      <c r="U365" s="30">
        <v>0</v>
      </c>
    </row>
    <row r="366" spans="1:22" ht="50.4" customHeight="1" x14ac:dyDescent="0.3">
      <c r="A366" s="64"/>
      <c r="B366" s="24" t="s">
        <v>287</v>
      </c>
      <c r="C366" s="24"/>
      <c r="D366" s="39" t="s">
        <v>21</v>
      </c>
      <c r="E366" s="62" t="s">
        <v>288</v>
      </c>
      <c r="F366" s="62">
        <v>12</v>
      </c>
      <c r="G366" s="62">
        <v>17</v>
      </c>
      <c r="H366" s="39">
        <v>17</v>
      </c>
      <c r="I366" s="39" t="s">
        <v>56</v>
      </c>
      <c r="J366" s="63">
        <v>0</v>
      </c>
      <c r="K366" s="28">
        <f t="shared" si="165"/>
        <v>0</v>
      </c>
      <c r="L366" s="29" t="str">
        <f t="shared" si="83"/>
        <v>MUY BAJO</v>
      </c>
      <c r="M366" s="28">
        <f t="shared" si="166"/>
        <v>7.5949367088607597E-2</v>
      </c>
      <c r="N366" s="29" t="str">
        <f t="shared" si="85"/>
        <v>MUY BAJO</v>
      </c>
      <c r="O366" s="28">
        <f t="shared" si="167"/>
        <v>0</v>
      </c>
      <c r="P366" s="29" t="str">
        <f t="shared" si="97"/>
        <v>MUY BAJO</v>
      </c>
      <c r="Q366" s="30">
        <f t="shared" si="163"/>
        <v>12</v>
      </c>
      <c r="R366" s="30">
        <v>158</v>
      </c>
      <c r="S366" s="30">
        <f t="shared" si="164"/>
        <v>146</v>
      </c>
      <c r="T366" s="30">
        <f t="shared" si="159"/>
        <v>12</v>
      </c>
      <c r="U366" s="30">
        <v>0</v>
      </c>
      <c r="V366" s="2">
        <v>13</v>
      </c>
    </row>
    <row r="367" spans="1:22" ht="44.4" customHeight="1" x14ac:dyDescent="0.3">
      <c r="A367" s="64"/>
      <c r="B367" s="24" t="s">
        <v>287</v>
      </c>
      <c r="C367" s="24"/>
      <c r="D367" s="39" t="s">
        <v>26</v>
      </c>
      <c r="E367" s="62" t="s">
        <v>288</v>
      </c>
      <c r="F367" s="62">
        <v>4</v>
      </c>
      <c r="G367" s="62">
        <v>4</v>
      </c>
      <c r="H367" s="39">
        <v>4</v>
      </c>
      <c r="I367" s="39" t="s">
        <v>56</v>
      </c>
      <c r="J367" s="63">
        <v>0</v>
      </c>
      <c r="K367" s="28">
        <f t="shared" si="165"/>
        <v>0</v>
      </c>
      <c r="L367" s="29" t="str">
        <f t="shared" si="83"/>
        <v>MUY BAJO</v>
      </c>
      <c r="M367" s="28">
        <f t="shared" si="166"/>
        <v>0</v>
      </c>
      <c r="N367" s="29" t="str">
        <f t="shared" si="85"/>
        <v>MUY BAJO</v>
      </c>
      <c r="O367" s="28">
        <f t="shared" si="167"/>
        <v>0</v>
      </c>
      <c r="P367" s="29" t="str">
        <f t="shared" si="97"/>
        <v>MUY BAJO</v>
      </c>
      <c r="Q367" s="30">
        <f t="shared" si="163"/>
        <v>0</v>
      </c>
      <c r="R367" s="30">
        <v>72</v>
      </c>
      <c r="S367" s="30">
        <f t="shared" si="164"/>
        <v>72</v>
      </c>
      <c r="T367" s="30">
        <f t="shared" si="159"/>
        <v>0</v>
      </c>
      <c r="U367" s="30">
        <v>0</v>
      </c>
    </row>
    <row r="368" spans="1:22" ht="55.95" customHeight="1" x14ac:dyDescent="0.3">
      <c r="A368" s="64"/>
      <c r="B368" s="24" t="s">
        <v>287</v>
      </c>
      <c r="C368" s="24"/>
      <c r="D368" s="39" t="s">
        <v>24</v>
      </c>
      <c r="E368" s="62" t="s">
        <v>288</v>
      </c>
      <c r="F368" s="62">
        <v>3</v>
      </c>
      <c r="G368" s="62">
        <v>3</v>
      </c>
      <c r="H368" s="39">
        <v>3</v>
      </c>
      <c r="I368" s="39" t="s">
        <v>56</v>
      </c>
      <c r="J368" s="63">
        <v>0</v>
      </c>
      <c r="K368" s="28">
        <f t="shared" si="165"/>
        <v>0</v>
      </c>
      <c r="L368" s="29" t="str">
        <f t="shared" si="83"/>
        <v>MUY BAJO</v>
      </c>
      <c r="M368" s="28">
        <f t="shared" si="166"/>
        <v>0</v>
      </c>
      <c r="N368" s="29" t="str">
        <f t="shared" si="85"/>
        <v>MUY BAJO</v>
      </c>
      <c r="O368" s="28">
        <f t="shared" si="167"/>
        <v>0</v>
      </c>
      <c r="P368" s="29" t="str">
        <f t="shared" si="97"/>
        <v>MUY BAJO</v>
      </c>
      <c r="Q368" s="30">
        <f t="shared" si="163"/>
        <v>0</v>
      </c>
      <c r="R368" s="30">
        <v>54</v>
      </c>
      <c r="S368" s="30">
        <f t="shared" si="164"/>
        <v>54</v>
      </c>
      <c r="T368" s="30">
        <f t="shared" si="159"/>
        <v>0</v>
      </c>
      <c r="U368" s="30">
        <v>0</v>
      </c>
    </row>
    <row r="369" spans="1:22" ht="42" customHeight="1" x14ac:dyDescent="0.3">
      <c r="A369" s="64"/>
      <c r="B369" s="24" t="s">
        <v>287</v>
      </c>
      <c r="C369" s="24"/>
      <c r="D369" s="39" t="s">
        <v>25</v>
      </c>
      <c r="E369" s="62" t="s">
        <v>288</v>
      </c>
      <c r="F369" s="62">
        <v>3</v>
      </c>
      <c r="G369" s="62">
        <v>3</v>
      </c>
      <c r="H369" s="39">
        <v>3</v>
      </c>
      <c r="I369" s="39" t="s">
        <v>56</v>
      </c>
      <c r="J369" s="63">
        <v>0</v>
      </c>
      <c r="K369" s="28">
        <f t="shared" si="165"/>
        <v>0</v>
      </c>
      <c r="L369" s="29" t="str">
        <f t="shared" si="83"/>
        <v>MUY BAJO</v>
      </c>
      <c r="M369" s="28">
        <f t="shared" si="166"/>
        <v>0</v>
      </c>
      <c r="N369" s="29" t="str">
        <f t="shared" si="85"/>
        <v>MUY BAJO</v>
      </c>
      <c r="O369" s="28">
        <f t="shared" si="167"/>
        <v>0</v>
      </c>
      <c r="P369" s="29" t="str">
        <f t="shared" si="97"/>
        <v>MUY BAJO</v>
      </c>
      <c r="Q369" s="30">
        <f t="shared" si="163"/>
        <v>0</v>
      </c>
      <c r="R369" s="30">
        <v>54</v>
      </c>
      <c r="S369" s="30">
        <f t="shared" si="164"/>
        <v>54</v>
      </c>
      <c r="T369" s="30">
        <f t="shared" si="159"/>
        <v>0</v>
      </c>
      <c r="U369" s="30">
        <v>0</v>
      </c>
    </row>
    <row r="370" spans="1:22" ht="46.2" customHeight="1" x14ac:dyDescent="0.3">
      <c r="A370" s="64"/>
      <c r="B370" s="24" t="s">
        <v>289</v>
      </c>
      <c r="C370" s="24"/>
      <c r="D370" s="39" t="s">
        <v>21</v>
      </c>
      <c r="E370" s="62" t="s">
        <v>286</v>
      </c>
      <c r="F370" s="62">
        <v>83</v>
      </c>
      <c r="G370" s="62">
        <v>83</v>
      </c>
      <c r="H370" s="39">
        <v>10</v>
      </c>
      <c r="I370" s="39" t="s">
        <v>56</v>
      </c>
      <c r="J370" s="63">
        <v>0</v>
      </c>
      <c r="K370" s="28">
        <f t="shared" si="165"/>
        <v>0</v>
      </c>
      <c r="L370" s="29" t="str">
        <f t="shared" si="83"/>
        <v>MUY BAJO</v>
      </c>
      <c r="M370" s="28">
        <f t="shared" si="166"/>
        <v>0</v>
      </c>
      <c r="N370" s="29" t="str">
        <f t="shared" si="85"/>
        <v>MUY BAJO</v>
      </c>
      <c r="O370" s="28">
        <f t="shared" si="167"/>
        <v>0</v>
      </c>
      <c r="P370" s="29" t="str">
        <f t="shared" si="97"/>
        <v>MUY BAJO</v>
      </c>
      <c r="Q370" s="30">
        <f t="shared" si="163"/>
        <v>0</v>
      </c>
      <c r="R370" s="30">
        <v>81</v>
      </c>
      <c r="S370" s="30">
        <f t="shared" si="164"/>
        <v>81</v>
      </c>
      <c r="T370" s="30">
        <f t="shared" si="159"/>
        <v>0</v>
      </c>
      <c r="U370" s="30">
        <v>0</v>
      </c>
    </row>
    <row r="371" spans="1:22" ht="44.4" customHeight="1" x14ac:dyDescent="0.3">
      <c r="A371" s="64"/>
      <c r="B371" s="24" t="s">
        <v>289</v>
      </c>
      <c r="C371" s="24"/>
      <c r="D371" s="39" t="s">
        <v>26</v>
      </c>
      <c r="E371" s="62" t="s">
        <v>286</v>
      </c>
      <c r="F371" s="62">
        <v>5</v>
      </c>
      <c r="G371" s="62">
        <v>5</v>
      </c>
      <c r="H371" s="39">
        <v>4</v>
      </c>
      <c r="I371" s="39" t="s">
        <v>56</v>
      </c>
      <c r="J371" s="63">
        <v>0</v>
      </c>
      <c r="K371" s="28">
        <f t="shared" si="165"/>
        <v>0</v>
      </c>
      <c r="L371" s="29" t="str">
        <f t="shared" si="83"/>
        <v>MUY BAJO</v>
      </c>
      <c r="M371" s="28">
        <f t="shared" si="166"/>
        <v>0</v>
      </c>
      <c r="N371" s="29" t="str">
        <f t="shared" si="85"/>
        <v>MUY BAJO</v>
      </c>
      <c r="O371" s="28">
        <f t="shared" si="167"/>
        <v>0</v>
      </c>
      <c r="P371" s="29" t="str">
        <f t="shared" si="97"/>
        <v>MUY BAJO</v>
      </c>
      <c r="Q371" s="30">
        <f t="shared" si="163"/>
        <v>0</v>
      </c>
      <c r="R371" s="30">
        <v>14</v>
      </c>
      <c r="S371" s="30">
        <f t="shared" si="164"/>
        <v>14</v>
      </c>
      <c r="T371" s="30">
        <f t="shared" si="159"/>
        <v>0</v>
      </c>
      <c r="U371" s="30">
        <v>0</v>
      </c>
    </row>
    <row r="372" spans="1:22" ht="50.4" customHeight="1" x14ac:dyDescent="0.3">
      <c r="A372" s="64"/>
      <c r="B372" s="24" t="s">
        <v>289</v>
      </c>
      <c r="C372" s="24"/>
      <c r="D372" s="39" t="s">
        <v>24</v>
      </c>
      <c r="E372" s="62" t="s">
        <v>286</v>
      </c>
      <c r="F372" s="62">
        <v>4</v>
      </c>
      <c r="G372" s="62">
        <v>4</v>
      </c>
      <c r="H372" s="39">
        <v>3</v>
      </c>
      <c r="I372" s="39" t="s">
        <v>56</v>
      </c>
      <c r="J372" s="63">
        <v>0</v>
      </c>
      <c r="K372" s="28">
        <f t="shared" si="165"/>
        <v>0</v>
      </c>
      <c r="L372" s="29" t="str">
        <f t="shared" si="83"/>
        <v>MUY BAJO</v>
      </c>
      <c r="M372" s="28">
        <f t="shared" si="166"/>
        <v>0</v>
      </c>
      <c r="N372" s="29" t="str">
        <f t="shared" si="85"/>
        <v>MUY BAJO</v>
      </c>
      <c r="O372" s="28">
        <f t="shared" si="167"/>
        <v>0</v>
      </c>
      <c r="P372" s="29" t="str">
        <f t="shared" si="97"/>
        <v>MUY BAJO</v>
      </c>
      <c r="Q372" s="30">
        <f t="shared" si="163"/>
        <v>0</v>
      </c>
      <c r="R372" s="30">
        <v>11</v>
      </c>
      <c r="S372" s="30">
        <f t="shared" si="164"/>
        <v>11</v>
      </c>
      <c r="T372" s="30">
        <f t="shared" si="159"/>
        <v>0</v>
      </c>
      <c r="U372" s="30">
        <v>0</v>
      </c>
    </row>
    <row r="373" spans="1:22" ht="50.4" customHeight="1" x14ac:dyDescent="0.3">
      <c r="A373" s="64"/>
      <c r="B373" s="24" t="s">
        <v>289</v>
      </c>
      <c r="C373" s="24"/>
      <c r="D373" s="39" t="s">
        <v>25</v>
      </c>
      <c r="E373" s="62" t="s">
        <v>286</v>
      </c>
      <c r="F373" s="62">
        <v>4</v>
      </c>
      <c r="G373" s="62">
        <v>4</v>
      </c>
      <c r="H373" s="39">
        <v>3</v>
      </c>
      <c r="I373" s="39" t="s">
        <v>56</v>
      </c>
      <c r="J373" s="63">
        <v>0</v>
      </c>
      <c r="K373" s="28">
        <f t="shared" si="165"/>
        <v>0</v>
      </c>
      <c r="L373" s="29" t="str">
        <f t="shared" si="83"/>
        <v>MUY BAJO</v>
      </c>
      <c r="M373" s="28">
        <f t="shared" si="166"/>
        <v>0</v>
      </c>
      <c r="N373" s="29" t="str">
        <f t="shared" si="85"/>
        <v>MUY BAJO</v>
      </c>
      <c r="O373" s="28">
        <f t="shared" si="167"/>
        <v>0</v>
      </c>
      <c r="P373" s="29" t="str">
        <f t="shared" si="97"/>
        <v>MUY BAJO</v>
      </c>
      <c r="Q373" s="30">
        <f t="shared" si="163"/>
        <v>0</v>
      </c>
      <c r="R373" s="30">
        <v>11</v>
      </c>
      <c r="S373" s="30">
        <f t="shared" si="164"/>
        <v>11</v>
      </c>
      <c r="T373" s="30">
        <f t="shared" si="159"/>
        <v>0</v>
      </c>
      <c r="U373" s="30">
        <v>0</v>
      </c>
    </row>
    <row r="374" spans="1:22" ht="50.4" customHeight="1" x14ac:dyDescent="0.3">
      <c r="A374" s="64"/>
      <c r="B374" s="24" t="s">
        <v>290</v>
      </c>
      <c r="C374" s="24"/>
      <c r="D374" s="39" t="s">
        <v>21</v>
      </c>
      <c r="E374" s="62" t="s">
        <v>286</v>
      </c>
      <c r="F374" s="62">
        <v>9</v>
      </c>
      <c r="G374" s="62">
        <v>9</v>
      </c>
      <c r="H374" s="39">
        <v>9</v>
      </c>
      <c r="I374" s="39" t="s">
        <v>56</v>
      </c>
      <c r="J374" s="63">
        <v>1</v>
      </c>
      <c r="K374" s="28">
        <f t="shared" si="165"/>
        <v>0.1111111111111111</v>
      </c>
      <c r="L374" s="29" t="str">
        <f t="shared" si="83"/>
        <v>MUY BAJO</v>
      </c>
      <c r="M374" s="28">
        <f t="shared" si="166"/>
        <v>1.4761904761904763</v>
      </c>
      <c r="N374" s="29" t="str">
        <f t="shared" si="85"/>
        <v>MUY ALTO</v>
      </c>
      <c r="O374" s="28">
        <f t="shared" si="167"/>
        <v>0.16402116402116401</v>
      </c>
      <c r="P374" s="29" t="str">
        <f t="shared" si="97"/>
        <v>MUY BAJO</v>
      </c>
      <c r="Q374" s="30">
        <f t="shared" si="163"/>
        <v>93</v>
      </c>
      <c r="R374" s="30">
        <v>63</v>
      </c>
      <c r="S374" s="30">
        <f t="shared" si="164"/>
        <v>-30</v>
      </c>
      <c r="T374" s="30">
        <f t="shared" si="159"/>
        <v>93</v>
      </c>
      <c r="U374" s="30">
        <v>0</v>
      </c>
      <c r="V374" s="2">
        <v>97</v>
      </c>
    </row>
    <row r="375" spans="1:22" ht="50.4" customHeight="1" x14ac:dyDescent="0.3">
      <c r="A375" s="64"/>
      <c r="B375" s="24" t="s">
        <v>291</v>
      </c>
      <c r="C375" s="24"/>
      <c r="D375" s="39" t="s">
        <v>21</v>
      </c>
      <c r="E375" s="62" t="s">
        <v>288</v>
      </c>
      <c r="F375" s="62">
        <v>11</v>
      </c>
      <c r="G375" s="62">
        <v>11</v>
      </c>
      <c r="H375" s="39">
        <v>9</v>
      </c>
      <c r="I375" s="39" t="s">
        <v>56</v>
      </c>
      <c r="J375" s="63">
        <v>2</v>
      </c>
      <c r="K375" s="28">
        <f t="shared" si="165"/>
        <v>0.22222222222222221</v>
      </c>
      <c r="L375" s="29" t="str">
        <f t="shared" si="83"/>
        <v>BAJO</v>
      </c>
      <c r="M375" s="28">
        <f t="shared" si="166"/>
        <v>2.8809523809523809</v>
      </c>
      <c r="N375" s="29" t="str">
        <f t="shared" si="85"/>
        <v>MUY ALTO</v>
      </c>
      <c r="O375" s="28">
        <f t="shared" si="167"/>
        <v>0.64021164021164012</v>
      </c>
      <c r="P375" s="29" t="str">
        <f t="shared" si="97"/>
        <v>ALTO</v>
      </c>
      <c r="Q375" s="30">
        <f t="shared" si="163"/>
        <v>121</v>
      </c>
      <c r="R375" s="30">
        <v>42</v>
      </c>
      <c r="S375" s="30">
        <f t="shared" si="164"/>
        <v>-79</v>
      </c>
      <c r="T375" s="30">
        <f t="shared" si="159"/>
        <v>63</v>
      </c>
      <c r="U375" s="30">
        <v>58</v>
      </c>
      <c r="V375" s="2">
        <v>66</v>
      </c>
    </row>
    <row r="376" spans="1:22" ht="50.4" customHeight="1" x14ac:dyDescent="0.3">
      <c r="A376" s="64"/>
      <c r="B376" s="24" t="s">
        <v>292</v>
      </c>
      <c r="C376" s="24"/>
      <c r="D376" s="39" t="s">
        <v>21</v>
      </c>
      <c r="E376" s="62" t="s">
        <v>286</v>
      </c>
      <c r="F376" s="62">
        <v>9</v>
      </c>
      <c r="G376" s="62">
        <v>9</v>
      </c>
      <c r="H376" s="39">
        <v>9</v>
      </c>
      <c r="I376" s="39" t="s">
        <v>56</v>
      </c>
      <c r="J376" s="63">
        <v>0</v>
      </c>
      <c r="K376" s="28">
        <f t="shared" si="165"/>
        <v>0</v>
      </c>
      <c r="L376" s="29" t="str">
        <f t="shared" si="83"/>
        <v>MUY BAJO</v>
      </c>
      <c r="M376" s="28">
        <f t="shared" si="166"/>
        <v>0</v>
      </c>
      <c r="N376" s="29" t="str">
        <f t="shared" si="85"/>
        <v>MUY BAJO</v>
      </c>
      <c r="O376" s="28">
        <f t="shared" si="167"/>
        <v>0</v>
      </c>
      <c r="P376" s="29" t="str">
        <f t="shared" si="97"/>
        <v>MUY BAJO</v>
      </c>
      <c r="Q376" s="30">
        <f t="shared" si="163"/>
        <v>0</v>
      </c>
      <c r="R376" s="30">
        <v>150</v>
      </c>
      <c r="S376" s="30">
        <f t="shared" si="164"/>
        <v>150</v>
      </c>
      <c r="T376" s="30">
        <f t="shared" si="159"/>
        <v>0</v>
      </c>
      <c r="U376" s="30">
        <v>0</v>
      </c>
      <c r="V376" s="2">
        <v>0</v>
      </c>
    </row>
    <row r="377" spans="1:22" ht="30" customHeight="1" x14ac:dyDescent="0.3">
      <c r="A377" s="64"/>
      <c r="B377" s="24" t="s">
        <v>293</v>
      </c>
      <c r="C377" s="24"/>
      <c r="D377" s="39" t="s">
        <v>21</v>
      </c>
      <c r="E377" s="62" t="s">
        <v>294</v>
      </c>
      <c r="F377" s="62">
        <v>0</v>
      </c>
      <c r="G377" s="62">
        <v>7</v>
      </c>
      <c r="H377" s="39">
        <v>6</v>
      </c>
      <c r="I377" s="39" t="s">
        <v>56</v>
      </c>
      <c r="J377" s="63">
        <v>0</v>
      </c>
      <c r="K377" s="28">
        <f t="shared" si="165"/>
        <v>0</v>
      </c>
      <c r="L377" s="29" t="str">
        <f t="shared" si="83"/>
        <v>MUY BAJO</v>
      </c>
      <c r="M377" s="28">
        <f t="shared" si="166"/>
        <v>0</v>
      </c>
      <c r="N377" s="29" t="str">
        <f t="shared" si="85"/>
        <v>MUY BAJO</v>
      </c>
      <c r="O377" s="28">
        <f t="shared" si="167"/>
        <v>0</v>
      </c>
      <c r="P377" s="29" t="str">
        <f t="shared" si="97"/>
        <v>MUY BAJO</v>
      </c>
      <c r="Q377" s="30">
        <f t="shared" si="163"/>
        <v>0</v>
      </c>
      <c r="R377" s="30">
        <v>110</v>
      </c>
      <c r="S377" s="30">
        <f t="shared" si="164"/>
        <v>110</v>
      </c>
      <c r="T377" s="30">
        <f t="shared" si="159"/>
        <v>0</v>
      </c>
      <c r="U377" s="30">
        <v>0</v>
      </c>
    </row>
    <row r="378" spans="1:22" ht="43.2" customHeight="1" x14ac:dyDescent="0.3">
      <c r="A378" s="64"/>
      <c r="B378" s="24" t="s">
        <v>293</v>
      </c>
      <c r="C378" s="24"/>
      <c r="D378" s="39" t="s">
        <v>21</v>
      </c>
      <c r="E378" s="62" t="s">
        <v>295</v>
      </c>
      <c r="F378" s="62">
        <v>0</v>
      </c>
      <c r="G378" s="62">
        <v>1</v>
      </c>
      <c r="H378" s="39">
        <v>1</v>
      </c>
      <c r="I378" s="39" t="s">
        <v>56</v>
      </c>
      <c r="J378" s="63">
        <v>0</v>
      </c>
      <c r="K378" s="28">
        <f t="shared" si="165"/>
        <v>0</v>
      </c>
      <c r="L378" s="29" t="str">
        <f t="shared" si="83"/>
        <v>MUY BAJO</v>
      </c>
      <c r="M378" s="28">
        <f t="shared" si="166"/>
        <v>2.9333333333333331</v>
      </c>
      <c r="N378" s="29" t="str">
        <f t="shared" si="85"/>
        <v>MUY ALTO</v>
      </c>
      <c r="O378" s="28">
        <f t="shared" si="167"/>
        <v>0</v>
      </c>
      <c r="P378" s="29" t="str">
        <f t="shared" si="97"/>
        <v>MUY BAJO</v>
      </c>
      <c r="Q378" s="30">
        <f t="shared" si="163"/>
        <v>616</v>
      </c>
      <c r="R378" s="30">
        <v>210</v>
      </c>
      <c r="S378" s="30">
        <f t="shared" si="164"/>
        <v>-406</v>
      </c>
      <c r="T378" s="30">
        <f t="shared" si="159"/>
        <v>616</v>
      </c>
      <c r="U378" s="30">
        <v>0</v>
      </c>
      <c r="V378" s="2">
        <v>644</v>
      </c>
    </row>
    <row r="379" spans="1:22" ht="30" customHeight="1" x14ac:dyDescent="0.3">
      <c r="A379" s="64"/>
      <c r="B379" s="24" t="s">
        <v>293</v>
      </c>
      <c r="C379" s="24"/>
      <c r="D379" s="39" t="s">
        <v>26</v>
      </c>
      <c r="E379" s="62" t="s">
        <v>294</v>
      </c>
      <c r="F379" s="62">
        <v>6</v>
      </c>
      <c r="G379" s="62">
        <v>6</v>
      </c>
      <c r="H379" s="39">
        <v>6</v>
      </c>
      <c r="I379" s="39" t="s">
        <v>56</v>
      </c>
      <c r="J379" s="63">
        <v>0</v>
      </c>
      <c r="K379" s="28">
        <f t="shared" si="165"/>
        <v>0</v>
      </c>
      <c r="L379" s="29" t="str">
        <f t="shared" si="83"/>
        <v>MUY BAJO</v>
      </c>
      <c r="M379" s="28">
        <f t="shared" si="166"/>
        <v>0</v>
      </c>
      <c r="N379" s="29" t="str">
        <f t="shared" si="85"/>
        <v>MUY BAJO</v>
      </c>
      <c r="O379" s="28">
        <f t="shared" si="167"/>
        <v>0</v>
      </c>
      <c r="P379" s="29" t="str">
        <f t="shared" si="97"/>
        <v>MUY BAJO</v>
      </c>
      <c r="Q379" s="30">
        <f t="shared" si="163"/>
        <v>0</v>
      </c>
      <c r="R379" s="30">
        <v>368</v>
      </c>
      <c r="S379" s="30">
        <f t="shared" si="164"/>
        <v>368</v>
      </c>
      <c r="T379" s="30">
        <f t="shared" si="159"/>
        <v>0</v>
      </c>
      <c r="U379" s="30">
        <v>0</v>
      </c>
    </row>
    <row r="380" spans="1:22" ht="30" customHeight="1" x14ac:dyDescent="0.3">
      <c r="A380" s="64"/>
      <c r="B380" s="24" t="s">
        <v>293</v>
      </c>
      <c r="C380" s="24"/>
      <c r="D380" s="39" t="s">
        <v>24</v>
      </c>
      <c r="E380" s="62" t="s">
        <v>294</v>
      </c>
      <c r="F380" s="62">
        <v>16</v>
      </c>
      <c r="G380" s="62">
        <v>16</v>
      </c>
      <c r="H380" s="39">
        <v>6</v>
      </c>
      <c r="I380" s="39" t="s">
        <v>56</v>
      </c>
      <c r="J380" s="63">
        <v>0</v>
      </c>
      <c r="K380" s="28">
        <f t="shared" si="165"/>
        <v>0</v>
      </c>
      <c r="L380" s="29" t="str">
        <f t="shared" si="83"/>
        <v>MUY BAJO</v>
      </c>
      <c r="M380" s="28">
        <f t="shared" si="166"/>
        <v>0</v>
      </c>
      <c r="N380" s="29" t="str">
        <f t="shared" si="85"/>
        <v>MUY BAJO</v>
      </c>
      <c r="O380" s="28">
        <f t="shared" si="167"/>
        <v>0</v>
      </c>
      <c r="P380" s="29" t="str">
        <f t="shared" si="97"/>
        <v>MUY BAJO</v>
      </c>
      <c r="Q380" s="30">
        <f t="shared" si="163"/>
        <v>0</v>
      </c>
      <c r="R380" s="30">
        <v>138</v>
      </c>
      <c r="S380" s="30">
        <f t="shared" si="164"/>
        <v>138</v>
      </c>
      <c r="T380" s="30">
        <f t="shared" si="159"/>
        <v>0</v>
      </c>
      <c r="U380" s="30">
        <v>0</v>
      </c>
    </row>
    <row r="381" spans="1:22" ht="30" customHeight="1" x14ac:dyDescent="0.3">
      <c r="A381" s="64"/>
      <c r="B381" s="24" t="s">
        <v>293</v>
      </c>
      <c r="C381" s="24"/>
      <c r="D381" s="39" t="s">
        <v>25</v>
      </c>
      <c r="E381" s="62" t="s">
        <v>294</v>
      </c>
      <c r="F381" s="62">
        <v>6</v>
      </c>
      <c r="G381" s="62">
        <v>6</v>
      </c>
      <c r="H381" s="39">
        <v>6</v>
      </c>
      <c r="I381" s="39" t="s">
        <v>56</v>
      </c>
      <c r="J381" s="63">
        <v>0</v>
      </c>
      <c r="K381" s="28">
        <f t="shared" si="165"/>
        <v>0</v>
      </c>
      <c r="L381" s="29" t="str">
        <f t="shared" si="83"/>
        <v>MUY BAJO</v>
      </c>
      <c r="M381" s="28"/>
      <c r="N381" s="29" t="str">
        <f t="shared" si="85"/>
        <v>MUY BAJO</v>
      </c>
      <c r="O381" s="28">
        <f t="shared" si="167"/>
        <v>0</v>
      </c>
      <c r="P381" s="29" t="str">
        <f t="shared" si="97"/>
        <v>MUY BAJO</v>
      </c>
      <c r="Q381" s="30">
        <f t="shared" si="163"/>
        <v>0</v>
      </c>
      <c r="R381" s="30">
        <v>230</v>
      </c>
      <c r="S381" s="30">
        <f t="shared" si="164"/>
        <v>230</v>
      </c>
      <c r="T381" s="30">
        <f t="shared" si="159"/>
        <v>0</v>
      </c>
      <c r="U381" s="30">
        <v>0</v>
      </c>
      <c r="V381" s="2">
        <v>0</v>
      </c>
    </row>
    <row r="382" spans="1:22" ht="43.8" customHeight="1" x14ac:dyDescent="0.3">
      <c r="A382" s="64"/>
      <c r="B382" s="24" t="s">
        <v>296</v>
      </c>
      <c r="C382" s="24"/>
      <c r="D382" s="39" t="s">
        <v>21</v>
      </c>
      <c r="E382" s="62" t="s">
        <v>297</v>
      </c>
      <c r="F382" s="62">
        <v>128</v>
      </c>
      <c r="G382" s="62">
        <v>128</v>
      </c>
      <c r="H382" s="39">
        <v>12</v>
      </c>
      <c r="I382" s="39" t="s">
        <v>56</v>
      </c>
      <c r="J382" s="63">
        <v>0</v>
      </c>
      <c r="K382" s="28">
        <f t="shared" si="165"/>
        <v>0</v>
      </c>
      <c r="L382" s="29" t="str">
        <f t="shared" si="83"/>
        <v>MUY BAJO</v>
      </c>
      <c r="M382" s="28">
        <f t="shared" si="166"/>
        <v>0</v>
      </c>
      <c r="N382" s="29" t="str">
        <f t="shared" si="85"/>
        <v>MUY BAJO</v>
      </c>
      <c r="O382" s="28">
        <f t="shared" si="167"/>
        <v>0</v>
      </c>
      <c r="P382" s="29" t="str">
        <f t="shared" si="97"/>
        <v>MUY BAJO</v>
      </c>
      <c r="Q382" s="30">
        <f t="shared" si="163"/>
        <v>0</v>
      </c>
      <c r="R382" s="30">
        <v>25</v>
      </c>
      <c r="S382" s="30">
        <f t="shared" si="164"/>
        <v>25</v>
      </c>
      <c r="T382" s="30">
        <f t="shared" si="159"/>
        <v>0</v>
      </c>
      <c r="U382" s="30">
        <v>0</v>
      </c>
    </row>
    <row r="383" spans="1:22" ht="43.8" customHeight="1" x14ac:dyDescent="0.3">
      <c r="A383" s="64"/>
      <c r="B383" s="24" t="s">
        <v>296</v>
      </c>
      <c r="C383" s="24"/>
      <c r="D383" s="39" t="s">
        <v>26</v>
      </c>
      <c r="E383" s="62" t="s">
        <v>297</v>
      </c>
      <c r="F383" s="62">
        <v>22</v>
      </c>
      <c r="G383" s="62">
        <v>22</v>
      </c>
      <c r="H383" s="39">
        <v>22</v>
      </c>
      <c r="I383" s="39" t="s">
        <v>56</v>
      </c>
      <c r="J383" s="63">
        <v>0</v>
      </c>
      <c r="K383" s="28">
        <f t="shared" si="165"/>
        <v>0</v>
      </c>
      <c r="L383" s="29" t="str">
        <f t="shared" si="83"/>
        <v>MUY BAJO</v>
      </c>
      <c r="M383" s="28">
        <f t="shared" si="166"/>
        <v>0</v>
      </c>
      <c r="N383" s="29" t="str">
        <f t="shared" si="85"/>
        <v>MUY BAJO</v>
      </c>
      <c r="O383" s="28">
        <f t="shared" si="167"/>
        <v>0</v>
      </c>
      <c r="P383" s="29" t="str">
        <f t="shared" si="97"/>
        <v>MUY BAJO</v>
      </c>
      <c r="Q383" s="30">
        <f t="shared" si="163"/>
        <v>0</v>
      </c>
      <c r="R383" s="30">
        <v>5</v>
      </c>
      <c r="S383" s="30">
        <f t="shared" si="164"/>
        <v>5</v>
      </c>
      <c r="T383" s="30">
        <f t="shared" si="159"/>
        <v>0</v>
      </c>
      <c r="U383" s="30">
        <v>0</v>
      </c>
    </row>
    <row r="384" spans="1:22" ht="46.2" customHeight="1" x14ac:dyDescent="0.3">
      <c r="A384" s="64"/>
      <c r="B384" s="24" t="s">
        <v>296</v>
      </c>
      <c r="C384" s="24"/>
      <c r="D384" s="39" t="s">
        <v>24</v>
      </c>
      <c r="E384" s="62" t="s">
        <v>297</v>
      </c>
      <c r="F384" s="62">
        <v>15</v>
      </c>
      <c r="G384" s="62">
        <v>15</v>
      </c>
      <c r="H384" s="39">
        <v>15</v>
      </c>
      <c r="I384" s="39" t="s">
        <v>56</v>
      </c>
      <c r="J384" s="63">
        <v>0</v>
      </c>
      <c r="K384" s="28">
        <f t="shared" si="165"/>
        <v>0</v>
      </c>
      <c r="L384" s="29" t="str">
        <f t="shared" si="83"/>
        <v>MUY BAJO</v>
      </c>
      <c r="M384" s="28">
        <f t="shared" si="166"/>
        <v>0</v>
      </c>
      <c r="N384" s="29" t="str">
        <f t="shared" si="85"/>
        <v>MUY BAJO</v>
      </c>
      <c r="O384" s="28">
        <f t="shared" si="167"/>
        <v>0</v>
      </c>
      <c r="P384" s="29" t="str">
        <f t="shared" si="97"/>
        <v>MUY BAJO</v>
      </c>
      <c r="Q384" s="30">
        <f t="shared" si="163"/>
        <v>0</v>
      </c>
      <c r="R384" s="30">
        <v>5</v>
      </c>
      <c r="S384" s="30">
        <f t="shared" si="164"/>
        <v>5</v>
      </c>
      <c r="T384" s="30">
        <f t="shared" si="159"/>
        <v>0</v>
      </c>
      <c r="U384" s="30">
        <v>0</v>
      </c>
    </row>
    <row r="385" spans="1:22" ht="41.4" customHeight="1" x14ac:dyDescent="0.3">
      <c r="A385" s="64"/>
      <c r="B385" s="24" t="s">
        <v>296</v>
      </c>
      <c r="C385" s="24"/>
      <c r="D385" s="39" t="s">
        <v>25</v>
      </c>
      <c r="E385" s="62" t="s">
        <v>297</v>
      </c>
      <c r="F385" s="62">
        <v>14</v>
      </c>
      <c r="G385" s="62">
        <v>14</v>
      </c>
      <c r="H385" s="39">
        <v>14</v>
      </c>
      <c r="I385" s="39" t="s">
        <v>56</v>
      </c>
      <c r="J385" s="63">
        <v>0</v>
      </c>
      <c r="K385" s="28">
        <f t="shared" si="165"/>
        <v>0</v>
      </c>
      <c r="L385" s="29" t="str">
        <f t="shared" si="83"/>
        <v>MUY BAJO</v>
      </c>
      <c r="M385" s="28">
        <f t="shared" si="166"/>
        <v>0</v>
      </c>
      <c r="N385" s="29" t="str">
        <f t="shared" si="85"/>
        <v>MUY BAJO</v>
      </c>
      <c r="O385" s="28">
        <f t="shared" si="167"/>
        <v>0</v>
      </c>
      <c r="P385" s="29" t="str">
        <f t="shared" si="97"/>
        <v>MUY BAJO</v>
      </c>
      <c r="Q385" s="30">
        <f t="shared" si="163"/>
        <v>0</v>
      </c>
      <c r="R385" s="30">
        <v>5</v>
      </c>
      <c r="S385" s="30">
        <f t="shared" si="164"/>
        <v>5</v>
      </c>
      <c r="T385" s="30">
        <f t="shared" si="159"/>
        <v>0</v>
      </c>
      <c r="U385" s="30">
        <v>0</v>
      </c>
    </row>
    <row r="386" spans="1:22" ht="30" customHeight="1" x14ac:dyDescent="0.3">
      <c r="A386" s="64"/>
      <c r="B386" s="24" t="s">
        <v>298</v>
      </c>
      <c r="C386" s="24"/>
      <c r="D386" s="39" t="s">
        <v>21</v>
      </c>
      <c r="E386" s="62" t="s">
        <v>299</v>
      </c>
      <c r="F386" s="62">
        <v>187</v>
      </c>
      <c r="G386" s="62">
        <v>209</v>
      </c>
      <c r="H386" s="39">
        <v>37</v>
      </c>
      <c r="I386" s="39" t="s">
        <v>56</v>
      </c>
      <c r="J386" s="63">
        <v>0</v>
      </c>
      <c r="K386" s="28">
        <f t="shared" si="165"/>
        <v>0</v>
      </c>
      <c r="L386" s="29" t="str">
        <f t="shared" si="83"/>
        <v>MUY BAJO</v>
      </c>
      <c r="M386" s="28">
        <f t="shared" si="166"/>
        <v>0.3169642857142857</v>
      </c>
      <c r="N386" s="29" t="str">
        <f t="shared" si="85"/>
        <v>BAJO</v>
      </c>
      <c r="O386" s="28">
        <f t="shared" si="167"/>
        <v>0</v>
      </c>
      <c r="P386" s="29" t="str">
        <f t="shared" si="97"/>
        <v>MUY BAJO</v>
      </c>
      <c r="Q386" s="30">
        <f t="shared" si="163"/>
        <v>142</v>
      </c>
      <c r="R386" s="30">
        <v>448</v>
      </c>
      <c r="S386" s="30">
        <f t="shared" si="164"/>
        <v>306</v>
      </c>
      <c r="T386" s="30">
        <f t="shared" si="159"/>
        <v>36</v>
      </c>
      <c r="U386" s="30">
        <v>106</v>
      </c>
      <c r="V386" s="2">
        <v>38</v>
      </c>
    </row>
    <row r="387" spans="1:22" ht="30" customHeight="1" x14ac:dyDescent="0.3">
      <c r="A387" s="64"/>
      <c r="B387" s="24" t="s">
        <v>298</v>
      </c>
      <c r="C387" s="24"/>
      <c r="D387" s="39" t="s">
        <v>26</v>
      </c>
      <c r="E387" s="62" t="s">
        <v>299</v>
      </c>
      <c r="F387" s="62">
        <v>5</v>
      </c>
      <c r="G387" s="62">
        <v>5</v>
      </c>
      <c r="H387" s="39">
        <v>0</v>
      </c>
      <c r="I387" s="39" t="s">
        <v>56</v>
      </c>
      <c r="J387" s="63">
        <v>0</v>
      </c>
      <c r="K387" s="28">
        <v>0</v>
      </c>
      <c r="L387" s="29" t="str">
        <f t="shared" si="83"/>
        <v>MUY BAJO</v>
      </c>
      <c r="M387" s="28"/>
      <c r="N387" s="29"/>
      <c r="O387" s="28"/>
      <c r="P387" s="29"/>
      <c r="Q387" s="30">
        <f t="shared" si="163"/>
        <v>0</v>
      </c>
      <c r="R387" s="30">
        <v>0</v>
      </c>
      <c r="S387" s="30">
        <f t="shared" si="164"/>
        <v>0</v>
      </c>
      <c r="T387" s="30">
        <f t="shared" si="159"/>
        <v>0</v>
      </c>
      <c r="U387" s="30">
        <v>0</v>
      </c>
    </row>
    <row r="388" spans="1:22" ht="30" customHeight="1" x14ac:dyDescent="0.3">
      <c r="A388" s="64"/>
      <c r="B388" s="24" t="s">
        <v>298</v>
      </c>
      <c r="C388" s="24"/>
      <c r="D388" s="39" t="s">
        <v>24</v>
      </c>
      <c r="E388" s="62" t="s">
        <v>299</v>
      </c>
      <c r="F388" s="62">
        <v>8</v>
      </c>
      <c r="G388" s="62">
        <v>8</v>
      </c>
      <c r="H388" s="39">
        <v>0</v>
      </c>
      <c r="I388" s="39" t="s">
        <v>56</v>
      </c>
      <c r="J388" s="63">
        <v>0</v>
      </c>
      <c r="K388" s="28">
        <v>0</v>
      </c>
      <c r="L388" s="29" t="str">
        <f t="shared" si="83"/>
        <v>MUY BAJO</v>
      </c>
      <c r="M388" s="28"/>
      <c r="N388" s="29"/>
      <c r="O388" s="28"/>
      <c r="P388" s="29"/>
      <c r="Q388" s="30">
        <f t="shared" si="163"/>
        <v>0</v>
      </c>
      <c r="R388" s="30">
        <v>0</v>
      </c>
      <c r="S388" s="30">
        <f t="shared" si="164"/>
        <v>0</v>
      </c>
      <c r="T388" s="30">
        <f t="shared" si="159"/>
        <v>0</v>
      </c>
      <c r="U388" s="30">
        <v>0</v>
      </c>
    </row>
    <row r="389" spans="1:22" ht="30" customHeight="1" x14ac:dyDescent="0.3">
      <c r="A389" s="64"/>
      <c r="B389" s="24" t="s">
        <v>298</v>
      </c>
      <c r="C389" s="24"/>
      <c r="D389" s="39" t="s">
        <v>25</v>
      </c>
      <c r="E389" s="62" t="s">
        <v>299</v>
      </c>
      <c r="F389" s="62">
        <v>5</v>
      </c>
      <c r="G389" s="62">
        <v>5</v>
      </c>
      <c r="H389" s="39">
        <v>0</v>
      </c>
      <c r="I389" s="39" t="s">
        <v>56</v>
      </c>
      <c r="J389" s="63">
        <v>0</v>
      </c>
      <c r="K389" s="28">
        <v>0</v>
      </c>
      <c r="L389" s="29" t="str">
        <f t="shared" si="83"/>
        <v>MUY BAJO</v>
      </c>
      <c r="M389" s="28"/>
      <c r="N389" s="29"/>
      <c r="O389" s="28"/>
      <c r="P389" s="29"/>
      <c r="Q389" s="30">
        <f t="shared" si="163"/>
        <v>0</v>
      </c>
      <c r="R389" s="30">
        <v>0</v>
      </c>
      <c r="S389" s="30">
        <f t="shared" si="164"/>
        <v>0</v>
      </c>
      <c r="T389" s="30">
        <f t="shared" si="159"/>
        <v>0</v>
      </c>
      <c r="U389" s="30">
        <v>0</v>
      </c>
      <c r="V389" s="2">
        <v>0</v>
      </c>
    </row>
    <row r="390" spans="1:22" ht="42" customHeight="1" x14ac:dyDescent="0.3">
      <c r="A390" s="64"/>
      <c r="B390" s="24" t="s">
        <v>300</v>
      </c>
      <c r="C390" s="24"/>
      <c r="D390" s="39" t="s">
        <v>21</v>
      </c>
      <c r="E390" s="62" t="s">
        <v>301</v>
      </c>
      <c r="F390" s="62">
        <v>186</v>
      </c>
      <c r="G390" s="62">
        <v>194</v>
      </c>
      <c r="H390" s="39">
        <v>37</v>
      </c>
      <c r="I390" s="39" t="s">
        <v>56</v>
      </c>
      <c r="J390" s="63">
        <v>0</v>
      </c>
      <c r="K390" s="28">
        <f t="shared" si="165"/>
        <v>0</v>
      </c>
      <c r="L390" s="29" t="str">
        <f t="shared" si="83"/>
        <v>MUY BAJO</v>
      </c>
      <c r="M390" s="28">
        <f t="shared" si="166"/>
        <v>0.10714285714285714</v>
      </c>
      <c r="N390" s="29" t="str">
        <f t="shared" si="85"/>
        <v>MUY BAJO</v>
      </c>
      <c r="O390" s="28">
        <f t="shared" si="167"/>
        <v>0</v>
      </c>
      <c r="P390" s="29" t="str">
        <f t="shared" si="97"/>
        <v>MUY BAJO</v>
      </c>
      <c r="Q390" s="30">
        <f t="shared" si="163"/>
        <v>6</v>
      </c>
      <c r="R390" s="30">
        <v>56</v>
      </c>
      <c r="S390" s="30">
        <f t="shared" si="164"/>
        <v>50</v>
      </c>
      <c r="T390" s="30">
        <f t="shared" si="159"/>
        <v>6</v>
      </c>
      <c r="U390" s="30">
        <v>0</v>
      </c>
      <c r="V390" s="2">
        <v>6</v>
      </c>
    </row>
    <row r="391" spans="1:22" ht="42" customHeight="1" x14ac:dyDescent="0.3">
      <c r="A391" s="64"/>
      <c r="B391" s="24" t="s">
        <v>300</v>
      </c>
      <c r="C391" s="24"/>
      <c r="D391" s="39" t="s">
        <v>26</v>
      </c>
      <c r="E391" s="62" t="s">
        <v>301</v>
      </c>
      <c r="F391" s="62">
        <v>5</v>
      </c>
      <c r="G391" s="62">
        <v>5</v>
      </c>
      <c r="H391" s="39">
        <v>0</v>
      </c>
      <c r="I391" s="39" t="s">
        <v>56</v>
      </c>
      <c r="J391" s="63">
        <v>0</v>
      </c>
      <c r="K391" s="28">
        <v>0</v>
      </c>
      <c r="L391" s="29" t="str">
        <f t="shared" si="83"/>
        <v>MUY BAJO</v>
      </c>
      <c r="M391" s="28">
        <f t="shared" si="166"/>
        <v>0</v>
      </c>
      <c r="N391" s="29" t="str">
        <f t="shared" si="85"/>
        <v>MUY BAJO</v>
      </c>
      <c r="O391" s="28">
        <f t="shared" si="167"/>
        <v>0</v>
      </c>
      <c r="P391" s="29" t="str">
        <f t="shared" si="97"/>
        <v>MUY BAJO</v>
      </c>
      <c r="Q391" s="30">
        <f t="shared" si="163"/>
        <v>0</v>
      </c>
      <c r="R391" s="30">
        <v>5</v>
      </c>
      <c r="S391" s="30">
        <f t="shared" si="164"/>
        <v>5</v>
      </c>
      <c r="T391" s="30">
        <f t="shared" si="159"/>
        <v>0</v>
      </c>
      <c r="U391" s="30">
        <v>0</v>
      </c>
    </row>
    <row r="392" spans="1:22" ht="42" customHeight="1" x14ac:dyDescent="0.3">
      <c r="A392" s="64"/>
      <c r="B392" s="24" t="s">
        <v>300</v>
      </c>
      <c r="C392" s="24"/>
      <c r="D392" s="39" t="s">
        <v>24</v>
      </c>
      <c r="E392" s="62" t="s">
        <v>301</v>
      </c>
      <c r="F392" s="62">
        <v>8</v>
      </c>
      <c r="G392" s="62">
        <v>8</v>
      </c>
      <c r="H392" s="39">
        <v>7</v>
      </c>
      <c r="I392" s="39" t="s">
        <v>56</v>
      </c>
      <c r="J392" s="63">
        <v>0</v>
      </c>
      <c r="K392" s="28">
        <f t="shared" si="165"/>
        <v>0</v>
      </c>
      <c r="L392" s="29" t="str">
        <f t="shared" ref="L392:L436" si="168">IF(K392&lt;=20%,"MUY BAJO",IF(AND(K392&gt;20%,K392&lt;=40%),"BAJO",IF(AND(K392&gt;40%,K392&lt;=60%),"MEDIO",IF(AND(K392&gt;60%,K392&lt;=80%),"ALTO","MUY ALTO"))))</f>
        <v>MUY BAJO</v>
      </c>
      <c r="M392" s="28">
        <f t="shared" si="166"/>
        <v>0</v>
      </c>
      <c r="N392" s="29" t="str">
        <f t="shared" ref="N392:N436" si="169">IF(M392&lt;=20%,"MUY BAJO",IF(AND(M392&gt;20%,M392&lt;=40%),"BAJO",IF(AND(M392&gt;40%,M392&lt;=60%),"MEDIO",IF(AND(M392&gt;60%,M392&lt;=80%),"ALTO","MUY ALTO"))))</f>
        <v>MUY BAJO</v>
      </c>
      <c r="O392" s="28">
        <f t="shared" si="167"/>
        <v>0</v>
      </c>
      <c r="P392" s="29" t="str">
        <f t="shared" si="97"/>
        <v>MUY BAJO</v>
      </c>
      <c r="Q392" s="30">
        <f t="shared" si="163"/>
        <v>0</v>
      </c>
      <c r="R392" s="30">
        <v>5</v>
      </c>
      <c r="S392" s="30">
        <f t="shared" si="164"/>
        <v>5</v>
      </c>
      <c r="T392" s="30">
        <f t="shared" si="159"/>
        <v>0</v>
      </c>
      <c r="U392" s="30">
        <v>0</v>
      </c>
    </row>
    <row r="393" spans="1:22" ht="42" customHeight="1" x14ac:dyDescent="0.3">
      <c r="A393" s="64"/>
      <c r="B393" s="24" t="s">
        <v>300</v>
      </c>
      <c r="C393" s="24"/>
      <c r="D393" s="39" t="s">
        <v>25</v>
      </c>
      <c r="E393" s="62" t="s">
        <v>301</v>
      </c>
      <c r="F393" s="62">
        <v>5</v>
      </c>
      <c r="G393" s="62">
        <v>5</v>
      </c>
      <c r="H393" s="39">
        <v>4</v>
      </c>
      <c r="I393" s="39" t="s">
        <v>56</v>
      </c>
      <c r="J393" s="63">
        <v>0</v>
      </c>
      <c r="K393" s="28">
        <f t="shared" si="165"/>
        <v>0</v>
      </c>
      <c r="L393" s="29" t="str">
        <f t="shared" si="168"/>
        <v>MUY BAJO</v>
      </c>
      <c r="M393" s="28">
        <f t="shared" si="166"/>
        <v>0</v>
      </c>
      <c r="N393" s="29" t="str">
        <f t="shared" si="169"/>
        <v>MUY BAJO</v>
      </c>
      <c r="O393" s="28">
        <f t="shared" si="167"/>
        <v>0</v>
      </c>
      <c r="P393" s="29" t="str">
        <f t="shared" si="97"/>
        <v>MUY BAJO</v>
      </c>
      <c r="Q393" s="30">
        <f t="shared" si="163"/>
        <v>0</v>
      </c>
      <c r="R393" s="30">
        <v>5</v>
      </c>
      <c r="S393" s="30">
        <f t="shared" si="164"/>
        <v>5</v>
      </c>
      <c r="T393" s="30">
        <f t="shared" si="159"/>
        <v>0</v>
      </c>
      <c r="U393" s="30">
        <v>0</v>
      </c>
    </row>
    <row r="394" spans="1:22" ht="30" customHeight="1" x14ac:dyDescent="0.3">
      <c r="A394" s="64"/>
      <c r="B394" s="24" t="s">
        <v>302</v>
      </c>
      <c r="C394" s="24"/>
      <c r="D394" s="39" t="s">
        <v>21</v>
      </c>
      <c r="E394" s="62" t="s">
        <v>303</v>
      </c>
      <c r="F394" s="62">
        <v>28110</v>
      </c>
      <c r="G394" s="62">
        <v>30381</v>
      </c>
      <c r="H394" s="39">
        <v>2301</v>
      </c>
      <c r="I394" s="39" t="s">
        <v>23</v>
      </c>
      <c r="J394" s="63">
        <v>0</v>
      </c>
      <c r="K394" s="28">
        <f t="shared" si="165"/>
        <v>0</v>
      </c>
      <c r="L394" s="29" t="str">
        <f t="shared" si="168"/>
        <v>MUY BAJO</v>
      </c>
      <c r="M394" s="28">
        <f t="shared" si="166"/>
        <v>0.10485933503836317</v>
      </c>
      <c r="N394" s="29" t="str">
        <f t="shared" si="169"/>
        <v>MUY BAJO</v>
      </c>
      <c r="O394" s="28">
        <f t="shared" si="167"/>
        <v>0</v>
      </c>
      <c r="P394" s="29" t="str">
        <f t="shared" si="97"/>
        <v>MUY BAJO</v>
      </c>
      <c r="Q394" s="30">
        <f t="shared" si="163"/>
        <v>41</v>
      </c>
      <c r="R394" s="30">
        <v>391</v>
      </c>
      <c r="S394" s="30">
        <f t="shared" si="164"/>
        <v>350</v>
      </c>
      <c r="T394" s="30">
        <f t="shared" si="159"/>
        <v>12</v>
      </c>
      <c r="U394" s="30">
        <v>29</v>
      </c>
      <c r="V394" s="2">
        <v>13</v>
      </c>
    </row>
    <row r="395" spans="1:22" ht="30" customHeight="1" x14ac:dyDescent="0.3">
      <c r="A395" s="64"/>
      <c r="B395" s="24" t="s">
        <v>302</v>
      </c>
      <c r="C395" s="24"/>
      <c r="D395" s="39" t="s">
        <v>26</v>
      </c>
      <c r="E395" s="62" t="s">
        <v>303</v>
      </c>
      <c r="F395" s="62">
        <v>1900</v>
      </c>
      <c r="G395" s="62">
        <v>2082</v>
      </c>
      <c r="H395" s="39">
        <v>182</v>
      </c>
      <c r="I395" s="39" t="s">
        <v>23</v>
      </c>
      <c r="J395" s="63">
        <v>0</v>
      </c>
      <c r="K395" s="28">
        <f t="shared" si="165"/>
        <v>0</v>
      </c>
      <c r="L395" s="29" t="str">
        <f t="shared" si="168"/>
        <v>MUY BAJO</v>
      </c>
      <c r="M395" s="28">
        <f t="shared" si="166"/>
        <v>0</v>
      </c>
      <c r="N395" s="29" t="str">
        <f t="shared" si="169"/>
        <v>MUY BAJO</v>
      </c>
      <c r="O395" s="28">
        <f t="shared" si="167"/>
        <v>0</v>
      </c>
      <c r="P395" s="29" t="str">
        <f t="shared" si="97"/>
        <v>MUY BAJO</v>
      </c>
      <c r="Q395" s="30">
        <f t="shared" si="163"/>
        <v>0</v>
      </c>
      <c r="R395" s="30">
        <v>33</v>
      </c>
      <c r="S395" s="30">
        <f t="shared" si="164"/>
        <v>33</v>
      </c>
      <c r="T395" s="30">
        <f t="shared" si="159"/>
        <v>0</v>
      </c>
      <c r="U395" s="30">
        <v>0</v>
      </c>
    </row>
    <row r="396" spans="1:22" ht="30" customHeight="1" x14ac:dyDescent="0.3">
      <c r="A396" s="64"/>
      <c r="B396" s="24" t="s">
        <v>302</v>
      </c>
      <c r="C396" s="24"/>
      <c r="D396" s="39" t="s">
        <v>24</v>
      </c>
      <c r="E396" s="62" t="s">
        <v>303</v>
      </c>
      <c r="F396" s="62">
        <v>1627</v>
      </c>
      <c r="G396" s="62">
        <v>1809</v>
      </c>
      <c r="H396" s="39">
        <v>182</v>
      </c>
      <c r="I396" s="39" t="s">
        <v>23</v>
      </c>
      <c r="J396" s="63">
        <v>0</v>
      </c>
      <c r="K396" s="28">
        <f t="shared" si="165"/>
        <v>0</v>
      </c>
      <c r="L396" s="29" t="str">
        <f t="shared" si="168"/>
        <v>MUY BAJO</v>
      </c>
      <c r="M396" s="28">
        <f t="shared" si="166"/>
        <v>0</v>
      </c>
      <c r="N396" s="29" t="str">
        <f t="shared" si="169"/>
        <v>MUY BAJO</v>
      </c>
      <c r="O396" s="28">
        <f t="shared" si="167"/>
        <v>0</v>
      </c>
      <c r="P396" s="29" t="str">
        <f t="shared" si="97"/>
        <v>MUY BAJO</v>
      </c>
      <c r="Q396" s="30">
        <f t="shared" si="163"/>
        <v>0</v>
      </c>
      <c r="R396" s="30">
        <v>33</v>
      </c>
      <c r="S396" s="30">
        <f t="shared" si="164"/>
        <v>33</v>
      </c>
      <c r="T396" s="30">
        <f t="shared" si="159"/>
        <v>0</v>
      </c>
      <c r="U396" s="30">
        <v>0</v>
      </c>
    </row>
    <row r="397" spans="1:22" ht="30" customHeight="1" x14ac:dyDescent="0.3">
      <c r="A397" s="64"/>
      <c r="B397" s="24" t="s">
        <v>302</v>
      </c>
      <c r="C397" s="24"/>
      <c r="D397" s="39" t="s">
        <v>25</v>
      </c>
      <c r="E397" s="62" t="s">
        <v>303</v>
      </c>
      <c r="F397" s="62">
        <v>2127</v>
      </c>
      <c r="G397" s="62">
        <v>2309</v>
      </c>
      <c r="H397" s="39">
        <v>182</v>
      </c>
      <c r="I397" s="39" t="s">
        <v>23</v>
      </c>
      <c r="J397" s="63">
        <v>0</v>
      </c>
      <c r="K397" s="28">
        <f t="shared" si="165"/>
        <v>0</v>
      </c>
      <c r="L397" s="29" t="str">
        <f t="shared" si="168"/>
        <v>MUY BAJO</v>
      </c>
      <c r="M397" s="28">
        <f t="shared" si="166"/>
        <v>0</v>
      </c>
      <c r="N397" s="29" t="str">
        <f t="shared" si="169"/>
        <v>MUY BAJO</v>
      </c>
      <c r="O397" s="28">
        <f t="shared" si="167"/>
        <v>0</v>
      </c>
      <c r="P397" s="29" t="str">
        <f t="shared" si="97"/>
        <v>MUY BAJO</v>
      </c>
      <c r="Q397" s="30">
        <f t="shared" si="163"/>
        <v>0</v>
      </c>
      <c r="R397" s="30">
        <v>33</v>
      </c>
      <c r="S397" s="30">
        <f t="shared" si="164"/>
        <v>33</v>
      </c>
      <c r="T397" s="30">
        <f t="shared" si="159"/>
        <v>0</v>
      </c>
      <c r="U397" s="30">
        <v>0</v>
      </c>
    </row>
    <row r="398" spans="1:22" ht="30" customHeight="1" x14ac:dyDescent="0.3">
      <c r="A398" s="64"/>
      <c r="B398" s="24" t="s">
        <v>304</v>
      </c>
      <c r="C398" s="24"/>
      <c r="D398" s="39" t="s">
        <v>28</v>
      </c>
      <c r="E398" s="62" t="s">
        <v>305</v>
      </c>
      <c r="F398" s="62">
        <v>16</v>
      </c>
      <c r="G398" s="62">
        <v>29</v>
      </c>
      <c r="H398" s="39">
        <v>25</v>
      </c>
      <c r="I398" s="39" t="s">
        <v>56</v>
      </c>
      <c r="J398" s="63">
        <v>0</v>
      </c>
      <c r="K398" s="28">
        <f t="shared" si="165"/>
        <v>0</v>
      </c>
      <c r="L398" s="29" t="str">
        <f t="shared" si="168"/>
        <v>MUY BAJO</v>
      </c>
      <c r="M398" s="28">
        <f t="shared" si="166"/>
        <v>0.64218616567036724</v>
      </c>
      <c r="N398" s="29" t="str">
        <f t="shared" si="169"/>
        <v>ALTO</v>
      </c>
      <c r="O398" s="28">
        <f t="shared" si="167"/>
        <v>0</v>
      </c>
      <c r="P398" s="29" t="str">
        <f t="shared" si="97"/>
        <v>MUY BAJO</v>
      </c>
      <c r="Q398" s="30">
        <f t="shared" si="163"/>
        <v>752</v>
      </c>
      <c r="R398" s="30">
        <v>1171</v>
      </c>
      <c r="S398" s="30">
        <f t="shared" si="164"/>
        <v>419</v>
      </c>
      <c r="T398" s="30">
        <f t="shared" si="159"/>
        <v>29</v>
      </c>
      <c r="U398" s="30">
        <v>723</v>
      </c>
      <c r="V398" s="2">
        <v>30</v>
      </c>
    </row>
    <row r="399" spans="1:22" ht="30" customHeight="1" x14ac:dyDescent="0.3">
      <c r="A399" s="64"/>
      <c r="B399" s="24" t="s">
        <v>306</v>
      </c>
      <c r="C399" s="24"/>
      <c r="D399" s="39" t="s">
        <v>21</v>
      </c>
      <c r="E399" s="62" t="s">
        <v>307</v>
      </c>
      <c r="F399" s="62">
        <v>2</v>
      </c>
      <c r="G399" s="62">
        <v>2</v>
      </c>
      <c r="H399" s="39">
        <v>2</v>
      </c>
      <c r="I399" s="39" t="s">
        <v>56</v>
      </c>
      <c r="J399" s="63">
        <v>0</v>
      </c>
      <c r="K399" s="28">
        <f t="shared" si="165"/>
        <v>0</v>
      </c>
      <c r="L399" s="29" t="str">
        <f t="shared" si="168"/>
        <v>MUY BAJO</v>
      </c>
      <c r="M399" s="28">
        <f t="shared" si="166"/>
        <v>0</v>
      </c>
      <c r="N399" s="29" t="str">
        <f t="shared" si="169"/>
        <v>MUY BAJO</v>
      </c>
      <c r="O399" s="28">
        <f t="shared" si="167"/>
        <v>0</v>
      </c>
      <c r="P399" s="29" t="str">
        <f t="shared" si="97"/>
        <v>MUY BAJO</v>
      </c>
      <c r="Q399" s="30">
        <f t="shared" si="163"/>
        <v>0</v>
      </c>
      <c r="R399" s="30">
        <v>10</v>
      </c>
      <c r="S399" s="30">
        <f t="shared" si="164"/>
        <v>10</v>
      </c>
      <c r="T399" s="30">
        <f t="shared" si="159"/>
        <v>0</v>
      </c>
      <c r="U399" s="30">
        <v>0</v>
      </c>
    </row>
    <row r="400" spans="1:22" ht="30" customHeight="1" x14ac:dyDescent="0.3">
      <c r="A400" s="64"/>
      <c r="B400" s="24" t="s">
        <v>306</v>
      </c>
      <c r="C400" s="24"/>
      <c r="D400" s="39" t="s">
        <v>26</v>
      </c>
      <c r="E400" s="62" t="s">
        <v>307</v>
      </c>
      <c r="F400" s="62">
        <v>1</v>
      </c>
      <c r="G400" s="62">
        <v>1</v>
      </c>
      <c r="H400" s="39">
        <v>1</v>
      </c>
      <c r="I400" s="39" t="s">
        <v>56</v>
      </c>
      <c r="J400" s="63">
        <v>0</v>
      </c>
      <c r="K400" s="28">
        <f t="shared" si="165"/>
        <v>0</v>
      </c>
      <c r="L400" s="29" t="str">
        <f t="shared" si="168"/>
        <v>MUY BAJO</v>
      </c>
      <c r="M400" s="28">
        <f t="shared" si="166"/>
        <v>0</v>
      </c>
      <c r="N400" s="29" t="str">
        <f t="shared" si="169"/>
        <v>MUY BAJO</v>
      </c>
      <c r="O400" s="28">
        <f t="shared" si="167"/>
        <v>0</v>
      </c>
      <c r="P400" s="29" t="str">
        <f t="shared" si="97"/>
        <v>MUY BAJO</v>
      </c>
      <c r="Q400" s="30">
        <f t="shared" si="163"/>
        <v>0</v>
      </c>
      <c r="R400" s="30">
        <v>50</v>
      </c>
      <c r="S400" s="30">
        <f t="shared" si="164"/>
        <v>50</v>
      </c>
      <c r="T400" s="30">
        <f t="shared" si="159"/>
        <v>0</v>
      </c>
      <c r="U400" s="30">
        <v>0</v>
      </c>
    </row>
    <row r="401" spans="1:22" ht="30" customHeight="1" x14ac:dyDescent="0.3">
      <c r="A401" s="64"/>
      <c r="B401" s="24" t="s">
        <v>306</v>
      </c>
      <c r="C401" s="24"/>
      <c r="D401" s="39" t="s">
        <v>24</v>
      </c>
      <c r="E401" s="62" t="s">
        <v>307</v>
      </c>
      <c r="F401" s="62">
        <v>1</v>
      </c>
      <c r="G401" s="62">
        <v>1</v>
      </c>
      <c r="H401" s="39">
        <v>1</v>
      </c>
      <c r="I401" s="39" t="s">
        <v>56</v>
      </c>
      <c r="J401" s="63">
        <v>0</v>
      </c>
      <c r="K401" s="28">
        <f t="shared" si="165"/>
        <v>0</v>
      </c>
      <c r="L401" s="29" t="str">
        <f t="shared" si="168"/>
        <v>MUY BAJO</v>
      </c>
      <c r="M401" s="28">
        <f t="shared" si="166"/>
        <v>0</v>
      </c>
      <c r="N401" s="29" t="str">
        <f t="shared" si="169"/>
        <v>MUY BAJO</v>
      </c>
      <c r="O401" s="28">
        <f t="shared" si="167"/>
        <v>0</v>
      </c>
      <c r="P401" s="29" t="str">
        <f t="shared" si="97"/>
        <v>MUY BAJO</v>
      </c>
      <c r="Q401" s="30">
        <f t="shared" si="163"/>
        <v>0</v>
      </c>
      <c r="R401" s="30">
        <v>5</v>
      </c>
      <c r="S401" s="30">
        <f t="shared" si="164"/>
        <v>5</v>
      </c>
      <c r="T401" s="30">
        <f t="shared" si="159"/>
        <v>0</v>
      </c>
      <c r="U401" s="30">
        <v>0</v>
      </c>
    </row>
    <row r="402" spans="1:22" ht="30" customHeight="1" x14ac:dyDescent="0.3">
      <c r="A402" s="64"/>
      <c r="B402" s="24" t="s">
        <v>306</v>
      </c>
      <c r="C402" s="24"/>
      <c r="D402" s="39" t="s">
        <v>25</v>
      </c>
      <c r="E402" s="62" t="s">
        <v>307</v>
      </c>
      <c r="F402" s="62">
        <v>1</v>
      </c>
      <c r="G402" s="62">
        <v>1</v>
      </c>
      <c r="H402" s="39">
        <v>1</v>
      </c>
      <c r="I402" s="39" t="s">
        <v>56</v>
      </c>
      <c r="J402" s="63">
        <v>0</v>
      </c>
      <c r="K402" s="28">
        <f t="shared" si="165"/>
        <v>0</v>
      </c>
      <c r="L402" s="29" t="str">
        <f t="shared" si="168"/>
        <v>MUY BAJO</v>
      </c>
      <c r="M402" s="28">
        <f t="shared" si="166"/>
        <v>0</v>
      </c>
      <c r="N402" s="29" t="str">
        <f t="shared" si="169"/>
        <v>MUY BAJO</v>
      </c>
      <c r="O402" s="28">
        <f t="shared" si="167"/>
        <v>0</v>
      </c>
      <c r="P402" s="29" t="str">
        <f t="shared" si="97"/>
        <v>MUY BAJO</v>
      </c>
      <c r="Q402" s="30">
        <f t="shared" si="163"/>
        <v>0</v>
      </c>
      <c r="R402" s="30">
        <v>50</v>
      </c>
      <c r="S402" s="30">
        <f t="shared" si="164"/>
        <v>50</v>
      </c>
      <c r="T402" s="30">
        <f t="shared" si="159"/>
        <v>0</v>
      </c>
      <c r="U402" s="30">
        <v>0</v>
      </c>
    </row>
    <row r="403" spans="1:22" ht="30" customHeight="1" x14ac:dyDescent="0.3">
      <c r="A403" s="64"/>
      <c r="B403" s="24" t="s">
        <v>308</v>
      </c>
      <c r="C403" s="24"/>
      <c r="D403" s="39" t="s">
        <v>21</v>
      </c>
      <c r="E403" s="62" t="s">
        <v>309</v>
      </c>
      <c r="F403" s="62"/>
      <c r="G403" s="62"/>
      <c r="H403" s="39"/>
      <c r="I403" s="39"/>
      <c r="J403" s="63">
        <v>0</v>
      </c>
      <c r="K403" s="28">
        <v>0</v>
      </c>
      <c r="L403" s="29" t="str">
        <f t="shared" si="168"/>
        <v>MUY BAJO</v>
      </c>
      <c r="M403" s="28"/>
      <c r="N403" s="29"/>
      <c r="O403" s="28"/>
      <c r="P403" s="29"/>
      <c r="Q403" s="30">
        <f t="shared" si="163"/>
        <v>0</v>
      </c>
      <c r="R403" s="30">
        <v>0</v>
      </c>
      <c r="S403" s="30">
        <f t="shared" si="164"/>
        <v>0</v>
      </c>
      <c r="T403" s="30">
        <f t="shared" si="159"/>
        <v>0</v>
      </c>
      <c r="U403" s="30">
        <v>0</v>
      </c>
    </row>
    <row r="404" spans="1:22" ht="30" customHeight="1" thickBot="1" x14ac:dyDescent="0.35">
      <c r="A404" s="64"/>
      <c r="B404" s="34" t="s">
        <v>310</v>
      </c>
      <c r="C404" s="34"/>
      <c r="D404" s="35"/>
      <c r="E404" s="35"/>
      <c r="F404" s="35"/>
      <c r="G404" s="35"/>
      <c r="H404" s="35"/>
      <c r="I404" s="35"/>
      <c r="J404" s="65"/>
      <c r="K404" s="36">
        <f>AVERAGE(K362:K403)</f>
        <v>7.9365079365079361E-3</v>
      </c>
      <c r="L404" s="29" t="str">
        <f t="shared" si="168"/>
        <v>MUY BAJO</v>
      </c>
      <c r="M404" s="36">
        <f>AVERAGE(M362:M403)</f>
        <v>0.23255311004015541</v>
      </c>
      <c r="N404" s="29" t="str">
        <f t="shared" si="169"/>
        <v>BAJO</v>
      </c>
      <c r="O404" s="36">
        <f>AVERAGE(O362:O403)</f>
        <v>2.1164021164021163E-2</v>
      </c>
      <c r="P404" s="29" t="str">
        <f t="shared" si="97"/>
        <v>MUY BAJO</v>
      </c>
      <c r="Q404" s="37">
        <f t="shared" ref="Q404:T404" si="170">SUM(Q362:Q403)</f>
        <v>1864</v>
      </c>
      <c r="R404" s="37">
        <f t="shared" si="170"/>
        <v>5762</v>
      </c>
      <c r="S404" s="37">
        <f t="shared" si="170"/>
        <v>3898</v>
      </c>
      <c r="T404" s="37">
        <f t="shared" si="170"/>
        <v>948</v>
      </c>
      <c r="U404" s="37">
        <f>SUM(U362:U403)</f>
        <v>916</v>
      </c>
    </row>
    <row r="405" spans="1:22" ht="45" customHeight="1" x14ac:dyDescent="0.3">
      <c r="A405" s="64"/>
      <c r="B405" s="24" t="s">
        <v>311</v>
      </c>
      <c r="C405" s="24"/>
      <c r="D405" s="39" t="s">
        <v>24</v>
      </c>
      <c r="E405" s="62" t="s">
        <v>312</v>
      </c>
      <c r="F405" s="62">
        <v>97</v>
      </c>
      <c r="G405" s="62">
        <v>110</v>
      </c>
      <c r="H405" s="39">
        <v>13</v>
      </c>
      <c r="I405" s="39" t="s">
        <v>23</v>
      </c>
      <c r="J405" s="63">
        <v>0</v>
      </c>
      <c r="K405" s="28">
        <f>+J405/H405</f>
        <v>0</v>
      </c>
      <c r="L405" s="29" t="str">
        <f t="shared" si="168"/>
        <v>MUY BAJO</v>
      </c>
      <c r="M405" s="28">
        <f t="shared" ref="M405:M412" si="171">+Q405/R405</f>
        <v>0</v>
      </c>
      <c r="N405" s="29" t="str">
        <f t="shared" si="169"/>
        <v>MUY BAJO</v>
      </c>
      <c r="O405" s="28">
        <f t="shared" ref="O405:O412" si="172">+K405*M405</f>
        <v>0</v>
      </c>
      <c r="P405" s="29" t="str">
        <f t="shared" si="97"/>
        <v>MUY BAJO</v>
      </c>
      <c r="Q405" s="30">
        <f t="shared" ref="Q405:Q412" si="173">+T405+U405</f>
        <v>0</v>
      </c>
      <c r="R405" s="30">
        <v>78</v>
      </c>
      <c r="S405" s="30">
        <f t="shared" ref="S405:S412" si="174">+R405-Q405</f>
        <v>78</v>
      </c>
      <c r="T405" s="30">
        <f t="shared" si="159"/>
        <v>0</v>
      </c>
      <c r="U405" s="30">
        <v>0</v>
      </c>
    </row>
    <row r="406" spans="1:22" ht="45" customHeight="1" x14ac:dyDescent="0.3">
      <c r="A406" s="64"/>
      <c r="B406" s="24" t="s">
        <v>311</v>
      </c>
      <c r="C406" s="24"/>
      <c r="D406" s="39" t="s">
        <v>25</v>
      </c>
      <c r="E406" s="62" t="s">
        <v>312</v>
      </c>
      <c r="F406" s="62">
        <v>87</v>
      </c>
      <c r="G406" s="62">
        <v>100</v>
      </c>
      <c r="H406" s="39">
        <v>13</v>
      </c>
      <c r="I406" s="39" t="s">
        <v>23</v>
      </c>
      <c r="J406" s="63">
        <v>0</v>
      </c>
      <c r="K406" s="28">
        <f t="shared" ref="K406:K412" si="175">+J406/H406</f>
        <v>0</v>
      </c>
      <c r="L406" s="29" t="str">
        <f t="shared" si="168"/>
        <v>MUY BAJO</v>
      </c>
      <c r="M406" s="28">
        <f t="shared" si="171"/>
        <v>0</v>
      </c>
      <c r="N406" s="29" t="str">
        <f t="shared" si="169"/>
        <v>MUY BAJO</v>
      </c>
      <c r="O406" s="28">
        <f t="shared" si="172"/>
        <v>0</v>
      </c>
      <c r="P406" s="29" t="str">
        <f t="shared" si="97"/>
        <v>MUY BAJO</v>
      </c>
      <c r="Q406" s="30">
        <f t="shared" si="173"/>
        <v>0</v>
      </c>
      <c r="R406" s="30">
        <v>78</v>
      </c>
      <c r="S406" s="30">
        <f t="shared" si="174"/>
        <v>78</v>
      </c>
      <c r="T406" s="30">
        <f t="shared" si="159"/>
        <v>0</v>
      </c>
      <c r="U406" s="30">
        <v>0</v>
      </c>
    </row>
    <row r="407" spans="1:22" ht="45" customHeight="1" x14ac:dyDescent="0.3">
      <c r="A407" s="64"/>
      <c r="B407" s="24" t="s">
        <v>311</v>
      </c>
      <c r="C407" s="24"/>
      <c r="D407" s="39" t="s">
        <v>21</v>
      </c>
      <c r="E407" s="62" t="s">
        <v>312</v>
      </c>
      <c r="F407" s="62">
        <v>2309</v>
      </c>
      <c r="G407" s="62">
        <v>2413</v>
      </c>
      <c r="H407" s="39">
        <v>104</v>
      </c>
      <c r="I407" s="39" t="s">
        <v>23</v>
      </c>
      <c r="J407" s="63">
        <v>135</v>
      </c>
      <c r="K407" s="28">
        <f t="shared" si="175"/>
        <v>1.2980769230769231</v>
      </c>
      <c r="L407" s="29" t="str">
        <f t="shared" si="168"/>
        <v>MUY ALTO</v>
      </c>
      <c r="M407" s="28">
        <f t="shared" si="171"/>
        <v>0.17503217503217502</v>
      </c>
      <c r="N407" s="29" t="str">
        <f t="shared" si="169"/>
        <v>MUY BAJO</v>
      </c>
      <c r="O407" s="28">
        <f t="shared" si="172"/>
        <v>0.22720522720522721</v>
      </c>
      <c r="P407" s="29" t="str">
        <f t="shared" si="97"/>
        <v>BAJO</v>
      </c>
      <c r="Q407" s="30">
        <f t="shared" si="173"/>
        <v>272</v>
      </c>
      <c r="R407" s="30">
        <v>1554</v>
      </c>
      <c r="S407" s="30">
        <f t="shared" si="174"/>
        <v>1282</v>
      </c>
      <c r="T407" s="30">
        <f t="shared" si="159"/>
        <v>0</v>
      </c>
      <c r="U407" s="30">
        <v>272</v>
      </c>
    </row>
    <row r="408" spans="1:22" ht="47.4" customHeight="1" x14ac:dyDescent="0.3">
      <c r="A408" s="64"/>
      <c r="B408" s="24" t="s">
        <v>311</v>
      </c>
      <c r="C408" s="24"/>
      <c r="D408" s="39" t="s">
        <v>26</v>
      </c>
      <c r="E408" s="62" t="s">
        <v>312</v>
      </c>
      <c r="F408" s="62">
        <v>168</v>
      </c>
      <c r="G408" s="62">
        <v>182</v>
      </c>
      <c r="H408" s="39">
        <v>14</v>
      </c>
      <c r="I408" s="39" t="s">
        <v>23</v>
      </c>
      <c r="J408" s="63">
        <v>0</v>
      </c>
      <c r="K408" s="28">
        <f t="shared" si="175"/>
        <v>0</v>
      </c>
      <c r="L408" s="29" t="str">
        <f t="shared" si="168"/>
        <v>MUY BAJO</v>
      </c>
      <c r="M408" s="28">
        <f t="shared" si="171"/>
        <v>0</v>
      </c>
      <c r="N408" s="29" t="str">
        <f t="shared" si="169"/>
        <v>MUY BAJO</v>
      </c>
      <c r="O408" s="28">
        <f t="shared" si="172"/>
        <v>0</v>
      </c>
      <c r="P408" s="29" t="str">
        <f t="shared" si="97"/>
        <v>MUY BAJO</v>
      </c>
      <c r="Q408" s="30">
        <f t="shared" si="173"/>
        <v>0</v>
      </c>
      <c r="R408" s="30">
        <v>84</v>
      </c>
      <c r="S408" s="30">
        <f t="shared" si="174"/>
        <v>84</v>
      </c>
      <c r="T408" s="30">
        <f t="shared" si="159"/>
        <v>0</v>
      </c>
      <c r="U408" s="30">
        <v>0</v>
      </c>
    </row>
    <row r="409" spans="1:22" ht="42.6" customHeight="1" x14ac:dyDescent="0.3">
      <c r="A409" s="64"/>
      <c r="B409" s="24" t="s">
        <v>313</v>
      </c>
      <c r="C409" s="24"/>
      <c r="D409" s="39" t="s">
        <v>28</v>
      </c>
      <c r="E409" s="62" t="s">
        <v>314</v>
      </c>
      <c r="F409" s="62">
        <v>2666</v>
      </c>
      <c r="G409" s="62">
        <v>2666</v>
      </c>
      <c r="H409" s="39">
        <v>2666</v>
      </c>
      <c r="I409" s="39" t="s">
        <v>56</v>
      </c>
      <c r="J409" s="63">
        <v>0</v>
      </c>
      <c r="K409" s="28">
        <f t="shared" si="175"/>
        <v>0</v>
      </c>
      <c r="L409" s="29" t="str">
        <f t="shared" si="168"/>
        <v>MUY BAJO</v>
      </c>
      <c r="M409" s="28">
        <f t="shared" si="171"/>
        <v>0.52281368821292773</v>
      </c>
      <c r="N409" s="29" t="str">
        <f t="shared" si="169"/>
        <v>MEDIO</v>
      </c>
      <c r="O409" s="28">
        <f t="shared" si="172"/>
        <v>0</v>
      </c>
      <c r="P409" s="29" t="str">
        <f t="shared" si="97"/>
        <v>MUY BAJO</v>
      </c>
      <c r="Q409" s="30">
        <f t="shared" si="173"/>
        <v>275</v>
      </c>
      <c r="R409" s="30">
        <v>526</v>
      </c>
      <c r="S409" s="30">
        <f t="shared" si="174"/>
        <v>251</v>
      </c>
      <c r="T409" s="30">
        <f t="shared" si="159"/>
        <v>151</v>
      </c>
      <c r="U409" s="30">
        <v>124</v>
      </c>
      <c r="V409" s="2">
        <v>158</v>
      </c>
    </row>
    <row r="410" spans="1:22" ht="24.6" customHeight="1" x14ac:dyDescent="0.3">
      <c r="A410" s="64"/>
      <c r="B410" s="24" t="s">
        <v>315</v>
      </c>
      <c r="C410" s="24"/>
      <c r="D410" s="39" t="s">
        <v>28</v>
      </c>
      <c r="E410" s="62" t="s">
        <v>316</v>
      </c>
      <c r="F410" s="62">
        <v>82</v>
      </c>
      <c r="G410" s="62">
        <v>85</v>
      </c>
      <c r="H410" s="39">
        <v>3</v>
      </c>
      <c r="I410" s="39" t="s">
        <v>23</v>
      </c>
      <c r="J410" s="63">
        <v>8</v>
      </c>
      <c r="K410" s="28">
        <f t="shared" si="175"/>
        <v>2.6666666666666665</v>
      </c>
      <c r="L410" s="29" t="str">
        <f t="shared" si="168"/>
        <v>MUY ALTO</v>
      </c>
      <c r="M410" s="28">
        <f t="shared" si="171"/>
        <v>1.0819165378670788</v>
      </c>
      <c r="N410" s="29" t="str">
        <f t="shared" si="169"/>
        <v>MUY ALTO</v>
      </c>
      <c r="O410" s="28">
        <f t="shared" si="172"/>
        <v>2.8851107676455432</v>
      </c>
      <c r="P410" s="29" t="str">
        <f t="shared" si="97"/>
        <v>MUY ALTO</v>
      </c>
      <c r="Q410" s="30">
        <f t="shared" si="173"/>
        <v>700</v>
      </c>
      <c r="R410" s="30">
        <v>647</v>
      </c>
      <c r="S410" s="30">
        <f t="shared" si="174"/>
        <v>-53</v>
      </c>
      <c r="T410" s="30">
        <f t="shared" si="159"/>
        <v>359</v>
      </c>
      <c r="U410" s="30">
        <v>341</v>
      </c>
      <c r="V410" s="2">
        <v>375</v>
      </c>
    </row>
    <row r="411" spans="1:22" ht="40.950000000000003" customHeight="1" x14ac:dyDescent="0.3">
      <c r="A411" s="64"/>
      <c r="B411" s="24" t="s">
        <v>317</v>
      </c>
      <c r="C411" s="24"/>
      <c r="D411" s="39" t="s">
        <v>28</v>
      </c>
      <c r="E411" s="62" t="s">
        <v>318</v>
      </c>
      <c r="F411" s="62">
        <v>82</v>
      </c>
      <c r="G411" s="62">
        <v>82</v>
      </c>
      <c r="H411" s="39">
        <v>82</v>
      </c>
      <c r="I411" s="39" t="s">
        <v>56</v>
      </c>
      <c r="J411" s="63">
        <v>93</v>
      </c>
      <c r="K411" s="28">
        <f t="shared" si="175"/>
        <v>1.1341463414634145</v>
      </c>
      <c r="L411" s="29" t="str">
        <f t="shared" si="168"/>
        <v>MUY ALTO</v>
      </c>
      <c r="M411" s="28">
        <f t="shared" si="171"/>
        <v>1.0273081924577374</v>
      </c>
      <c r="N411" s="29" t="str">
        <f t="shared" si="169"/>
        <v>MUY ALTO</v>
      </c>
      <c r="O411" s="28">
        <f t="shared" si="172"/>
        <v>1.1651178280313361</v>
      </c>
      <c r="P411" s="29" t="str">
        <f t="shared" si="97"/>
        <v>MUY ALTO</v>
      </c>
      <c r="Q411" s="30">
        <f t="shared" si="173"/>
        <v>790</v>
      </c>
      <c r="R411" s="30">
        <v>769</v>
      </c>
      <c r="S411" s="30">
        <f t="shared" si="174"/>
        <v>-21</v>
      </c>
      <c r="T411" s="30">
        <f t="shared" si="159"/>
        <v>396</v>
      </c>
      <c r="U411" s="30">
        <v>394</v>
      </c>
      <c r="V411" s="2">
        <v>414</v>
      </c>
    </row>
    <row r="412" spans="1:22" ht="40.950000000000003" customHeight="1" x14ac:dyDescent="0.3">
      <c r="A412" s="64"/>
      <c r="B412" s="24" t="s">
        <v>319</v>
      </c>
      <c r="C412" s="24"/>
      <c r="D412" s="39" t="s">
        <v>28</v>
      </c>
      <c r="E412" s="62" t="s">
        <v>320</v>
      </c>
      <c r="F412" s="62">
        <v>3627</v>
      </c>
      <c r="G412" s="62">
        <v>3632</v>
      </c>
      <c r="H412" s="39">
        <v>3632</v>
      </c>
      <c r="I412" s="39" t="s">
        <v>56</v>
      </c>
      <c r="J412" s="63">
        <v>12</v>
      </c>
      <c r="K412" s="28">
        <f t="shared" si="175"/>
        <v>3.3039647577092512E-3</v>
      </c>
      <c r="L412" s="29" t="str">
        <f t="shared" si="168"/>
        <v>MUY BAJO</v>
      </c>
      <c r="M412" s="28">
        <f t="shared" si="171"/>
        <v>0.22531418312387791</v>
      </c>
      <c r="N412" s="29" t="str">
        <f t="shared" si="169"/>
        <v>BAJO</v>
      </c>
      <c r="O412" s="28">
        <f t="shared" si="172"/>
        <v>7.4443012045334112E-4</v>
      </c>
      <c r="P412" s="29" t="str">
        <f t="shared" si="97"/>
        <v>MUY BAJO</v>
      </c>
      <c r="Q412" s="30">
        <f t="shared" si="173"/>
        <v>251</v>
      </c>
      <c r="R412" s="30">
        <v>1114</v>
      </c>
      <c r="S412" s="30">
        <f t="shared" si="174"/>
        <v>863</v>
      </c>
      <c r="T412" s="30">
        <f t="shared" si="159"/>
        <v>97</v>
      </c>
      <c r="U412" s="30">
        <v>154</v>
      </c>
      <c r="V412" s="2">
        <v>101</v>
      </c>
    </row>
    <row r="413" spans="1:22" ht="30" customHeight="1" thickBot="1" x14ac:dyDescent="0.35">
      <c r="A413" s="64"/>
      <c r="B413" s="34" t="s">
        <v>321</v>
      </c>
      <c r="C413" s="34"/>
      <c r="D413" s="35"/>
      <c r="E413" s="35"/>
      <c r="F413" s="35"/>
      <c r="G413" s="35"/>
      <c r="H413" s="35"/>
      <c r="I413" s="35"/>
      <c r="J413" s="65"/>
      <c r="K413" s="36">
        <f>AVERAGE(K405:K412)</f>
        <v>0.63777423699558911</v>
      </c>
      <c r="L413" s="29" t="str">
        <f t="shared" si="168"/>
        <v>ALTO</v>
      </c>
      <c r="M413" s="36">
        <f>AVERAGE(M405:M412)</f>
        <v>0.3790480970867246</v>
      </c>
      <c r="N413" s="29" t="str">
        <f t="shared" si="169"/>
        <v>BAJO</v>
      </c>
      <c r="O413" s="36">
        <f>AVERAGE(O405:O412)</f>
        <v>0.53477228162531998</v>
      </c>
      <c r="P413" s="29" t="str">
        <f t="shared" si="97"/>
        <v>MEDIO</v>
      </c>
      <c r="Q413" s="37">
        <f t="shared" ref="Q413:T413" si="176">SUM(Q405:Q412)</f>
        <v>2288</v>
      </c>
      <c r="R413" s="37">
        <f t="shared" si="176"/>
        <v>4850</v>
      </c>
      <c r="S413" s="37">
        <f t="shared" si="176"/>
        <v>2562</v>
      </c>
      <c r="T413" s="37">
        <f t="shared" si="176"/>
        <v>1003</v>
      </c>
      <c r="U413" s="37">
        <f>SUM(U405:U412)</f>
        <v>1285</v>
      </c>
    </row>
    <row r="414" spans="1:22" ht="64.2" customHeight="1" x14ac:dyDescent="0.3">
      <c r="A414" s="64"/>
      <c r="B414" s="24" t="s">
        <v>322</v>
      </c>
      <c r="C414" s="24"/>
      <c r="D414" s="39" t="s">
        <v>21</v>
      </c>
      <c r="E414" s="62" t="s">
        <v>323</v>
      </c>
      <c r="F414" s="62">
        <v>1</v>
      </c>
      <c r="G414" s="62">
        <v>1</v>
      </c>
      <c r="H414" s="39">
        <v>1</v>
      </c>
      <c r="I414" s="39" t="s">
        <v>50</v>
      </c>
      <c r="J414" s="63">
        <v>1</v>
      </c>
      <c r="K414" s="28">
        <f>+J414/H414</f>
        <v>1</v>
      </c>
      <c r="L414" s="29" t="str">
        <f t="shared" si="168"/>
        <v>MUY ALTO</v>
      </c>
      <c r="M414" s="28">
        <f t="shared" ref="M414:M430" si="177">+Q414/R414</f>
        <v>0.83057851239669422</v>
      </c>
      <c r="N414" s="29" t="str">
        <f t="shared" si="169"/>
        <v>MUY ALTO</v>
      </c>
      <c r="O414" s="28">
        <f t="shared" ref="O414:O430" si="178">+K414*M414</f>
        <v>0.83057851239669422</v>
      </c>
      <c r="P414" s="29" t="str">
        <f t="shared" si="97"/>
        <v>MUY ALTO</v>
      </c>
      <c r="Q414" s="30">
        <f t="shared" ref="Q414:Q430" si="179">+T414+U414</f>
        <v>201</v>
      </c>
      <c r="R414" s="30">
        <v>242</v>
      </c>
      <c r="S414" s="30">
        <f t="shared" ref="S414:S430" si="180">+R414-Q414</f>
        <v>41</v>
      </c>
      <c r="T414" s="30">
        <f t="shared" si="159"/>
        <v>109</v>
      </c>
      <c r="U414" s="30">
        <v>92</v>
      </c>
      <c r="V414" s="2">
        <v>114</v>
      </c>
    </row>
    <row r="415" spans="1:22" ht="70.2" customHeight="1" x14ac:dyDescent="0.3">
      <c r="A415" s="64"/>
      <c r="B415" s="24" t="s">
        <v>322</v>
      </c>
      <c r="C415" s="24"/>
      <c r="D415" s="39" t="s">
        <v>26</v>
      </c>
      <c r="E415" s="62" t="s">
        <v>324</v>
      </c>
      <c r="F415" s="62">
        <v>1</v>
      </c>
      <c r="G415" s="62">
        <v>1</v>
      </c>
      <c r="H415" s="39">
        <v>1</v>
      </c>
      <c r="I415" s="39" t="s">
        <v>50</v>
      </c>
      <c r="J415" s="63">
        <v>0</v>
      </c>
      <c r="K415" s="28">
        <f t="shared" ref="K415:K430" si="181">+J415/H415</f>
        <v>0</v>
      </c>
      <c r="L415" s="29" t="str">
        <f t="shared" si="168"/>
        <v>MUY BAJO</v>
      </c>
      <c r="M415" s="28">
        <f t="shared" si="177"/>
        <v>0</v>
      </c>
      <c r="N415" s="29" t="str">
        <f t="shared" si="169"/>
        <v>MUY BAJO</v>
      </c>
      <c r="O415" s="28">
        <f t="shared" si="178"/>
        <v>0</v>
      </c>
      <c r="P415" s="29" t="str">
        <f t="shared" si="97"/>
        <v>MUY BAJO</v>
      </c>
      <c r="Q415" s="30">
        <f t="shared" si="179"/>
        <v>0</v>
      </c>
      <c r="R415" s="30">
        <v>23</v>
      </c>
      <c r="S415" s="30">
        <f t="shared" si="180"/>
        <v>23</v>
      </c>
      <c r="T415" s="30">
        <f t="shared" ref="T415:T430" si="182">ROUND(V415*$T$438/$T$439,0)</f>
        <v>0</v>
      </c>
      <c r="U415" s="30">
        <v>0</v>
      </c>
    </row>
    <row r="416" spans="1:22" ht="72.599999999999994" customHeight="1" x14ac:dyDescent="0.3">
      <c r="A416" s="64"/>
      <c r="B416" s="24" t="s">
        <v>322</v>
      </c>
      <c r="C416" s="24"/>
      <c r="D416" s="39" t="s">
        <v>24</v>
      </c>
      <c r="E416" s="62" t="s">
        <v>324</v>
      </c>
      <c r="F416" s="62">
        <v>1</v>
      </c>
      <c r="G416" s="62">
        <v>1</v>
      </c>
      <c r="H416" s="39">
        <v>1</v>
      </c>
      <c r="I416" s="39" t="s">
        <v>50</v>
      </c>
      <c r="J416" s="63">
        <v>0</v>
      </c>
      <c r="K416" s="28">
        <f t="shared" si="181"/>
        <v>0</v>
      </c>
      <c r="L416" s="29" t="str">
        <f t="shared" si="168"/>
        <v>MUY BAJO</v>
      </c>
      <c r="M416" s="28">
        <f t="shared" si="177"/>
        <v>0</v>
      </c>
      <c r="N416" s="29" t="str">
        <f t="shared" si="169"/>
        <v>MUY BAJO</v>
      </c>
      <c r="O416" s="28">
        <f t="shared" si="178"/>
        <v>0</v>
      </c>
      <c r="P416" s="29" t="str">
        <f t="shared" si="97"/>
        <v>MUY BAJO</v>
      </c>
      <c r="Q416" s="30">
        <f t="shared" si="179"/>
        <v>0</v>
      </c>
      <c r="R416" s="30">
        <v>23</v>
      </c>
      <c r="S416" s="30">
        <f t="shared" si="180"/>
        <v>23</v>
      </c>
      <c r="T416" s="30">
        <f t="shared" si="182"/>
        <v>0</v>
      </c>
      <c r="U416" s="30">
        <v>0</v>
      </c>
    </row>
    <row r="417" spans="1:22" ht="78" customHeight="1" x14ac:dyDescent="0.3">
      <c r="A417" s="64"/>
      <c r="B417" s="24" t="s">
        <v>322</v>
      </c>
      <c r="C417" s="24"/>
      <c r="D417" s="39" t="s">
        <v>25</v>
      </c>
      <c r="E417" s="62" t="s">
        <v>324</v>
      </c>
      <c r="F417" s="62">
        <v>1</v>
      </c>
      <c r="G417" s="62">
        <v>1</v>
      </c>
      <c r="H417" s="39">
        <v>1</v>
      </c>
      <c r="I417" s="39" t="s">
        <v>50</v>
      </c>
      <c r="J417" s="63">
        <v>0</v>
      </c>
      <c r="K417" s="28">
        <f t="shared" si="181"/>
        <v>0</v>
      </c>
      <c r="L417" s="29" t="str">
        <f t="shared" si="168"/>
        <v>MUY BAJO</v>
      </c>
      <c r="M417" s="28">
        <f t="shared" si="177"/>
        <v>0</v>
      </c>
      <c r="N417" s="29" t="str">
        <f t="shared" si="169"/>
        <v>MUY BAJO</v>
      </c>
      <c r="O417" s="28">
        <f t="shared" si="178"/>
        <v>0</v>
      </c>
      <c r="P417" s="29" t="str">
        <f t="shared" si="97"/>
        <v>MUY BAJO</v>
      </c>
      <c r="Q417" s="30">
        <f t="shared" si="179"/>
        <v>0</v>
      </c>
      <c r="R417" s="30">
        <v>23</v>
      </c>
      <c r="S417" s="30">
        <f t="shared" si="180"/>
        <v>23</v>
      </c>
      <c r="T417" s="30">
        <f t="shared" si="182"/>
        <v>0</v>
      </c>
      <c r="U417" s="30">
        <v>0</v>
      </c>
    </row>
    <row r="418" spans="1:22" ht="58.95" customHeight="1" x14ac:dyDescent="0.3">
      <c r="A418" s="64"/>
      <c r="B418" s="24" t="s">
        <v>325</v>
      </c>
      <c r="C418" s="24"/>
      <c r="D418" s="39" t="s">
        <v>28</v>
      </c>
      <c r="E418" s="62" t="s">
        <v>326</v>
      </c>
      <c r="F418" s="62">
        <v>0.5</v>
      </c>
      <c r="G418" s="62">
        <v>1</v>
      </c>
      <c r="H418" s="39">
        <v>1</v>
      </c>
      <c r="I418" s="39" t="s">
        <v>50</v>
      </c>
      <c r="J418" s="63">
        <v>0</v>
      </c>
      <c r="K418" s="28">
        <f t="shared" si="181"/>
        <v>0</v>
      </c>
      <c r="L418" s="29" t="str">
        <f t="shared" si="168"/>
        <v>MUY BAJO</v>
      </c>
      <c r="M418" s="28">
        <f t="shared" si="177"/>
        <v>1</v>
      </c>
      <c r="N418" s="29" t="str">
        <f t="shared" si="169"/>
        <v>MUY ALTO</v>
      </c>
      <c r="O418" s="28">
        <f t="shared" si="178"/>
        <v>0</v>
      </c>
      <c r="P418" s="29" t="str">
        <f t="shared" si="97"/>
        <v>MUY BAJO</v>
      </c>
      <c r="Q418" s="30">
        <f t="shared" si="179"/>
        <v>33</v>
      </c>
      <c r="R418" s="30">
        <v>33</v>
      </c>
      <c r="S418" s="30">
        <f t="shared" si="180"/>
        <v>0</v>
      </c>
      <c r="T418" s="30">
        <f t="shared" si="182"/>
        <v>17</v>
      </c>
      <c r="U418" s="30">
        <v>16</v>
      </c>
      <c r="V418" s="2">
        <v>18</v>
      </c>
    </row>
    <row r="419" spans="1:22" ht="65.400000000000006" customHeight="1" x14ac:dyDescent="0.3">
      <c r="A419" s="64"/>
      <c r="B419" s="24" t="s">
        <v>327</v>
      </c>
      <c r="C419" s="24"/>
      <c r="D419" s="39" t="s">
        <v>21</v>
      </c>
      <c r="E419" s="62" t="s">
        <v>328</v>
      </c>
      <c r="F419" s="62">
        <v>1</v>
      </c>
      <c r="G419" s="62">
        <v>1</v>
      </c>
      <c r="H419" s="39">
        <v>1</v>
      </c>
      <c r="I419" s="39" t="s">
        <v>50</v>
      </c>
      <c r="J419" s="63">
        <v>1</v>
      </c>
      <c r="K419" s="28">
        <f t="shared" si="181"/>
        <v>1</v>
      </c>
      <c r="L419" s="29" t="str">
        <f t="shared" si="168"/>
        <v>MUY ALTO</v>
      </c>
      <c r="M419" s="28">
        <f t="shared" si="177"/>
        <v>1.1879999999999999</v>
      </c>
      <c r="N419" s="29" t="str">
        <f t="shared" si="169"/>
        <v>MUY ALTO</v>
      </c>
      <c r="O419" s="28">
        <f t="shared" si="178"/>
        <v>1.1879999999999999</v>
      </c>
      <c r="P419" s="29" t="str">
        <f t="shared" si="97"/>
        <v>MUY ALTO</v>
      </c>
      <c r="Q419" s="30">
        <f t="shared" si="179"/>
        <v>297</v>
      </c>
      <c r="R419" s="30">
        <v>250</v>
      </c>
      <c r="S419" s="30">
        <f t="shared" si="180"/>
        <v>-47</v>
      </c>
      <c r="T419" s="30">
        <f t="shared" si="182"/>
        <v>145</v>
      </c>
      <c r="U419" s="30">
        <v>152</v>
      </c>
      <c r="V419" s="2">
        <v>152</v>
      </c>
    </row>
    <row r="420" spans="1:22" ht="57.6" customHeight="1" x14ac:dyDescent="0.3">
      <c r="A420" s="64"/>
      <c r="B420" s="24" t="s">
        <v>327</v>
      </c>
      <c r="C420" s="24"/>
      <c r="D420" s="39" t="s">
        <v>26</v>
      </c>
      <c r="E420" s="62" t="s">
        <v>329</v>
      </c>
      <c r="F420" s="62">
        <v>1</v>
      </c>
      <c r="G420" s="62">
        <v>1</v>
      </c>
      <c r="H420" s="39">
        <v>1</v>
      </c>
      <c r="I420" s="39" t="s">
        <v>50</v>
      </c>
      <c r="J420" s="63">
        <v>0</v>
      </c>
      <c r="K420" s="28">
        <f t="shared" si="181"/>
        <v>0</v>
      </c>
      <c r="L420" s="29" t="str">
        <f t="shared" si="168"/>
        <v>MUY BAJO</v>
      </c>
      <c r="M420" s="28">
        <f t="shared" si="177"/>
        <v>0</v>
      </c>
      <c r="N420" s="29" t="str">
        <f t="shared" si="169"/>
        <v>MUY BAJO</v>
      </c>
      <c r="O420" s="28">
        <f t="shared" si="178"/>
        <v>0</v>
      </c>
      <c r="P420" s="29" t="str">
        <f t="shared" si="97"/>
        <v>MUY BAJO</v>
      </c>
      <c r="Q420" s="30">
        <f t="shared" si="179"/>
        <v>0</v>
      </c>
      <c r="R420" s="30">
        <v>23</v>
      </c>
      <c r="S420" s="30">
        <f t="shared" si="180"/>
        <v>23</v>
      </c>
      <c r="T420" s="30">
        <f t="shared" si="182"/>
        <v>0</v>
      </c>
      <c r="U420" s="30">
        <v>0</v>
      </c>
    </row>
    <row r="421" spans="1:22" ht="57.6" customHeight="1" x14ac:dyDescent="0.3">
      <c r="A421" s="64"/>
      <c r="B421" s="24" t="s">
        <v>327</v>
      </c>
      <c r="C421" s="24"/>
      <c r="D421" s="39" t="s">
        <v>24</v>
      </c>
      <c r="E421" s="62" t="s">
        <v>329</v>
      </c>
      <c r="F421" s="62">
        <v>1</v>
      </c>
      <c r="G421" s="62">
        <v>1</v>
      </c>
      <c r="H421" s="39">
        <v>1</v>
      </c>
      <c r="I421" s="39" t="s">
        <v>50</v>
      </c>
      <c r="J421" s="63">
        <v>0</v>
      </c>
      <c r="K421" s="28">
        <f t="shared" si="181"/>
        <v>0</v>
      </c>
      <c r="L421" s="29" t="str">
        <f t="shared" si="168"/>
        <v>MUY BAJO</v>
      </c>
      <c r="M421" s="28">
        <f t="shared" si="177"/>
        <v>0</v>
      </c>
      <c r="N421" s="29" t="str">
        <f t="shared" si="169"/>
        <v>MUY BAJO</v>
      </c>
      <c r="O421" s="28">
        <f t="shared" si="178"/>
        <v>0</v>
      </c>
      <c r="P421" s="29" t="str">
        <f t="shared" si="97"/>
        <v>MUY BAJO</v>
      </c>
      <c r="Q421" s="30">
        <f t="shared" si="179"/>
        <v>0</v>
      </c>
      <c r="R421" s="30">
        <v>23</v>
      </c>
      <c r="S421" s="30">
        <f t="shared" si="180"/>
        <v>23</v>
      </c>
      <c r="T421" s="30">
        <f t="shared" si="182"/>
        <v>0</v>
      </c>
      <c r="U421" s="30">
        <v>0</v>
      </c>
    </row>
    <row r="422" spans="1:22" ht="77.400000000000006" customHeight="1" x14ac:dyDescent="0.3">
      <c r="A422" s="64"/>
      <c r="B422" s="24" t="s">
        <v>327</v>
      </c>
      <c r="C422" s="24"/>
      <c r="D422" s="39" t="s">
        <v>25</v>
      </c>
      <c r="E422" s="62" t="s">
        <v>329</v>
      </c>
      <c r="F422" s="62">
        <v>1</v>
      </c>
      <c r="G422" s="62">
        <v>1</v>
      </c>
      <c r="H422" s="39">
        <v>1</v>
      </c>
      <c r="I422" s="39" t="s">
        <v>50</v>
      </c>
      <c r="J422" s="63">
        <v>0</v>
      </c>
      <c r="K422" s="28">
        <f t="shared" si="181"/>
        <v>0</v>
      </c>
      <c r="L422" s="29" t="str">
        <f t="shared" si="168"/>
        <v>MUY BAJO</v>
      </c>
      <c r="M422" s="28">
        <f t="shared" si="177"/>
        <v>0</v>
      </c>
      <c r="N422" s="29" t="str">
        <f t="shared" si="169"/>
        <v>MUY BAJO</v>
      </c>
      <c r="O422" s="28">
        <f t="shared" si="178"/>
        <v>0</v>
      </c>
      <c r="P422" s="29" t="str">
        <f t="shared" si="97"/>
        <v>MUY BAJO</v>
      </c>
      <c r="Q422" s="30">
        <f t="shared" si="179"/>
        <v>0</v>
      </c>
      <c r="R422" s="30">
        <v>23</v>
      </c>
      <c r="S422" s="30">
        <f t="shared" si="180"/>
        <v>23</v>
      </c>
      <c r="T422" s="30">
        <f t="shared" si="182"/>
        <v>0</v>
      </c>
      <c r="U422" s="30">
        <v>0</v>
      </c>
    </row>
    <row r="423" spans="1:22" ht="72" customHeight="1" x14ac:dyDescent="0.3">
      <c r="A423" s="64"/>
      <c r="B423" s="24" t="s">
        <v>330</v>
      </c>
      <c r="C423" s="24"/>
      <c r="D423" s="39" t="s">
        <v>21</v>
      </c>
      <c r="E423" s="62" t="s">
        <v>331</v>
      </c>
      <c r="F423" s="62">
        <v>1</v>
      </c>
      <c r="G423" s="62">
        <v>1</v>
      </c>
      <c r="H423" s="39">
        <v>1</v>
      </c>
      <c r="I423" s="39" t="s">
        <v>50</v>
      </c>
      <c r="J423" s="63">
        <v>1</v>
      </c>
      <c r="K423" s="28">
        <f t="shared" si="181"/>
        <v>1</v>
      </c>
      <c r="L423" s="29" t="str">
        <f t="shared" si="168"/>
        <v>MUY ALTO</v>
      </c>
      <c r="M423" s="28">
        <f t="shared" si="177"/>
        <v>0.74033149171270718</v>
      </c>
      <c r="N423" s="29" t="str">
        <f t="shared" si="169"/>
        <v>ALTO</v>
      </c>
      <c r="O423" s="28">
        <f t="shared" si="178"/>
        <v>0.74033149171270718</v>
      </c>
      <c r="P423" s="29" t="str">
        <f t="shared" si="97"/>
        <v>ALTO</v>
      </c>
      <c r="Q423" s="30">
        <f t="shared" si="179"/>
        <v>268</v>
      </c>
      <c r="R423" s="30">
        <v>362</v>
      </c>
      <c r="S423" s="30">
        <f t="shared" si="180"/>
        <v>94</v>
      </c>
      <c r="T423" s="30">
        <f t="shared" si="182"/>
        <v>128</v>
      </c>
      <c r="U423" s="30">
        <v>140</v>
      </c>
      <c r="V423" s="2">
        <v>134</v>
      </c>
    </row>
    <row r="424" spans="1:22" ht="72" customHeight="1" x14ac:dyDescent="0.3">
      <c r="A424" s="64"/>
      <c r="B424" s="24" t="s">
        <v>330</v>
      </c>
      <c r="C424" s="24"/>
      <c r="D424" s="39" t="s">
        <v>26</v>
      </c>
      <c r="E424" s="62" t="s">
        <v>332</v>
      </c>
      <c r="F424" s="62">
        <v>1</v>
      </c>
      <c r="G424" s="62">
        <v>1</v>
      </c>
      <c r="H424" s="39">
        <v>1</v>
      </c>
      <c r="I424" s="39" t="s">
        <v>50</v>
      </c>
      <c r="J424" s="63">
        <v>0</v>
      </c>
      <c r="K424" s="28">
        <f t="shared" si="181"/>
        <v>0</v>
      </c>
      <c r="L424" s="29" t="str">
        <f t="shared" si="168"/>
        <v>MUY BAJO</v>
      </c>
      <c r="M424" s="28"/>
      <c r="N424" s="29"/>
      <c r="O424" s="28"/>
      <c r="P424" s="29"/>
      <c r="Q424" s="30">
        <f t="shared" si="179"/>
        <v>0</v>
      </c>
      <c r="R424" s="30">
        <v>0</v>
      </c>
      <c r="S424" s="30">
        <f t="shared" si="180"/>
        <v>0</v>
      </c>
      <c r="T424" s="30">
        <f t="shared" si="182"/>
        <v>0</v>
      </c>
      <c r="U424" s="30">
        <v>0</v>
      </c>
    </row>
    <row r="425" spans="1:22" ht="72" customHeight="1" x14ac:dyDescent="0.3">
      <c r="A425" s="64"/>
      <c r="B425" s="24" t="s">
        <v>330</v>
      </c>
      <c r="C425" s="24"/>
      <c r="D425" s="39" t="s">
        <v>24</v>
      </c>
      <c r="E425" s="62" t="s">
        <v>332</v>
      </c>
      <c r="F425" s="62">
        <v>1</v>
      </c>
      <c r="G425" s="62">
        <v>1</v>
      </c>
      <c r="H425" s="39">
        <v>1</v>
      </c>
      <c r="I425" s="39" t="s">
        <v>50</v>
      </c>
      <c r="J425" s="63">
        <v>0</v>
      </c>
      <c r="K425" s="28">
        <f t="shared" si="181"/>
        <v>0</v>
      </c>
      <c r="L425" s="29" t="str">
        <f t="shared" si="168"/>
        <v>MUY BAJO</v>
      </c>
      <c r="M425" s="28"/>
      <c r="N425" s="29"/>
      <c r="O425" s="28"/>
      <c r="P425" s="29"/>
      <c r="Q425" s="30">
        <f t="shared" si="179"/>
        <v>0</v>
      </c>
      <c r="R425" s="30">
        <v>0</v>
      </c>
      <c r="S425" s="30">
        <f t="shared" si="180"/>
        <v>0</v>
      </c>
      <c r="T425" s="30">
        <f t="shared" si="182"/>
        <v>0</v>
      </c>
      <c r="U425" s="30">
        <v>0</v>
      </c>
    </row>
    <row r="426" spans="1:22" ht="72" customHeight="1" x14ac:dyDescent="0.3">
      <c r="A426" s="64"/>
      <c r="B426" s="24" t="s">
        <v>330</v>
      </c>
      <c r="C426" s="24"/>
      <c r="D426" s="39" t="s">
        <v>25</v>
      </c>
      <c r="E426" s="62" t="s">
        <v>332</v>
      </c>
      <c r="F426" s="62">
        <v>1</v>
      </c>
      <c r="G426" s="62">
        <v>1</v>
      </c>
      <c r="H426" s="39">
        <v>1</v>
      </c>
      <c r="I426" s="39" t="s">
        <v>50</v>
      </c>
      <c r="J426" s="63">
        <v>0</v>
      </c>
      <c r="K426" s="28">
        <f t="shared" si="181"/>
        <v>0</v>
      </c>
      <c r="L426" s="29" t="str">
        <f t="shared" si="168"/>
        <v>MUY BAJO</v>
      </c>
      <c r="M426" s="28"/>
      <c r="N426" s="29"/>
      <c r="O426" s="28"/>
      <c r="P426" s="29"/>
      <c r="Q426" s="30">
        <f t="shared" si="179"/>
        <v>0</v>
      </c>
      <c r="R426" s="30">
        <v>0</v>
      </c>
      <c r="S426" s="30">
        <f t="shared" si="180"/>
        <v>0</v>
      </c>
      <c r="T426" s="30">
        <f t="shared" si="182"/>
        <v>0</v>
      </c>
      <c r="U426" s="30">
        <v>0</v>
      </c>
    </row>
    <row r="427" spans="1:22" ht="107.4" customHeight="1" x14ac:dyDescent="0.3">
      <c r="A427" s="64"/>
      <c r="B427" s="24" t="s">
        <v>333</v>
      </c>
      <c r="C427" s="24"/>
      <c r="D427" s="39" t="s">
        <v>28</v>
      </c>
      <c r="E427" s="62" t="s">
        <v>334</v>
      </c>
      <c r="F427" s="62">
        <v>0.5</v>
      </c>
      <c r="G427" s="62">
        <v>1</v>
      </c>
      <c r="H427" s="39">
        <v>0.5</v>
      </c>
      <c r="I427" s="39" t="s">
        <v>56</v>
      </c>
      <c r="J427" s="63">
        <v>0.72</v>
      </c>
      <c r="K427" s="28">
        <f t="shared" si="181"/>
        <v>1.44</v>
      </c>
      <c r="L427" s="29" t="str">
        <f t="shared" si="168"/>
        <v>MUY ALTO</v>
      </c>
      <c r="M427" s="28">
        <f t="shared" si="177"/>
        <v>0.36</v>
      </c>
      <c r="N427" s="29" t="str">
        <f t="shared" si="169"/>
        <v>BAJO</v>
      </c>
      <c r="O427" s="28">
        <f t="shared" si="178"/>
        <v>0.51839999999999997</v>
      </c>
      <c r="P427" s="29" t="str">
        <f t="shared" si="97"/>
        <v>MEDIO</v>
      </c>
      <c r="Q427" s="30">
        <f t="shared" si="179"/>
        <v>108</v>
      </c>
      <c r="R427" s="30">
        <v>300</v>
      </c>
      <c r="S427" s="30">
        <f t="shared" si="180"/>
        <v>192</v>
      </c>
      <c r="T427" s="30">
        <f t="shared" si="182"/>
        <v>56</v>
      </c>
      <c r="U427" s="30">
        <v>52</v>
      </c>
      <c r="V427" s="2">
        <v>59</v>
      </c>
    </row>
    <row r="428" spans="1:22" ht="92.4" customHeight="1" x14ac:dyDescent="0.3">
      <c r="A428" s="64"/>
      <c r="B428" s="24" t="s">
        <v>333</v>
      </c>
      <c r="C428" s="24"/>
      <c r="D428" s="39" t="s">
        <v>28</v>
      </c>
      <c r="E428" s="62" t="s">
        <v>335</v>
      </c>
      <c r="F428" s="62">
        <v>0.4</v>
      </c>
      <c r="G428" s="62">
        <v>1</v>
      </c>
      <c r="H428" s="39">
        <v>0.6</v>
      </c>
      <c r="I428" s="39" t="s">
        <v>56</v>
      </c>
      <c r="J428" s="63">
        <v>0</v>
      </c>
      <c r="K428" s="28">
        <f t="shared" si="181"/>
        <v>0</v>
      </c>
      <c r="L428" s="29" t="str">
        <f t="shared" si="168"/>
        <v>MUY BAJO</v>
      </c>
      <c r="M428" s="28"/>
      <c r="N428" s="29"/>
      <c r="O428" s="28"/>
      <c r="P428" s="29"/>
      <c r="Q428" s="30">
        <f t="shared" si="179"/>
        <v>0</v>
      </c>
      <c r="R428" s="30">
        <v>0</v>
      </c>
      <c r="S428" s="30">
        <f t="shared" si="180"/>
        <v>0</v>
      </c>
      <c r="T428" s="30">
        <f t="shared" si="182"/>
        <v>0</v>
      </c>
      <c r="U428" s="30">
        <v>0</v>
      </c>
    </row>
    <row r="429" spans="1:22" ht="45.6" customHeight="1" x14ac:dyDescent="0.3">
      <c r="A429" s="64"/>
      <c r="B429" s="24" t="s">
        <v>336</v>
      </c>
      <c r="C429" s="24"/>
      <c r="D429" s="39" t="s">
        <v>28</v>
      </c>
      <c r="E429" s="62" t="s">
        <v>337</v>
      </c>
      <c r="F429" s="62">
        <v>0</v>
      </c>
      <c r="G429" s="62">
        <v>1</v>
      </c>
      <c r="H429" s="39">
        <v>0.33</v>
      </c>
      <c r="I429" s="39" t="s">
        <v>56</v>
      </c>
      <c r="J429" s="63">
        <v>0</v>
      </c>
      <c r="K429" s="28">
        <f t="shared" si="181"/>
        <v>0</v>
      </c>
      <c r="L429" s="29" t="str">
        <f t="shared" si="168"/>
        <v>MUY BAJO</v>
      </c>
      <c r="M429" s="28">
        <f t="shared" si="177"/>
        <v>0.75247524752475248</v>
      </c>
      <c r="N429" s="29" t="str">
        <f t="shared" si="169"/>
        <v>ALTO</v>
      </c>
      <c r="O429" s="28">
        <f t="shared" si="178"/>
        <v>0</v>
      </c>
      <c r="P429" s="29" t="str">
        <f t="shared" si="97"/>
        <v>MUY BAJO</v>
      </c>
      <c r="Q429" s="30">
        <f t="shared" si="179"/>
        <v>76</v>
      </c>
      <c r="R429" s="30">
        <v>101</v>
      </c>
      <c r="S429" s="30">
        <f t="shared" si="180"/>
        <v>25</v>
      </c>
      <c r="T429" s="30">
        <f t="shared" si="182"/>
        <v>3</v>
      </c>
      <c r="U429" s="30">
        <v>73</v>
      </c>
      <c r="V429" s="2">
        <v>3</v>
      </c>
    </row>
    <row r="430" spans="1:22" ht="45.6" customHeight="1" x14ac:dyDescent="0.3">
      <c r="A430" s="64"/>
      <c r="B430" s="24" t="s">
        <v>338</v>
      </c>
      <c r="C430" s="24"/>
      <c r="D430" s="39" t="s">
        <v>28</v>
      </c>
      <c r="E430" s="62" t="s">
        <v>339</v>
      </c>
      <c r="F430" s="62">
        <v>3</v>
      </c>
      <c r="G430" s="62">
        <v>6</v>
      </c>
      <c r="H430" s="39">
        <v>3</v>
      </c>
      <c r="I430" s="39" t="s">
        <v>23</v>
      </c>
      <c r="J430" s="63">
        <v>2</v>
      </c>
      <c r="K430" s="28">
        <f t="shared" si="181"/>
        <v>0.66666666666666663</v>
      </c>
      <c r="L430" s="29" t="str">
        <f t="shared" si="168"/>
        <v>ALTO</v>
      </c>
      <c r="M430" s="28">
        <f t="shared" si="177"/>
        <v>0.98499999999999999</v>
      </c>
      <c r="N430" s="29" t="str">
        <f t="shared" si="169"/>
        <v>MUY ALTO</v>
      </c>
      <c r="O430" s="28">
        <f t="shared" si="178"/>
        <v>0.65666666666666662</v>
      </c>
      <c r="P430" s="29" t="str">
        <f t="shared" si="97"/>
        <v>ALTO</v>
      </c>
      <c r="Q430" s="30">
        <f t="shared" si="179"/>
        <v>394</v>
      </c>
      <c r="R430" s="30">
        <v>400</v>
      </c>
      <c r="S430" s="30">
        <f t="shared" si="180"/>
        <v>6</v>
      </c>
      <c r="T430" s="30">
        <f t="shared" si="182"/>
        <v>182</v>
      </c>
      <c r="U430" s="30">
        <v>212</v>
      </c>
      <c r="V430" s="2">
        <v>190</v>
      </c>
    </row>
    <row r="431" spans="1:22" ht="30" customHeight="1" thickBot="1" x14ac:dyDescent="0.35">
      <c r="A431" s="64"/>
      <c r="B431" s="34" t="s">
        <v>340</v>
      </c>
      <c r="C431" s="34"/>
      <c r="D431" s="35"/>
      <c r="E431" s="35"/>
      <c r="F431" s="35"/>
      <c r="G431" s="35"/>
      <c r="H431" s="35"/>
      <c r="I431" s="35"/>
      <c r="J431" s="65"/>
      <c r="K431" s="36">
        <f>AVERAGE(K414:K429)</f>
        <v>0.27749999999999997</v>
      </c>
      <c r="L431" s="29" t="str">
        <f t="shared" si="168"/>
        <v>BAJO</v>
      </c>
      <c r="M431" s="36">
        <f>AVERAGE(M414:M429)</f>
        <v>0.40594877096951282</v>
      </c>
      <c r="N431" s="29" t="str">
        <f t="shared" si="169"/>
        <v>MEDIO</v>
      </c>
      <c r="O431" s="36">
        <f>AVERAGE(O414:O429)</f>
        <v>0.2731091670091168</v>
      </c>
      <c r="P431" s="29" t="str">
        <f t="shared" si="97"/>
        <v>BAJO</v>
      </c>
      <c r="Q431" s="37">
        <f t="shared" ref="Q431:T431" si="183">SUM(Q414:Q430)</f>
        <v>1377</v>
      </c>
      <c r="R431" s="37">
        <f t="shared" si="183"/>
        <v>1826</v>
      </c>
      <c r="S431" s="37">
        <f t="shared" si="183"/>
        <v>449</v>
      </c>
      <c r="T431" s="37">
        <f t="shared" si="183"/>
        <v>640</v>
      </c>
      <c r="U431" s="37">
        <f>SUM(U414:U430)</f>
        <v>737</v>
      </c>
    </row>
    <row r="432" spans="1:22" ht="79.2" customHeight="1" x14ac:dyDescent="0.3">
      <c r="A432" s="64"/>
      <c r="B432" s="24" t="s">
        <v>341</v>
      </c>
      <c r="C432" s="24"/>
      <c r="D432" s="39" t="s">
        <v>28</v>
      </c>
      <c r="E432" s="62" t="s">
        <v>342</v>
      </c>
      <c r="F432" s="62">
        <v>200</v>
      </c>
      <c r="G432" s="62">
        <v>200</v>
      </c>
      <c r="H432" s="39">
        <v>10</v>
      </c>
      <c r="I432" s="39" t="s">
        <v>56</v>
      </c>
      <c r="J432" s="63">
        <v>6</v>
      </c>
      <c r="K432" s="28">
        <f t="shared" ref="K432:K433" si="184">+J432/H432</f>
        <v>0.6</v>
      </c>
      <c r="L432" s="29" t="str">
        <f t="shared" si="168"/>
        <v>MEDIO</v>
      </c>
      <c r="M432" s="28">
        <f t="shared" ref="M432:M433" si="185">+Q432/R432</f>
        <v>0.1111111111111111</v>
      </c>
      <c r="N432" s="29" t="str">
        <f t="shared" si="169"/>
        <v>MUY BAJO</v>
      </c>
      <c r="O432" s="28">
        <f t="shared" ref="O432:O433" si="186">+K432*M432</f>
        <v>6.6666666666666666E-2</v>
      </c>
      <c r="P432" s="29" t="str">
        <f t="shared" si="97"/>
        <v>MUY BAJO</v>
      </c>
      <c r="Q432" s="30">
        <f t="shared" ref="Q432:Q433" si="187">+T432+U432</f>
        <v>22</v>
      </c>
      <c r="R432" s="30">
        <v>198</v>
      </c>
      <c r="S432" s="30">
        <f t="shared" ref="S432:S433" si="188">+R432-Q432</f>
        <v>176</v>
      </c>
      <c r="T432" s="30">
        <f t="shared" ref="T432:T433" si="189">ROUND(V432*$T$438/$T$439,0)</f>
        <v>5</v>
      </c>
      <c r="U432" s="30">
        <v>17</v>
      </c>
      <c r="V432" s="2">
        <v>5</v>
      </c>
    </row>
    <row r="433" spans="1:22" ht="72.599999999999994" customHeight="1" x14ac:dyDescent="0.3">
      <c r="A433" s="64"/>
      <c r="B433" s="24" t="s">
        <v>343</v>
      </c>
      <c r="C433" s="24"/>
      <c r="D433" s="39" t="s">
        <v>28</v>
      </c>
      <c r="E433" s="62" t="s">
        <v>344</v>
      </c>
      <c r="F433" s="62">
        <v>200</v>
      </c>
      <c r="G433" s="62">
        <v>236</v>
      </c>
      <c r="H433" s="39">
        <v>136</v>
      </c>
      <c r="I433" s="39" t="s">
        <v>56</v>
      </c>
      <c r="J433" s="63">
        <v>26</v>
      </c>
      <c r="K433" s="28">
        <f t="shared" si="184"/>
        <v>0.19117647058823528</v>
      </c>
      <c r="L433" s="29" t="str">
        <f t="shared" si="168"/>
        <v>MUY BAJO</v>
      </c>
      <c r="M433" s="28">
        <f t="shared" si="185"/>
        <v>0.89565217391304353</v>
      </c>
      <c r="N433" s="29" t="str">
        <f t="shared" si="169"/>
        <v>MUY ALTO</v>
      </c>
      <c r="O433" s="28">
        <f t="shared" si="186"/>
        <v>0.17122762148337595</v>
      </c>
      <c r="P433" s="29" t="str">
        <f t="shared" si="97"/>
        <v>MUY BAJO</v>
      </c>
      <c r="Q433" s="30">
        <f t="shared" si="187"/>
        <v>103</v>
      </c>
      <c r="R433" s="30">
        <v>115</v>
      </c>
      <c r="S433" s="30">
        <f t="shared" si="188"/>
        <v>12</v>
      </c>
      <c r="T433" s="30">
        <f t="shared" si="189"/>
        <v>57</v>
      </c>
      <c r="U433" s="30">
        <v>46</v>
      </c>
      <c r="V433" s="2">
        <v>60</v>
      </c>
    </row>
    <row r="434" spans="1:22" ht="45.6" customHeight="1" thickBot="1" x14ac:dyDescent="0.35">
      <c r="A434" s="64"/>
      <c r="B434" s="34" t="s">
        <v>345</v>
      </c>
      <c r="C434" s="34"/>
      <c r="D434" s="35"/>
      <c r="E434" s="35"/>
      <c r="F434" s="35"/>
      <c r="G434" s="35"/>
      <c r="H434" s="35"/>
      <c r="I434" s="35"/>
      <c r="J434" s="35"/>
      <c r="K434" s="36">
        <f>AVERAGE(K432:K433)</f>
        <v>0.39558823529411763</v>
      </c>
      <c r="L434" s="29" t="str">
        <f t="shared" si="168"/>
        <v>BAJO</v>
      </c>
      <c r="M434" s="36">
        <f>AVERAGE(M432:M433)</f>
        <v>0.50338164251207729</v>
      </c>
      <c r="N434" s="29" t="str">
        <f t="shared" si="169"/>
        <v>MEDIO</v>
      </c>
      <c r="O434" s="36">
        <f>AVERAGE(O432:O433)</f>
        <v>0.1189471440750213</v>
      </c>
      <c r="P434" s="29" t="str">
        <f t="shared" si="97"/>
        <v>MUY BAJO</v>
      </c>
      <c r="Q434" s="37">
        <f t="shared" ref="Q434:T434" si="190">SUM(Q432:Q433)</f>
        <v>125</v>
      </c>
      <c r="R434" s="37">
        <f t="shared" si="190"/>
        <v>313</v>
      </c>
      <c r="S434" s="37">
        <f t="shared" si="190"/>
        <v>188</v>
      </c>
      <c r="T434" s="37">
        <f t="shared" si="190"/>
        <v>62</v>
      </c>
      <c r="U434" s="37">
        <f>SUM(U432:U433)</f>
        <v>63</v>
      </c>
    </row>
    <row r="435" spans="1:22" ht="34.950000000000003" customHeight="1" x14ac:dyDescent="0.3">
      <c r="A435" s="66"/>
      <c r="B435" s="42" t="s">
        <v>346</v>
      </c>
      <c r="C435" s="42"/>
      <c r="D435" s="43"/>
      <c r="E435" s="43"/>
      <c r="F435" s="43"/>
      <c r="G435" s="43"/>
      <c r="H435" s="43"/>
      <c r="I435" s="43"/>
      <c r="J435" s="43"/>
      <c r="K435" s="44">
        <f>AVERAGE(K434,K431,K413,K404,K361)</f>
        <v>0.28558653897133407</v>
      </c>
      <c r="L435" s="29" t="str">
        <f t="shared" si="168"/>
        <v>BAJO</v>
      </c>
      <c r="M435" s="44">
        <f>AVERAGE(M434,M431,M413,M404,M361)</f>
        <v>0.32349808630159371</v>
      </c>
      <c r="N435" s="29" t="str">
        <f t="shared" si="169"/>
        <v>BAJO</v>
      </c>
      <c r="O435" s="44">
        <f>AVERAGE(O434,O431,O413,O404,O361)</f>
        <v>0.19893899133755968</v>
      </c>
      <c r="P435" s="29" t="str">
        <f t="shared" si="97"/>
        <v>MUY BAJO</v>
      </c>
      <c r="Q435" s="45">
        <f t="shared" ref="Q435:T435" si="191">+Q434+Q431+Q413+Q404+Q361</f>
        <v>7713</v>
      </c>
      <c r="R435" s="45">
        <f t="shared" si="191"/>
        <v>33891</v>
      </c>
      <c r="S435" s="45">
        <f t="shared" si="191"/>
        <v>26178</v>
      </c>
      <c r="T435" s="45">
        <f t="shared" si="191"/>
        <v>4104</v>
      </c>
      <c r="U435" s="45">
        <f>+U434+U431+U413+U404+U361</f>
        <v>3609</v>
      </c>
    </row>
    <row r="436" spans="1:22" ht="40.200000000000003" customHeight="1" x14ac:dyDescent="0.3">
      <c r="A436" s="41"/>
      <c r="B436" s="42" t="s">
        <v>347</v>
      </c>
      <c r="C436" s="42"/>
      <c r="D436" s="43"/>
      <c r="E436" s="43"/>
      <c r="F436" s="43"/>
      <c r="G436" s="43"/>
      <c r="H436" s="43"/>
      <c r="I436" s="43"/>
      <c r="J436" s="43"/>
      <c r="K436" s="44">
        <f>AVERAGE(K435,K348,K245,K130,K54)</f>
        <v>0.53740511021486637</v>
      </c>
      <c r="L436" s="29" t="str">
        <f t="shared" si="168"/>
        <v>MEDIO</v>
      </c>
      <c r="M436" s="44">
        <f>AVERAGE(M435,M348,M245,M130,M54)</f>
        <v>0.65441996607625508</v>
      </c>
      <c r="N436" s="29" t="str">
        <f t="shared" si="169"/>
        <v>ALTO</v>
      </c>
      <c r="O436" s="44">
        <f>AVERAGE(O435,O348,O245,O130,O54)</f>
        <v>0.33285956044652892</v>
      </c>
      <c r="P436" s="29" t="str">
        <f>IF(O436&lt;=0.2,"MUY BAJO",IF(AND(O436&gt;0.2,O436&lt;=0.4),"BAJO",IF(AND(O436&gt;0.4,O436&lt;=0.6),"MEDIO",IF(AND(O436&gt;0.6,O436&lt;=0.8),"ALTO","MUY ALTO"))))</f>
        <v>BAJO</v>
      </c>
      <c r="Q436" s="45">
        <f t="shared" ref="Q436:T436" si="192">+Q435+Q348+Q245+Q130+Q54</f>
        <v>28779</v>
      </c>
      <c r="R436" s="45">
        <f t="shared" si="192"/>
        <v>70721</v>
      </c>
      <c r="S436" s="45">
        <f t="shared" si="192"/>
        <v>41942</v>
      </c>
      <c r="T436" s="45">
        <f t="shared" si="192"/>
        <v>12544</v>
      </c>
      <c r="U436" s="45">
        <f>+U435+U348+U245+U130+U54</f>
        <v>16347</v>
      </c>
    </row>
    <row r="437" spans="1:22" ht="21" x14ac:dyDescent="0.4">
      <c r="B437" s="67" t="s">
        <v>348</v>
      </c>
      <c r="C437" s="68">
        <v>19723</v>
      </c>
      <c r="D437" s="69"/>
      <c r="E437" s="68"/>
      <c r="F437" s="68"/>
      <c r="G437" s="68"/>
      <c r="H437" s="69"/>
      <c r="I437" s="68"/>
      <c r="J437" s="68"/>
      <c r="M437" s="71" t="s">
        <v>349</v>
      </c>
      <c r="S437" s="72" t="s">
        <v>350</v>
      </c>
      <c r="T437" s="72"/>
    </row>
    <row r="438" spans="1:22" x14ac:dyDescent="0.3">
      <c r="B438" s="67" t="s">
        <v>351</v>
      </c>
      <c r="C438" s="68">
        <v>11104</v>
      </c>
      <c r="D438" s="69"/>
      <c r="E438" s="68"/>
      <c r="F438" s="68"/>
      <c r="G438" s="68"/>
      <c r="H438" s="69"/>
      <c r="I438" s="68"/>
      <c r="J438" s="68"/>
      <c r="S438" s="73" t="s">
        <v>352</v>
      </c>
      <c r="T438" s="74">
        <v>137.72</v>
      </c>
    </row>
    <row r="439" spans="1:22" x14ac:dyDescent="0.3">
      <c r="B439" s="67" t="s">
        <v>353</v>
      </c>
      <c r="C439" s="68">
        <v>30827</v>
      </c>
      <c r="D439" s="69"/>
      <c r="E439" s="68"/>
      <c r="F439" s="68"/>
      <c r="G439" s="68"/>
      <c r="H439" s="69"/>
      <c r="I439" s="68"/>
      <c r="J439" s="68"/>
      <c r="S439" s="73">
        <v>45565</v>
      </c>
      <c r="T439" s="75">
        <f>+[1]IndicesIPC092024!W18</f>
        <v>144.02000000000001</v>
      </c>
    </row>
  </sheetData>
  <autoFilter ref="B2:C439" xr:uid="{97E874EC-FBC1-46EB-BED2-C07D5E8FF122}">
    <filterColumn colId="0" showButton="0"/>
  </autoFilter>
  <mergeCells count="450"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4:C344"/>
    <mergeCell ref="B345:C345"/>
    <mergeCell ref="B346:C346"/>
    <mergeCell ref="B347:C347"/>
    <mergeCell ref="B348:C348"/>
    <mergeCell ref="A349:A435"/>
    <mergeCell ref="B349:C349"/>
    <mergeCell ref="B350:C350"/>
    <mergeCell ref="B351:C351"/>
    <mergeCell ref="B352:C352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5:C245"/>
    <mergeCell ref="A246:A347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39:C239"/>
    <mergeCell ref="B240:C240"/>
    <mergeCell ref="B241:C241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28:C128"/>
    <mergeCell ref="B129:C129"/>
    <mergeCell ref="B130:C130"/>
    <mergeCell ref="A131:A244"/>
    <mergeCell ref="B131:C131"/>
    <mergeCell ref="B132:C132"/>
    <mergeCell ref="B133:C133"/>
    <mergeCell ref="B134:C134"/>
    <mergeCell ref="B135:C135"/>
    <mergeCell ref="B136:C136"/>
    <mergeCell ref="B122:C122"/>
    <mergeCell ref="B123:C123"/>
    <mergeCell ref="B124:C124"/>
    <mergeCell ref="B125:C125"/>
    <mergeCell ref="B126:C126"/>
    <mergeCell ref="B127:C127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3:C53"/>
    <mergeCell ref="B54:C54"/>
    <mergeCell ref="A55:A129"/>
    <mergeCell ref="B55:C55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O2:P3"/>
    <mergeCell ref="Q2:U2"/>
    <mergeCell ref="A4:A53"/>
    <mergeCell ref="B4:C4"/>
    <mergeCell ref="B5:C5"/>
    <mergeCell ref="B6:C6"/>
    <mergeCell ref="B7:C7"/>
    <mergeCell ref="B8:C8"/>
    <mergeCell ref="B9:C9"/>
    <mergeCell ref="B10:C10"/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</mergeCells>
  <conditionalFormatting sqref="L4:L436">
    <cfRule type="containsText" dxfId="74" priority="1" operator="containsText" text="MUY BAJO">
      <formula>NOT(ISERROR(SEARCH("MUY BAJO",L4)))</formula>
    </cfRule>
    <cfRule type="containsText" dxfId="73" priority="2" operator="containsText" text="MUY ALTO">
      <formula>NOT(ISERROR(SEARCH("MUY ALTO",L4)))</formula>
    </cfRule>
    <cfRule type="containsText" dxfId="72" priority="3" operator="containsText" text="ALTO">
      <formula>NOT(ISERROR(SEARCH("ALTO",L4)))</formula>
    </cfRule>
    <cfRule type="containsText" dxfId="71" priority="4" operator="containsText" text="MEDIO">
      <formula>NOT(ISERROR(SEARCH("MEDIO",L4)))</formula>
    </cfRule>
    <cfRule type="containsText" dxfId="70" priority="5" operator="containsText" text="BAJO">
      <formula>NOT(ISERROR(SEARCH("BAJO",L4)))</formula>
    </cfRule>
  </conditionalFormatting>
  <conditionalFormatting sqref="N4:N11">
    <cfRule type="containsText" dxfId="69" priority="6" operator="containsText" text="MUY BAJO">
      <formula>NOT(ISERROR(SEARCH("MUY BAJO",N4)))</formula>
    </cfRule>
    <cfRule type="containsText" dxfId="68" priority="7" operator="containsText" text="MUY ALTO">
      <formula>NOT(ISERROR(SEARCH("MUY ALTO",N4)))</formula>
    </cfRule>
    <cfRule type="containsText" dxfId="67" priority="8" operator="containsText" text="ALTO">
      <formula>NOT(ISERROR(SEARCH("ALTO",N4)))</formula>
    </cfRule>
    <cfRule type="containsText" dxfId="66" priority="9" operator="containsText" text="MEDIO">
      <formula>NOT(ISERROR(SEARCH("MEDIO",N4)))</formula>
    </cfRule>
    <cfRule type="containsText" dxfId="65" priority="10" operator="containsText" text="BAJO">
      <formula>NOT(ISERROR(SEARCH("BAJO",N4)))</formula>
    </cfRule>
  </conditionalFormatting>
  <conditionalFormatting sqref="N12 N29 N35 N39 N53:N54 N64 N85 N115 N119 N121 N129:N130 N138 N188 N231 N239 N244:N245 N271 N284 N297 N314 N347:N348 N361 N404 N413 N431 N434:N436 P245">
    <cfRule type="containsText" dxfId="64" priority="67" operator="containsText" text="MEDIO">
      <formula>NOT(ISERROR(SEARCH("MEDIO",N12)))</formula>
    </cfRule>
  </conditionalFormatting>
  <conditionalFormatting sqref="N12 N29 N35 N39 N53:N54 N64 N85 N115 N119 N121 N129:N130 N138 N188 N231 N239 N244:N245 N271 N284 N297 N314 N347:N348 N361 N404 N413 N431 N434:N436">
    <cfRule type="containsText" dxfId="63" priority="65" operator="containsText" text="MUY ALTO">
      <formula>NOT(ISERROR(SEARCH("MUY ALTO",N12)))</formula>
    </cfRule>
    <cfRule type="containsText" dxfId="62" priority="66" operator="containsText" text="ALTO">
      <formula>NOT(ISERROR(SEARCH("ALTO",N12)))</formula>
    </cfRule>
  </conditionalFormatting>
  <conditionalFormatting sqref="N12 N29 N35 N39 N53:N54 N64 N85 N115 N119 N121 N129:N130 N138 N188 N231 N239 N244:N245 P245 N271 N284 N297 N314 N347:N348 N361 N404 N413 N431 N434:N436">
    <cfRule type="containsText" dxfId="61" priority="69" operator="containsText" text="BAJO">
      <formula>NOT(ISERROR(SEARCH("BAJO",N12)))</formula>
    </cfRule>
  </conditionalFormatting>
  <conditionalFormatting sqref="N12 N29">
    <cfRule type="containsText" dxfId="60" priority="70" operator="containsText" text="BAJO">
      <formula>NOT(ISERROR(SEARCH("BAJO",N12)))</formula>
    </cfRule>
  </conditionalFormatting>
  <conditionalFormatting sqref="N12:N244">
    <cfRule type="containsText" dxfId="59" priority="32" operator="containsText" text="MUY BAJO">
      <formula>NOT(ISERROR(SEARCH("MUY BAJO",N12)))</formula>
    </cfRule>
    <cfRule type="containsText" dxfId="58" priority="33" operator="containsText" text="MUY ALTO">
      <formula>NOT(ISERROR(SEARCH("MUY ALTO",N12)))</formula>
    </cfRule>
    <cfRule type="containsText" dxfId="57" priority="34" operator="containsText" text="ALTO">
      <formula>NOT(ISERROR(SEARCH("ALTO",N12)))</formula>
    </cfRule>
    <cfRule type="containsText" dxfId="56" priority="35" operator="containsText" text="MEDIO">
      <formula>NOT(ISERROR(SEARCH("MEDIO",N12)))</formula>
    </cfRule>
    <cfRule type="containsText" dxfId="55" priority="36" operator="containsText" text="BAJO">
      <formula>NOT(ISERROR(SEARCH("BAJO",N12)))</formula>
    </cfRule>
  </conditionalFormatting>
  <conditionalFormatting sqref="N35 N39 N53:N54 N64 N85 N115 N119 N121 N129:N130 N138 N188 N231 N239 N244:N245 P245 N271 N284 N297 N314 N347:N348 N361 N404 N413 N431 N434:N436">
    <cfRule type="containsText" dxfId="54" priority="68" operator="containsText" text="BAJO">
      <formula>NOT(ISERROR(SEARCH("BAJO",N35)))</formula>
    </cfRule>
  </conditionalFormatting>
  <conditionalFormatting sqref="N41">
    <cfRule type="containsText" dxfId="53" priority="27" operator="containsText" text="MUY BAJO">
      <formula>NOT(ISERROR(SEARCH("MUY BAJO",N41)))</formula>
    </cfRule>
    <cfRule type="containsText" dxfId="52" priority="28" operator="containsText" text="MUY ALTO">
      <formula>NOT(ISERROR(SEARCH("MUY ALTO",N41)))</formula>
    </cfRule>
    <cfRule type="containsText" dxfId="51" priority="29" operator="containsText" text="ALTO">
      <formula>NOT(ISERROR(SEARCH("ALTO",N41)))</formula>
    </cfRule>
    <cfRule type="containsText" dxfId="50" priority="30" operator="containsText" text="MEDIO">
      <formula>NOT(ISERROR(SEARCH("MEDIO",N41)))</formula>
    </cfRule>
    <cfRule type="containsText" dxfId="49" priority="31" operator="containsText" text="BAJO">
      <formula>NOT(ISERROR(SEARCH("BAJO",N41)))</formula>
    </cfRule>
    <cfRule type="containsText" dxfId="48" priority="37" operator="containsText" text="BAJO">
      <formula>NOT(ISERROR(SEARCH("BAJO",N41)))</formula>
    </cfRule>
  </conditionalFormatting>
  <conditionalFormatting sqref="N54 N64 N85 N115 N119 N121 N129:N130 N138 N188 N231 N239 N244:N245 P245 N271 N284 N297 N314 N347:N348 N361 N404 N413 N431 N434:N436">
    <cfRule type="containsText" dxfId="47" priority="71" operator="containsText" text="MUY ALTO">
      <formula>NOT(ISERROR(SEARCH("MUY ALTO",N54)))</formula>
    </cfRule>
    <cfRule type="containsText" dxfId="46" priority="72" operator="containsText" text="ALTO">
      <formula>NOT(ISERROR(SEARCH("ALTO",N54)))</formula>
    </cfRule>
    <cfRule type="containsText" dxfId="45" priority="73" operator="containsText" text="MEDIO">
      <formula>NOT(ISERROR(SEARCH("MEDIO",N54)))</formula>
    </cfRule>
    <cfRule type="containsText" dxfId="44" priority="74" operator="containsText" text="BAJO">
      <formula>NOT(ISERROR(SEARCH("BAJO",N54)))</formula>
    </cfRule>
    <cfRule type="containsText" dxfId="43" priority="75" operator="containsText" text="MUY BAJO">
      <formula>NOT(ISERROR(SEARCH("MUY BAJO",N54)))</formula>
    </cfRule>
  </conditionalFormatting>
  <conditionalFormatting sqref="N244">
    <cfRule type="containsText" dxfId="42" priority="62" operator="containsText" text="MEDIO">
      <formula>NOT(ISERROR(SEARCH("MEDIO",N244)))</formula>
    </cfRule>
    <cfRule type="containsText" dxfId="41" priority="63" operator="containsText" text="BAJO">
      <formula>NOT(ISERROR(SEARCH("BAJO",N244)))</formula>
    </cfRule>
  </conditionalFormatting>
  <conditionalFormatting sqref="N244:N245 N271 N284 N297 N314 N347:N348 N361 N404 N413 N431 N434:N436 N12 N29 N35 N39 N53:N54 N64 N85 N115 N119 N121 N129:N130 N138 N188 N231 N239">
    <cfRule type="containsText" dxfId="40" priority="64" operator="containsText" text="MUY BAJO">
      <formula>NOT(ISERROR(SEARCH("MUY BAJO",N12)))</formula>
    </cfRule>
  </conditionalFormatting>
  <conditionalFormatting sqref="N246:N436">
    <cfRule type="containsText" dxfId="39" priority="43" operator="containsText" text="MUY BAJO">
      <formula>NOT(ISERROR(SEARCH("MUY BAJO",N246)))</formula>
    </cfRule>
    <cfRule type="containsText" dxfId="38" priority="44" operator="containsText" text="MUY ALTO">
      <formula>NOT(ISERROR(SEARCH("MUY ALTO",N246)))</formula>
    </cfRule>
    <cfRule type="containsText" dxfId="37" priority="45" operator="containsText" text="ALTO">
      <formula>NOT(ISERROR(SEARCH("ALTO",N246)))</formula>
    </cfRule>
    <cfRule type="containsText" dxfId="36" priority="46" operator="containsText" text="MEDIO">
      <formula>NOT(ISERROR(SEARCH("MEDIO",N246)))</formula>
    </cfRule>
    <cfRule type="containsText" dxfId="35" priority="47" operator="containsText" text="BAJO">
      <formula>NOT(ISERROR(SEARCH("BAJO",N246)))</formula>
    </cfRule>
  </conditionalFormatting>
  <conditionalFormatting sqref="P4:P11">
    <cfRule type="containsText" dxfId="34" priority="11" operator="containsText" text="MUY BAJO">
      <formula>NOT(ISERROR(SEARCH("MUY BAJO",P4)))</formula>
    </cfRule>
    <cfRule type="containsText" dxfId="33" priority="12" operator="containsText" text="MUY ALTO">
      <formula>NOT(ISERROR(SEARCH("MUY ALTO",P4)))</formula>
    </cfRule>
    <cfRule type="containsText" dxfId="32" priority="13" operator="containsText" text="ALTO">
      <formula>NOT(ISERROR(SEARCH("ALTO",P4)))</formula>
    </cfRule>
    <cfRule type="containsText" dxfId="31" priority="14" operator="containsText" text="MEDIO">
      <formula>NOT(ISERROR(SEARCH("MEDIO",P4)))</formula>
    </cfRule>
    <cfRule type="containsText" dxfId="30" priority="15" operator="containsText" text="BAJO">
      <formula>NOT(ISERROR(SEARCH("BAJO",P4)))</formula>
    </cfRule>
  </conditionalFormatting>
  <conditionalFormatting sqref="P12 P29 P35 P39 P53:P54 P64 P85 P115 P119 P121 P129:P130 P138 P188 P231 P239 P244 P271 P284 P297 P314 P347:P348 P361 P404 P413 P431 P434:P436">
    <cfRule type="containsText" dxfId="29" priority="52" operator="containsText" text="ALTO">
      <formula>NOT(ISERROR(SEARCH("ALTO",P12)))</formula>
    </cfRule>
    <cfRule type="containsText" dxfId="28" priority="53" operator="containsText" text="MEDIO">
      <formula>NOT(ISERROR(SEARCH("MEDIO",P12)))</formula>
    </cfRule>
    <cfRule type="containsText" dxfId="27" priority="55" operator="containsText" text="BAJO">
      <formula>NOT(ISERROR(SEARCH("BAJO",P12)))</formula>
    </cfRule>
  </conditionalFormatting>
  <conditionalFormatting sqref="P12 P29 P35 P39 P53:P54 P64 P85 P115 P119 P121 P129:P130 P138 P188 P231 P239 P244:P245 P271 P284 P297 P314 P347:P348 P361 P404 P413 P431 P434:P436">
    <cfRule type="containsText" dxfId="26" priority="51" operator="containsText" text="MUY ALTO">
      <formula>NOT(ISERROR(SEARCH("MUY ALTO",P12)))</formula>
    </cfRule>
  </conditionalFormatting>
  <conditionalFormatting sqref="P12 P29">
    <cfRule type="containsText" dxfId="25" priority="56" operator="containsText" text="BAJO">
      <formula>NOT(ISERROR(SEARCH("BAJO",P12)))</formula>
    </cfRule>
  </conditionalFormatting>
  <conditionalFormatting sqref="P12:P244">
    <cfRule type="containsText" dxfId="24" priority="21" operator="containsText" text="MUY BAJO">
      <formula>NOT(ISERROR(SEARCH("MUY BAJO",P12)))</formula>
    </cfRule>
    <cfRule type="containsText" dxfId="23" priority="22" operator="containsText" text="MUY ALTO">
      <formula>NOT(ISERROR(SEARCH("MUY ALTO",P12)))</formula>
    </cfRule>
    <cfRule type="containsText" dxfId="22" priority="23" operator="containsText" text="ALTO">
      <formula>NOT(ISERROR(SEARCH("ALTO",P12)))</formula>
    </cfRule>
    <cfRule type="containsText" dxfId="21" priority="24" operator="containsText" text="MEDIO">
      <formula>NOT(ISERROR(SEARCH("MEDIO",P12)))</formula>
    </cfRule>
    <cfRule type="containsText" dxfId="20" priority="25" operator="containsText" text="BAJO">
      <formula>NOT(ISERROR(SEARCH("BAJO",P12)))</formula>
    </cfRule>
  </conditionalFormatting>
  <conditionalFormatting sqref="P35 P39 P53:P54 P64 P85 P115 P119 P121 P129:P130 P138 P188 P231 P239 P244 P271 P284 P297 P314 P347:P348 P361 P404 P413 P431 P434:P436">
    <cfRule type="containsText" dxfId="19" priority="54" operator="containsText" text="BAJO">
      <formula>NOT(ISERROR(SEARCH("BAJO",P35)))</formula>
    </cfRule>
  </conditionalFormatting>
  <conditionalFormatting sqref="P41">
    <cfRule type="containsText" dxfId="18" priority="16" operator="containsText" text="MUY BAJO">
      <formula>NOT(ISERROR(SEARCH("MUY BAJO",P41)))</formula>
    </cfRule>
    <cfRule type="containsText" dxfId="17" priority="17" operator="containsText" text="MUY ALTO">
      <formula>NOT(ISERROR(SEARCH("MUY ALTO",P41)))</formula>
    </cfRule>
    <cfRule type="containsText" dxfId="16" priority="18" operator="containsText" text="ALTO">
      <formula>NOT(ISERROR(SEARCH("ALTO",P41)))</formula>
    </cfRule>
    <cfRule type="containsText" dxfId="15" priority="19" operator="containsText" text="MEDIO">
      <formula>NOT(ISERROR(SEARCH("MEDIO",P41)))</formula>
    </cfRule>
    <cfRule type="containsText" dxfId="14" priority="20" operator="containsText" text="BAJO">
      <formula>NOT(ISERROR(SEARCH("BAJO",P41)))</formula>
    </cfRule>
    <cfRule type="containsText" dxfId="13" priority="26" operator="containsText" text="BAJO">
      <formula>NOT(ISERROR(SEARCH("BAJO",P41)))</formula>
    </cfRule>
  </conditionalFormatting>
  <conditionalFormatting sqref="P54 P64 P85 P115 P119 P121 P129:P130 P138 P188 P231 P239 P244 P271 P284 P297 P314 P347:P348 P361 P404 P413 P431 P434:P436">
    <cfRule type="containsText" dxfId="12" priority="57" operator="containsText" text="MUY ALTO">
      <formula>NOT(ISERROR(SEARCH("MUY ALTO",P54)))</formula>
    </cfRule>
    <cfRule type="containsText" dxfId="11" priority="59" operator="containsText" text="MEDIO">
      <formula>NOT(ISERROR(SEARCH("MEDIO",P54)))</formula>
    </cfRule>
    <cfRule type="containsText" dxfId="10" priority="60" operator="containsText" text="BAJO">
      <formula>NOT(ISERROR(SEARCH("BAJO",P54)))</formula>
    </cfRule>
    <cfRule type="containsText" dxfId="9" priority="61" operator="containsText" text="MUY BAJO">
      <formula>NOT(ISERROR(SEARCH("MUY BAJO",P54)))</formula>
    </cfRule>
  </conditionalFormatting>
  <conditionalFormatting sqref="P54 P64 P85 P115 P119 P121 P129:P130 P138 P188 P231 P239 P244:P245 P271 P284 P297 P314 P347:P348 P361 P404 P413 P431 P434:P436">
    <cfRule type="containsText" dxfId="8" priority="58" operator="containsText" text="ALTO">
      <formula>NOT(ISERROR(SEARCH("ALTO",P54)))</formula>
    </cfRule>
  </conditionalFormatting>
  <conditionalFormatting sqref="P244">
    <cfRule type="containsText" dxfId="7" priority="48" operator="containsText" text="MEDIO">
      <formula>NOT(ISERROR(SEARCH("MEDIO",P244)))</formula>
    </cfRule>
    <cfRule type="containsText" dxfId="6" priority="49" operator="containsText" text="BAJO">
      <formula>NOT(ISERROR(SEARCH("BAJO",P244)))</formula>
    </cfRule>
  </conditionalFormatting>
  <conditionalFormatting sqref="P244:P245 P271 P284 P297 P314 P347:P348 P361 P404 P413 P431 P434:P436 P12 P29 P35 P39 P53:P54 P64 P85 P115 P119 P121 P129:P130 P138 P188 P231 P239">
    <cfRule type="containsText" dxfId="5" priority="50" operator="containsText" text="MUY BAJO">
      <formula>NOT(ISERROR(SEARCH("MUY BAJO",P12)))</formula>
    </cfRule>
  </conditionalFormatting>
  <conditionalFormatting sqref="P246:P436">
    <cfRule type="containsText" dxfId="4" priority="38" operator="containsText" text="MUY BAJO">
      <formula>NOT(ISERROR(SEARCH("MUY BAJO",P246)))</formula>
    </cfRule>
    <cfRule type="containsText" dxfId="3" priority="39" operator="containsText" text="MUY ALTO">
      <formula>NOT(ISERROR(SEARCH("MUY ALTO",P246)))</formula>
    </cfRule>
    <cfRule type="containsText" dxfId="2" priority="40" operator="containsText" text="ALTO">
      <formula>NOT(ISERROR(SEARCH("ALTO",P246)))</formula>
    </cfRule>
    <cfRule type="containsText" dxfId="1" priority="41" operator="containsText" text="MEDIO">
      <formula>NOT(ISERROR(SEARCH("MEDIO",P246)))</formula>
    </cfRule>
    <cfRule type="containsText" dxfId="0" priority="42" operator="containsText" text="BAJO">
      <formula>NOT(ISERROR(SEARCH("BAJO",P246)))</formula>
    </cfRule>
  </conditionalFormatting>
  <pageMargins left="0.7" right="0.7" top="0.75" bottom="0.75" header="0.3" footer="0.3"/>
  <pageSetup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 2024 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oliva parra chimbaco</cp:lastModifiedBy>
  <dcterms:created xsi:type="dcterms:W3CDTF">2024-12-22T03:25:57Z</dcterms:created>
  <dcterms:modified xsi:type="dcterms:W3CDTF">2024-12-22T03:29:25Z</dcterms:modified>
</cp:coreProperties>
</file>