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DAF865EC-5CA4-4E06-944E-32C0949470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2" r:id="rId1"/>
    <sheet name="Ejec. Consolidada" sheetId="1" r:id="rId2"/>
  </sheets>
  <definedNames>
    <definedName name="_xlnm._FilterDatabase" localSheetId="1" hidden="1">'Ejec. Consolidada'!$A$8:$I$301</definedName>
    <definedName name="_xlnm._FilterDatabase" localSheetId="0" hidden="1">RESUMEN!$A$8:$I$296</definedName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0" i="1" l="1"/>
  <c r="F47" i="1"/>
  <c r="F43" i="1"/>
  <c r="E43" i="1"/>
  <c r="D43" i="1"/>
  <c r="I46" i="1"/>
  <c r="G46" i="1"/>
  <c r="E262" i="1" l="1"/>
  <c r="F262" i="1"/>
  <c r="D262" i="1"/>
  <c r="I266" i="1"/>
  <c r="G266" i="1"/>
  <c r="D267" i="1"/>
  <c r="E267" i="1"/>
  <c r="F267" i="1"/>
  <c r="G267" i="1"/>
  <c r="I267" i="1"/>
  <c r="I263" i="1"/>
  <c r="G263" i="1"/>
  <c r="E178" i="1"/>
  <c r="F178" i="1"/>
  <c r="D178" i="1"/>
  <c r="I181" i="1"/>
  <c r="G181" i="1"/>
  <c r="I142" i="1" l="1"/>
  <c r="G142" i="1"/>
  <c r="A295" i="2" l="1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I123" i="2" s="1"/>
  <c r="D123" i="2"/>
  <c r="I122" i="2"/>
  <c r="G122" i="2"/>
  <c r="I121" i="2"/>
  <c r="G121" i="2"/>
  <c r="F120" i="2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I105" i="2" s="1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I120" i="2" l="1"/>
  <c r="I176" i="2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3" i="2" s="1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F39" i="1"/>
  <c r="F38" i="1" s="1"/>
  <c r="G229" i="2" l="1"/>
  <c r="I49" i="2"/>
  <c r="D32" i="2"/>
  <c r="G19" i="2"/>
  <c r="G246" i="2"/>
  <c r="I229" i="2"/>
  <c r="G38" i="2"/>
  <c r="G93" i="2"/>
  <c r="D129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E62" i="1"/>
  <c r="F62" i="1"/>
  <c r="D62" i="1"/>
  <c r="G97" i="1"/>
  <c r="I97" i="1"/>
  <c r="I68" i="1"/>
  <c r="G68" i="1"/>
  <c r="G45" i="1"/>
  <c r="I45" i="1"/>
  <c r="E20" i="1"/>
  <c r="F20" i="1"/>
  <c r="D20" i="1"/>
  <c r="I21" i="1"/>
  <c r="G21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I118" i="1"/>
  <c r="E275" i="1"/>
  <c r="F275" i="1"/>
  <c r="D275" i="1"/>
  <c r="E106" i="1"/>
  <c r="F106" i="1"/>
  <c r="D106" i="1"/>
  <c r="E58" i="1"/>
  <c r="F58" i="1"/>
  <c r="D58" i="1"/>
  <c r="D136" i="1"/>
  <c r="I290" i="2" l="1"/>
  <c r="E12" i="2"/>
  <c r="I12" i="2" s="1"/>
  <c r="G13" i="2"/>
  <c r="I13" i="2"/>
  <c r="G129" i="2"/>
  <c r="E31" i="2"/>
  <c r="I129" i="2"/>
  <c r="F11" i="2"/>
  <c r="I277" i="1"/>
  <c r="G277" i="1"/>
  <c r="I44" i="1"/>
  <c r="G44" i="1"/>
  <c r="G43" i="1" s="1"/>
  <c r="E298" i="1"/>
  <c r="E297" i="1" s="1"/>
  <c r="E296" i="1" s="1"/>
  <c r="E291" i="1"/>
  <c r="E273" i="1"/>
  <c r="E271" i="1"/>
  <c r="E260" i="1"/>
  <c r="E255" i="1"/>
  <c r="E250" i="1"/>
  <c r="E247" i="1"/>
  <c r="E245" i="1"/>
  <c r="E233" i="1"/>
  <c r="E230" i="1"/>
  <c r="E216" i="1"/>
  <c r="E207" i="1"/>
  <c r="E191" i="1"/>
  <c r="E185" i="1"/>
  <c r="E182" i="1"/>
  <c r="E177" i="1"/>
  <c r="E162" i="1"/>
  <c r="E160" i="1"/>
  <c r="E153" i="1"/>
  <c r="E150" i="1"/>
  <c r="E149" i="1" s="1"/>
  <c r="E147" i="1"/>
  <c r="E145" i="1"/>
  <c r="E136" i="1"/>
  <c r="E133" i="1"/>
  <c r="E132" i="1" s="1"/>
  <c r="E131" i="1" s="1"/>
  <c r="E128" i="1"/>
  <c r="E124" i="1"/>
  <c r="E121" i="1"/>
  <c r="E114" i="1"/>
  <c r="E111" i="1"/>
  <c r="E100" i="1"/>
  <c r="E95" i="1"/>
  <c r="E89" i="1"/>
  <c r="E82" i="1"/>
  <c r="E75" i="1"/>
  <c r="E69" i="1"/>
  <c r="E53" i="1"/>
  <c r="E51" i="1"/>
  <c r="E47" i="1"/>
  <c r="E39" i="1"/>
  <c r="E36" i="1"/>
  <c r="E29" i="1"/>
  <c r="E27" i="1"/>
  <c r="E25" i="1"/>
  <c r="E17" i="1"/>
  <c r="E16" i="1" s="1"/>
  <c r="E15" i="1" s="1"/>
  <c r="E38" i="1" l="1"/>
  <c r="G47" i="1"/>
  <c r="F10" i="2"/>
  <c r="G31" i="2"/>
  <c r="I31" i="2"/>
  <c r="E11" i="2"/>
  <c r="G12" i="2"/>
  <c r="E279" i="1"/>
  <c r="E278" i="1" s="1"/>
  <c r="E232" i="1"/>
  <c r="E184" i="1" s="1"/>
  <c r="E19" i="1"/>
  <c r="E13" i="1" s="1"/>
  <c r="E12" i="1" s="1"/>
  <c r="E249" i="1"/>
  <c r="E159" i="1"/>
  <c r="E135" i="1"/>
  <c r="E94" i="1"/>
  <c r="E50" i="1"/>
  <c r="I43" i="1"/>
  <c r="G183" i="1"/>
  <c r="G182" i="1" s="1"/>
  <c r="I183" i="1"/>
  <c r="F182" i="1"/>
  <c r="I182" i="1" s="1"/>
  <c r="D182" i="1"/>
  <c r="I254" i="1"/>
  <c r="I253" i="1"/>
  <c r="I252" i="1"/>
  <c r="I251" i="1"/>
  <c r="I246" i="1"/>
  <c r="I244" i="1"/>
  <c r="I243" i="1"/>
  <c r="I242" i="1"/>
  <c r="I241" i="1"/>
  <c r="I240" i="1"/>
  <c r="I239" i="1"/>
  <c r="I238" i="1"/>
  <c r="I237" i="1"/>
  <c r="I236" i="1"/>
  <c r="I235" i="1"/>
  <c r="I234" i="1"/>
  <c r="I231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10" i="1"/>
  <c r="I211" i="1"/>
  <c r="I212" i="1"/>
  <c r="I213" i="1"/>
  <c r="I214" i="1"/>
  <c r="I179" i="1"/>
  <c r="I175" i="1"/>
  <c r="I174" i="1"/>
  <c r="I173" i="1"/>
  <c r="I167" i="1"/>
  <c r="I164" i="1"/>
  <c r="I157" i="1"/>
  <c r="I155" i="1"/>
  <c r="I154" i="1"/>
  <c r="I152" i="1"/>
  <c r="I146" i="1"/>
  <c r="I144" i="1"/>
  <c r="I139" i="1"/>
  <c r="I137" i="1"/>
  <c r="I134" i="1"/>
  <c r="I127" i="1"/>
  <c r="I126" i="1"/>
  <c r="I125" i="1"/>
  <c r="I122" i="1"/>
  <c r="I120" i="1"/>
  <c r="I117" i="1"/>
  <c r="I116" i="1"/>
  <c r="I115" i="1"/>
  <c r="I112" i="1"/>
  <c r="I110" i="1"/>
  <c r="I109" i="1"/>
  <c r="I108" i="1"/>
  <c r="I107" i="1"/>
  <c r="I104" i="1"/>
  <c r="I103" i="1"/>
  <c r="I102" i="1"/>
  <c r="I101" i="1"/>
  <c r="I98" i="1"/>
  <c r="I96" i="1"/>
  <c r="I92" i="1"/>
  <c r="I91" i="1"/>
  <c r="I90" i="1"/>
  <c r="I84" i="1"/>
  <c r="I85" i="1"/>
  <c r="I86" i="1"/>
  <c r="I87" i="1"/>
  <c r="I88" i="1"/>
  <c r="I81" i="1"/>
  <c r="I80" i="1"/>
  <c r="I79" i="1"/>
  <c r="I78" i="1"/>
  <c r="I77" i="1"/>
  <c r="I76" i="1"/>
  <c r="I74" i="1"/>
  <c r="I73" i="1"/>
  <c r="I71" i="1"/>
  <c r="I70" i="1"/>
  <c r="I67" i="1"/>
  <c r="I66" i="1"/>
  <c r="I65" i="1"/>
  <c r="I64" i="1"/>
  <c r="I61" i="1"/>
  <c r="I59" i="1"/>
  <c r="I55" i="1"/>
  <c r="I56" i="1"/>
  <c r="I57" i="1"/>
  <c r="I52" i="1"/>
  <c r="I49" i="1"/>
  <c r="I42" i="1"/>
  <c r="I41" i="1"/>
  <c r="I40" i="1"/>
  <c r="I37" i="1"/>
  <c r="I35" i="1"/>
  <c r="I28" i="1"/>
  <c r="I23" i="1"/>
  <c r="I22" i="1"/>
  <c r="I18" i="1"/>
  <c r="I14" i="1"/>
  <c r="I258" i="1"/>
  <c r="I257" i="1"/>
  <c r="I256" i="1"/>
  <c r="I265" i="1"/>
  <c r="I268" i="1"/>
  <c r="I269" i="1"/>
  <c r="I272" i="1"/>
  <c r="I286" i="1"/>
  <c r="I287" i="1"/>
  <c r="I186" i="1"/>
  <c r="I188" i="1"/>
  <c r="I189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G125" i="1"/>
  <c r="D17" i="1"/>
  <c r="D16" i="1" s="1"/>
  <c r="D15" i="1" s="1"/>
  <c r="D25" i="1"/>
  <c r="D27" i="1"/>
  <c r="D29" i="1"/>
  <c r="D36" i="1"/>
  <c r="D39" i="1"/>
  <c r="D47" i="1"/>
  <c r="D38" i="1" s="1"/>
  <c r="D51" i="1"/>
  <c r="D53" i="1"/>
  <c r="D69" i="1"/>
  <c r="D75" i="1"/>
  <c r="D82" i="1"/>
  <c r="D89" i="1"/>
  <c r="D95" i="1"/>
  <c r="D100" i="1"/>
  <c r="D111" i="1"/>
  <c r="D114" i="1"/>
  <c r="D121" i="1"/>
  <c r="D124" i="1"/>
  <c r="D128" i="1"/>
  <c r="D133" i="1"/>
  <c r="D132" i="1" s="1"/>
  <c r="D131" i="1" s="1"/>
  <c r="D145" i="1"/>
  <c r="D147" i="1"/>
  <c r="D150" i="1"/>
  <c r="D149" i="1" s="1"/>
  <c r="D153" i="1"/>
  <c r="D160" i="1"/>
  <c r="D162" i="1"/>
  <c r="D177" i="1"/>
  <c r="D185" i="1"/>
  <c r="D191" i="1"/>
  <c r="D207" i="1"/>
  <c r="D216" i="1"/>
  <c r="D230" i="1"/>
  <c r="D233" i="1"/>
  <c r="D245" i="1"/>
  <c r="D247" i="1"/>
  <c r="D250" i="1"/>
  <c r="D255" i="1"/>
  <c r="D260" i="1"/>
  <c r="D271" i="1"/>
  <c r="D273" i="1"/>
  <c r="D280" i="1"/>
  <c r="E10" i="2" l="1"/>
  <c r="G10" i="2" s="1"/>
  <c r="G11" i="2"/>
  <c r="I11" i="2"/>
  <c r="D159" i="1"/>
  <c r="E130" i="1"/>
  <c r="E32" i="1"/>
  <c r="D249" i="1"/>
  <c r="D232" i="1"/>
  <c r="D184" i="1" s="1"/>
  <c r="D94" i="1"/>
  <c r="D50" i="1"/>
  <c r="D19" i="1"/>
  <c r="D13" i="1" s="1"/>
  <c r="D12" i="1" s="1"/>
  <c r="D135" i="1"/>
  <c r="I10" i="2" l="1"/>
  <c r="E31" i="1"/>
  <c r="E11" i="1" s="1"/>
  <c r="D130" i="1"/>
  <c r="D32" i="1"/>
  <c r="D31" i="1" l="1"/>
  <c r="D11" i="1" s="1"/>
  <c r="D300" i="1" l="1"/>
  <c r="D298" i="1"/>
  <c r="D297" i="1" s="1"/>
  <c r="D296" i="1" s="1"/>
  <c r="D291" i="1"/>
  <c r="D279" i="1" s="1"/>
  <c r="D278" i="1" s="1"/>
  <c r="D295" i="1" l="1"/>
  <c r="D10" i="1"/>
  <c r="G253" i="1" l="1"/>
  <c r="G236" i="1"/>
  <c r="G228" i="1"/>
  <c r="G224" i="1"/>
  <c r="G222" i="1"/>
  <c r="G214" i="1"/>
  <c r="G211" i="1"/>
  <c r="G202" i="1"/>
  <c r="G200" i="1"/>
  <c r="G175" i="1"/>
  <c r="F124" i="1"/>
  <c r="G92" i="1" l="1"/>
  <c r="G91" i="1"/>
  <c r="F36" i="1"/>
  <c r="G37" i="1"/>
  <c r="I36" i="1" l="1"/>
  <c r="G36" i="1"/>
  <c r="G256" i="1" l="1"/>
  <c r="F255" i="1"/>
  <c r="G252" i="1"/>
  <c r="G251" i="1"/>
  <c r="F250" i="1"/>
  <c r="G234" i="1"/>
  <c r="G235" i="1"/>
  <c r="F233" i="1"/>
  <c r="G201" i="1"/>
  <c r="G167" i="1"/>
  <c r="G157" i="1"/>
  <c r="G155" i="1"/>
  <c r="F150" i="1"/>
  <c r="G104" i="1"/>
  <c r="G66" i="1"/>
  <c r="G23" i="1"/>
  <c r="I250" i="1" l="1"/>
  <c r="G233" i="1"/>
  <c r="G212" i="1" l="1"/>
  <c r="G79" i="1" l="1"/>
  <c r="G78" i="1" l="1"/>
  <c r="G213" i="1" l="1"/>
  <c r="G198" i="1"/>
  <c r="G197" i="1"/>
  <c r="G196" i="1"/>
  <c r="G193" i="1"/>
  <c r="F191" i="1"/>
  <c r="G192" i="1"/>
  <c r="G164" i="1"/>
  <c r="G141" i="1"/>
  <c r="I141" i="1"/>
  <c r="G139" i="1"/>
  <c r="G102" i="1"/>
  <c r="G59" i="1"/>
  <c r="I24" i="1"/>
  <c r="F185" i="1" l="1"/>
  <c r="G186" i="1"/>
  <c r="G239" i="1" l="1"/>
  <c r="G238" i="1"/>
  <c r="G221" i="1"/>
  <c r="G210" i="1"/>
  <c r="G203" i="1"/>
  <c r="G174" i="1"/>
  <c r="G173" i="1"/>
  <c r="F136" i="1"/>
  <c r="G137" i="1"/>
  <c r="G109" i="1"/>
  <c r="G107" i="1"/>
  <c r="G106" i="1" l="1"/>
  <c r="G258" i="1"/>
  <c r="G220" i="1"/>
  <c r="G189" i="1"/>
  <c r="G188" i="1"/>
  <c r="F153" i="1"/>
  <c r="G154" i="1"/>
  <c r="G127" i="1"/>
  <c r="G110" i="1"/>
  <c r="F100" i="1"/>
  <c r="G103" i="1"/>
  <c r="F75" i="1"/>
  <c r="I75" i="1" s="1"/>
  <c r="G81" i="1"/>
  <c r="F69" i="1"/>
  <c r="G73" i="1"/>
  <c r="G64" i="1"/>
  <c r="I63" i="1"/>
  <c r="G63" i="1"/>
  <c r="G55" i="1"/>
  <c r="G20" i="1" l="1"/>
  <c r="G62" i="1"/>
  <c r="G120" i="1" l="1"/>
  <c r="G117" i="1"/>
  <c r="G116" i="1"/>
  <c r="G115" i="1"/>
  <c r="F114" i="1"/>
  <c r="F95" i="1"/>
  <c r="G96" i="1"/>
  <c r="F53" i="1"/>
  <c r="G53" i="1" s="1"/>
  <c r="G57" i="1"/>
  <c r="G30" i="1"/>
  <c r="G28" i="1"/>
  <c r="G27" i="1" s="1"/>
  <c r="G26" i="1"/>
  <c r="G24" i="1"/>
  <c r="F27" i="1"/>
  <c r="I27" i="1" l="1"/>
  <c r="G269" i="1"/>
  <c r="G268" i="1"/>
  <c r="G265" i="1"/>
  <c r="G244" i="1"/>
  <c r="G124" i="1"/>
  <c r="G126" i="1"/>
  <c r="F121" i="1"/>
  <c r="G122" i="1"/>
  <c r="G118" i="1"/>
  <c r="F111" i="1"/>
  <c r="G112" i="1"/>
  <c r="G108" i="1"/>
  <c r="G98" i="1"/>
  <c r="F89" i="1"/>
  <c r="G90" i="1"/>
  <c r="F82" i="1"/>
  <c r="G88" i="1"/>
  <c r="G87" i="1"/>
  <c r="G85" i="1"/>
  <c r="G84" i="1"/>
  <c r="G80" i="1"/>
  <c r="G77" i="1"/>
  <c r="G76" i="1"/>
  <c r="G74" i="1"/>
  <c r="G67" i="1"/>
  <c r="G61" i="1"/>
  <c r="G52" i="1"/>
  <c r="G51" i="1" s="1"/>
  <c r="F51" i="1"/>
  <c r="I39" i="1"/>
  <c r="G41" i="1"/>
  <c r="G42" i="1"/>
  <c r="G40" i="1"/>
  <c r="I51" i="1" l="1"/>
  <c r="G58" i="1"/>
  <c r="I124" i="1"/>
  <c r="I106" i="1"/>
  <c r="G39" i="1"/>
  <c r="G38" i="1" s="1"/>
  <c r="I276" i="1"/>
  <c r="G276" i="1"/>
  <c r="F207" i="1"/>
  <c r="I259" i="1"/>
  <c r="G259" i="1"/>
  <c r="G254" i="1"/>
  <c r="G257" i="1"/>
  <c r="G240" i="1"/>
  <c r="G223" i="1"/>
  <c r="G215" i="1"/>
  <c r="I215" i="1"/>
  <c r="G209" i="1"/>
  <c r="G199" i="1"/>
  <c r="I187" i="1"/>
  <c r="I190" i="1"/>
  <c r="G187" i="1"/>
  <c r="G190" i="1"/>
  <c r="F160" i="1"/>
  <c r="I161" i="1"/>
  <c r="G161" i="1"/>
  <c r="G179" i="1"/>
  <c r="F177" i="1"/>
  <c r="F162" i="1"/>
  <c r="G176" i="1"/>
  <c r="I176" i="1"/>
  <c r="G172" i="1"/>
  <c r="I172" i="1"/>
  <c r="G171" i="1"/>
  <c r="I171" i="1"/>
  <c r="G170" i="1"/>
  <c r="I170" i="1"/>
  <c r="G169" i="1"/>
  <c r="I169" i="1"/>
  <c r="G168" i="1"/>
  <c r="I168" i="1"/>
  <c r="I165" i="1"/>
  <c r="I166" i="1"/>
  <c r="G163" i="1"/>
  <c r="G165" i="1"/>
  <c r="G166" i="1"/>
  <c r="G143" i="1"/>
  <c r="I143" i="1"/>
  <c r="G144" i="1"/>
  <c r="G14" i="1"/>
  <c r="G18" i="1"/>
  <c r="G22" i="1"/>
  <c r="F17" i="1"/>
  <c r="G29" i="1"/>
  <c r="G25" i="1"/>
  <c r="F29" i="1"/>
  <c r="F25" i="1"/>
  <c r="H15" i="1"/>
  <c r="I26" i="1"/>
  <c r="I30" i="1"/>
  <c r="I48" i="1"/>
  <c r="I54" i="1"/>
  <c r="I60" i="1"/>
  <c r="I72" i="1"/>
  <c r="I83" i="1"/>
  <c r="I93" i="1"/>
  <c r="I99" i="1"/>
  <c r="I105" i="1"/>
  <c r="I113" i="1"/>
  <c r="I119" i="1"/>
  <c r="I123" i="1"/>
  <c r="I129" i="1"/>
  <c r="I138" i="1"/>
  <c r="I140" i="1"/>
  <c r="I148" i="1"/>
  <c r="I151" i="1"/>
  <c r="I156" i="1"/>
  <c r="I158" i="1"/>
  <c r="I163" i="1"/>
  <c r="I180" i="1"/>
  <c r="I208" i="1"/>
  <c r="I209" i="1"/>
  <c r="I217" i="1"/>
  <c r="I248" i="1"/>
  <c r="I261" i="1"/>
  <c r="I264" i="1"/>
  <c r="I270" i="1"/>
  <c r="I274" i="1"/>
  <c r="I281" i="1"/>
  <c r="I282" i="1"/>
  <c r="I283" i="1"/>
  <c r="I284" i="1"/>
  <c r="I285" i="1"/>
  <c r="I288" i="1"/>
  <c r="I289" i="1"/>
  <c r="I290" i="1"/>
  <c r="I292" i="1"/>
  <c r="I293" i="1"/>
  <c r="I294" i="1"/>
  <c r="I299" i="1"/>
  <c r="G35" i="1"/>
  <c r="G48" i="1"/>
  <c r="G49" i="1"/>
  <c r="G54" i="1"/>
  <c r="G56" i="1"/>
  <c r="G60" i="1"/>
  <c r="G65" i="1"/>
  <c r="G70" i="1"/>
  <c r="G71" i="1"/>
  <c r="G72" i="1"/>
  <c r="G83" i="1"/>
  <c r="G86" i="1"/>
  <c r="G93" i="1"/>
  <c r="G99" i="1"/>
  <c r="G101" i="1"/>
  <c r="G105" i="1"/>
  <c r="G113" i="1"/>
  <c r="G119" i="1"/>
  <c r="G123" i="1"/>
  <c r="G129" i="1"/>
  <c r="G134" i="1"/>
  <c r="G138" i="1"/>
  <c r="G140" i="1"/>
  <c r="G146" i="1"/>
  <c r="G148" i="1"/>
  <c r="G151" i="1"/>
  <c r="G150" i="1" s="1"/>
  <c r="G156" i="1"/>
  <c r="G158" i="1"/>
  <c r="G180" i="1"/>
  <c r="G194" i="1"/>
  <c r="G195" i="1"/>
  <c r="G204" i="1"/>
  <c r="G205" i="1"/>
  <c r="G206" i="1"/>
  <c r="G208" i="1"/>
  <c r="G217" i="1"/>
  <c r="G218" i="1"/>
  <c r="G219" i="1"/>
  <c r="G225" i="1"/>
  <c r="G226" i="1"/>
  <c r="G227" i="1"/>
  <c r="G229" i="1"/>
  <c r="G231" i="1"/>
  <c r="G237" i="1"/>
  <c r="H237" i="1" s="1"/>
  <c r="G241" i="1"/>
  <c r="G242" i="1"/>
  <c r="G243" i="1"/>
  <c r="G246" i="1"/>
  <c r="G248" i="1"/>
  <c r="G261" i="1"/>
  <c r="G264" i="1"/>
  <c r="G270" i="1"/>
  <c r="G272" i="1"/>
  <c r="G274" i="1"/>
  <c r="G281" i="1"/>
  <c r="G282" i="1"/>
  <c r="G283" i="1"/>
  <c r="G284" i="1"/>
  <c r="G285" i="1"/>
  <c r="G286" i="1"/>
  <c r="G287" i="1"/>
  <c r="G288" i="1"/>
  <c r="G289" i="1"/>
  <c r="G290" i="1"/>
  <c r="G292" i="1"/>
  <c r="G293" i="1"/>
  <c r="G294" i="1"/>
  <c r="G299" i="1"/>
  <c r="G301" i="1"/>
  <c r="F300" i="1"/>
  <c r="F298" i="1"/>
  <c r="F297" i="1" s="1"/>
  <c r="F296" i="1" s="1"/>
  <c r="F291" i="1"/>
  <c r="F280" i="1"/>
  <c r="F273" i="1"/>
  <c r="F271" i="1"/>
  <c r="I271" i="1" s="1"/>
  <c r="F260" i="1"/>
  <c r="F247" i="1"/>
  <c r="F245" i="1"/>
  <c r="I245" i="1" s="1"/>
  <c r="F230" i="1"/>
  <c r="F216" i="1"/>
  <c r="F147" i="1"/>
  <c r="F145" i="1"/>
  <c r="F133" i="1"/>
  <c r="F128" i="1"/>
  <c r="F94" i="1" s="1"/>
  <c r="F50" i="1"/>
  <c r="G50" i="1" s="1"/>
  <c r="F34" i="1"/>
  <c r="E300" i="1"/>
  <c r="E295" i="1" s="1"/>
  <c r="E10" i="1" s="1"/>
  <c r="I145" i="1" l="1"/>
  <c r="G160" i="1"/>
  <c r="I17" i="1"/>
  <c r="F159" i="1"/>
  <c r="G159" i="1" s="1"/>
  <c r="F33" i="1"/>
  <c r="F32" i="1" s="1"/>
  <c r="I34" i="1"/>
  <c r="I230" i="1"/>
  <c r="F132" i="1"/>
  <c r="G132" i="1" s="1"/>
  <c r="I133" i="1"/>
  <c r="I38" i="1"/>
  <c r="G34" i="1"/>
  <c r="F19" i="1"/>
  <c r="I260" i="1"/>
  <c r="I185" i="1"/>
  <c r="G185" i="1"/>
  <c r="G275" i="1"/>
  <c r="I275" i="1"/>
  <c r="G255" i="1"/>
  <c r="I255" i="1"/>
  <c r="G17" i="1"/>
  <c r="I111" i="1"/>
  <c r="I150" i="1"/>
  <c r="G250" i="1"/>
  <c r="G178" i="1"/>
  <c r="F232" i="1"/>
  <c r="F184" i="1" s="1"/>
  <c r="I291" i="1"/>
  <c r="F249" i="1"/>
  <c r="G247" i="1"/>
  <c r="G245" i="1"/>
  <c r="I216" i="1"/>
  <c r="G207" i="1"/>
  <c r="G191" i="1"/>
  <c r="G162" i="1"/>
  <c r="G147" i="1"/>
  <c r="I273" i="1"/>
  <c r="G69" i="1"/>
  <c r="I300" i="1"/>
  <c r="G114" i="1"/>
  <c r="I147" i="1"/>
  <c r="G230" i="1"/>
  <c r="G153" i="1"/>
  <c r="G128" i="1"/>
  <c r="F295" i="1"/>
  <c r="I280" i="1"/>
  <c r="G300" i="1"/>
  <c r="I162" i="1"/>
  <c r="I247" i="1"/>
  <c r="I153" i="1"/>
  <c r="I121" i="1"/>
  <c r="G216" i="1"/>
  <c r="I95" i="1"/>
  <c r="G145" i="1"/>
  <c r="I89" i="1"/>
  <c r="I178" i="1"/>
  <c r="G271" i="1"/>
  <c r="G111" i="1"/>
  <c r="G273" i="1"/>
  <c r="I207" i="1"/>
  <c r="I20" i="1"/>
  <c r="G136" i="1"/>
  <c r="F149" i="1"/>
  <c r="G149" i="1" s="1"/>
  <c r="I136" i="1"/>
  <c r="I128" i="1"/>
  <c r="I114" i="1"/>
  <c r="I100" i="1"/>
  <c r="G100" i="1"/>
  <c r="G89" i="1"/>
  <c r="G82" i="1"/>
  <c r="I82" i="1"/>
  <c r="I69" i="1"/>
  <c r="I58" i="1"/>
  <c r="I53" i="1"/>
  <c r="G297" i="1"/>
  <c r="I47" i="1"/>
  <c r="G95" i="1"/>
  <c r="F279" i="1"/>
  <c r="G298" i="1"/>
  <c r="I298" i="1"/>
  <c r="I233" i="1"/>
  <c r="I62" i="1"/>
  <c r="G262" i="1"/>
  <c r="I191" i="1"/>
  <c r="G133" i="1"/>
  <c r="I297" i="1"/>
  <c r="G280" i="1"/>
  <c r="I262" i="1"/>
  <c r="G75" i="1"/>
  <c r="G260" i="1"/>
  <c r="I29" i="1"/>
  <c r="G121" i="1"/>
  <c r="G291" i="1"/>
  <c r="I25" i="1"/>
  <c r="F16" i="1"/>
  <c r="I33" i="1" l="1"/>
  <c r="G16" i="1"/>
  <c r="I16" i="1"/>
  <c r="F131" i="1"/>
  <c r="I131" i="1" s="1"/>
  <c r="I132" i="1"/>
  <c r="G19" i="1"/>
  <c r="G279" i="1"/>
  <c r="G232" i="1"/>
  <c r="G177" i="1"/>
  <c r="I184" i="1"/>
  <c r="I149" i="1"/>
  <c r="I249" i="1"/>
  <c r="I177" i="1"/>
  <c r="I19" i="1"/>
  <c r="G249" i="1"/>
  <c r="I232" i="1"/>
  <c r="F135" i="1"/>
  <c r="G94" i="1"/>
  <c r="I94" i="1"/>
  <c r="G296" i="1"/>
  <c r="I296" i="1"/>
  <c r="F278" i="1"/>
  <c r="I278" i="1" s="1"/>
  <c r="I279" i="1"/>
  <c r="I50" i="1"/>
  <c r="I160" i="1"/>
  <c r="G33" i="1"/>
  <c r="F15" i="1"/>
  <c r="G131" i="1" l="1"/>
  <c r="F130" i="1"/>
  <c r="F31" i="1" s="1"/>
  <c r="G15" i="1"/>
  <c r="I15" i="1"/>
  <c r="G32" i="1"/>
  <c r="G184" i="1"/>
  <c r="I135" i="1"/>
  <c r="G135" i="1"/>
  <c r="I159" i="1"/>
  <c r="I32" i="1"/>
  <c r="G278" i="1"/>
  <c r="G295" i="1"/>
  <c r="I295" i="1"/>
  <c r="F13" i="1"/>
  <c r="G13" i="1" s="1"/>
  <c r="G31" i="1" l="1"/>
  <c r="G130" i="1"/>
  <c r="I130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<sst xmlns="http://schemas.openxmlformats.org/spreadsheetml/2006/main" count="1194" uniqueCount="521">
  <si>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</si>
  <si>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</si>
  <si>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</si>
  <si>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</si>
  <si>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</si>
  <si>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</si>
  <si>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</si>
  <si>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</si>
  <si>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</si>
  <si>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</si>
  <si>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</si>
  <si>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</si>
  <si>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</si>
  <si>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</si>
  <si>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</si>
  <si>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</si>
  <si>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</si>
  <si>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</si>
  <si>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</si>
  <si>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</si>
  <si>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</si>
  <si>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</si>
  <si>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</si>
  <si>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</si>
  <si>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</si>
  <si>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</si>
  <si>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</si>
  <si>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</si>
  <si>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</si>
  <si>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</si>
  <si>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</si>
  <si>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</si>
  <si>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</si>
  <si>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</si>
  <si>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</si>
  <si>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</si>
  <si>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</si>
  <si>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</si>
  <si>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</si>
  <si>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</si>
  <si>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</si>
  <si>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</si>
  <si>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</si>
  <si>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</si>
  <si>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</si>
  <si>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</si>
  <si>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</si>
  <si>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</si>
  <si>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</si>
  <si>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</si>
  <si>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</si>
  <si>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</si>
  <si>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</si>
  <si>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</si>
  <si>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</si>
  <si>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</si>
  <si>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</si>
  <si>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</si>
  <si>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</si>
  <si>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</si>
  <si>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</si>
  <si>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</si>
  <si>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</si>
  <si>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</si>
  <si>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</si>
  <si>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</si>
  <si>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</si>
  <si>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</si>
  <si>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</si>
  <si>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</si>
  <si>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</si>
  <si>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</si>
  <si>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</si>
  <si>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</si>
  <si>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</si>
  <si>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</si>
  <si>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</si>
  <si>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</si>
  <si>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</si>
  <si>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</si>
  <si>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</si>
  <si>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</si>
  <si>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</si>
  <si>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</si>
  <si>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</si>
  <si>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</si>
  <si>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</si>
  <si>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</si>
  <si>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</si>
  <si>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</si>
  <si>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</si>
  <si>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</si>
  <si>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</si>
  <si>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</si>
  <si>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</si>
  <si>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</si>
  <si>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</si>
  <si>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</si>
  <si>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</si>
  <si>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</si>
  <si>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</si>
  <si>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</si>
  <si>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</si>
  <si>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</si>
  <si>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</si>
  <si>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</si>
  <si>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</si>
  <si>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</si>
  <si>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</si>
  <si>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</si>
  <si>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</si>
  <si>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</si>
  <si>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</si>
  <si>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</si>
  <si>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</si>
  <si>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</si>
  <si>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</si>
  <si>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</si>
  <si>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</si>
  <si>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</si>
  <si>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</si>
  <si>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</si>
  <si>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</si>
  <si>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</si>
  <si>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</si>
  <si>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</si>
  <si>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</si>
  <si>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</si>
  <si>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</si>
  <si>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</si>
  <si>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</si>
  <si>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</si>
  <si>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</si>
  <si>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</si>
  <si>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</si>
  <si>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</si>
  <si>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</si>
  <si>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</si>
  <si>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</si>
  <si>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</si>
  <si>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</si>
  <si>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</si>
  <si>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</si>
  <si>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</si>
  <si>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</si>
  <si>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</si>
  <si>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</si>
  <si>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</si>
  <si>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</si>
  <si>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</si>
  <si>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</si>
  <si>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</si>
  <si>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</si>
  <si>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</si>
  <si>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</si>
  <si>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</si>
  <si>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</si>
  <si>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</si>
  <si>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</si>
  <si>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</si>
  <si>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</si>
  <si>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</si>
  <si>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</si>
  <si>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</si>
  <si>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</si>
  <si>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</si>
  <si>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</si>
  <si>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</si>
  <si>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</si>
  <si>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</si>
  <si>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</si>
  <si>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</si>
  <si>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</si>
  <si>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</si>
  <si>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</si>
  <si>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</si>
  <si>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</si>
  <si>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</si>
  <si>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</si>
  <si>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</si>
  <si>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</si>
  <si>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</si>
  <si>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</si>
  <si>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</si>
  <si>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</si>
  <si>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</si>
  <si>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</si>
  <si>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</si>
  <si>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</si>
  <si>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</si>
  <si>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</si>
  <si>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</si>
  <si>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</si>
  <si>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</si>
  <si>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</si>
  <si>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</si>
  <si>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</si>
  <si>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</si>
  <si>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</si>
  <si>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</si>
  <si>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</si>
  <si>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</si>
  <si>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</si>
  <si>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</si>
  <si>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</si>
  <si>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</si>
  <si>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</si>
  <si>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</si>
  <si>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</si>
  <si>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</si>
  <si>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</si>
  <si>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</si>
  <si>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</si>
  <si>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</si>
  <si>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</si>
  <si>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</si>
  <si>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</si>
  <si>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</si>
  <si>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</si>
  <si>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</si>
  <si>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</si>
  <si>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</si>
  <si>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</si>
  <si>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</si>
  <si>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</si>
  <si>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</si>
  <si>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</si>
  <si>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</si>
  <si>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</si>
  <si>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</si>
  <si>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</si>
  <si>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</si>
  <si>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</si>
  <si>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</si>
  <si>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</si>
  <si>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</si>
  <si>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</si>
  <si>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</si>
  <si>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</si>
  <si>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</si>
  <si>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</si>
  <si>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</si>
  <si>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</si>
  <si>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</si>
  <si>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</si>
  <si>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</si>
  <si>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</si>
  <si>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</si>
  <si>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</si>
  <si>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</si>
  <si>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</si>
  <si>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</si>
  <si>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</si>
  <si>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</si>
  <si>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</si>
  <si>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</si>
  <si>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</si>
  <si>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</si>
  <si>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</si>
  <si>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</si>
  <si>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</si>
  <si>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</si>
  <si>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</si>
  <si>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</si>
  <si>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</si>
  <si>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</si>
  <si>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</si>
  <si>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</si>
  <si>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</si>
  <si>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</si>
  <si>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</si>
  <si>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</si>
  <si>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</si>
  <si>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</si>
  <si>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</si>
  <si>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</si>
  <si>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</si>
  <si>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</si>
  <si>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</si>
  <si>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</si>
  <si>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</si>
  <si>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</si>
  <si>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</si>
  <si>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</si>
  <si>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</si>
  <si>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</si>
  <si>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</si>
  <si>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</si>
  <si>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</si>
  <si>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</si>
  <si>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</si>
  <si>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</si>
  <si>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</si>
  <si>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</si>
  <si>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</si>
  <si>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</si>
  <si>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</si>
  <si>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</si>
  <si>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</si>
  <si>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</si>
  <si>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</si>
  <si>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</si>
  <si>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</si>
  <si>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</si>
  <si>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</si>
  <si>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</si>
  <si>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</si>
  <si>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</si>
  <si>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</si>
  <si>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</si>
  <si>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</si>
  <si>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</si>
  <si>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</si>
  <si>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</si>
  <si>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</si>
  <si>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</si>
  <si>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</si>
  <si>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</si>
  <si>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</si>
  <si>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</si>
  <si>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</si>
  <si>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</si>
  <si>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</si>
  <si>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</si>
  <si>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</si>
  <si>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</si>
  <si>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</si>
  <si>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</si>
  <si>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</si>
  <si>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</si>
  <si>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</si>
  <si>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</si>
  <si>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</si>
  <si>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</si>
  <si>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</si>
  <si>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</si>
  <si>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</si>
  <si>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</si>
  <si>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</si>
  <si>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</si>
  <si>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</si>
  <si>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</si>
  <si>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</si>
  <si>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</si>
  <si>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</si>
  <si>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</si>
  <si>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</si>
  <si>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</si>
  <si>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</si>
  <si>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</si>
  <si>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</si>
  <si>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</si>
  <si>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</si>
  <si>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</si>
  <si>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</si>
  <si>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</si>
  <si>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</si>
  <si>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</si>
  <si>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</si>
  <si>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</si>
  <si>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</si>
  <si>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</si>
  <si>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</si>
  <si>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</si>
  <si>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</si>
  <si>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</si>
  <si>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</si>
  <si>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</si>
  <si>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</si>
  <si>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</si>
  <si>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</si>
  <si>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</si>
  <si>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</si>
  <si>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</si>
  <si>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</si>
  <si>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</si>
  <si>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</si>
  <si>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</si>
  <si>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</si>
  <si>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</si>
  <si>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</si>
  <si>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</si>
  <si>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</si>
  <si>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</si>
  <si>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</si>
  <si>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</si>
  <si>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</si>
  <si>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</si>
  <si>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</si>
  <si>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</si>
  <si>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</si>
  <si>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</si>
  <si>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</si>
  <si>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</si>
  <si>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</si>
  <si>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</si>
  <si>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</si>
  <si>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</si>
  <si>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</si>
  <si>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</si>
  <si>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</si>
  <si>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</si>
  <si>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</si>
  <si>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</si>
  <si>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</si>
  <si>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</si>
  <si>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</si>
  <si>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</si>
  <si>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</si>
  <si>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</si>
  <si>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</si>
  <si>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</si>
  <si>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</si>
  <si>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</si>
  <si>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</si>
  <si>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</si>
  <si>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</si>
  <si>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</si>
  <si>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</si>
  <si>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</si>
  <si>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</si>
  <si>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</si>
  <si>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</si>
  <si>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</si>
  <si>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</si>
  <si>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</si>
  <si>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</si>
  <si>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</si>
  <si>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</si>
  <si>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</si>
  <si>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</si>
  <si>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</si>
  <si>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</si>
  <si>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</si>
  <si>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</si>
  <si>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</si>
  <si>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</si>
  <si>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</si>
  <si>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</si>
  <si>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</si>
  <si>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</si>
  <si>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</si>
  <si>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</si>
  <si>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</si>
  <si>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</si>
  <si>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</si>
  <si>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</si>
  <si>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</si>
  <si>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</si>
  <si>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</si>
  <si>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</si>
  <si>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</si>
  <si>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</si>
  <si>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</si>
  <si>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</si>
  <si>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</si>
  <si>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</si>
  <si>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</si>
  <si>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</si>
  <si>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</si>
  <si>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</si>
  <si>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</si>
  <si>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</si>
  <si>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</si>
  <si>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</si>
  <si>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</si>
  <si>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</si>
  <si>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</si>
  <si>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</si>
  <si>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</si>
  <si>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</si>
  <si>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</si>
  <si>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</si>
  <si>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</si>
  <si>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</si>
  <si>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</si>
  <si>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</si>
  <si>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</si>
  <si>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</si>
  <si>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</si>
  <si>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</si>
  <si>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</si>
  <si>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</si>
  <si>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</si>
  <si>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</si>
  <si>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</si>
  <si>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</si>
  <si>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</si>
  <si>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</si>
  <si>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</si>
  <si>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</si>
  <si>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</si>
  <si>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</si>
  <si>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</si>
  <si>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</si>
  <si>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</si>
  <si>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</si>
  <si>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</si>
  <si>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</si>
  <si>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</si>
  <si>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</si>
  <si>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</si>
  <si>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</si>
  <si>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</si>
  <si>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</si>
  <si>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</si>
  <si>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</si>
  <si>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</si>
  <si>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</si>
  <si>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</si>
  <si>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</si>
  <si>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</si>
  <si>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</si>
  <si>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</si>
  <si>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</si>
  <si>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</si>
  <si>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</si>
  <si>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</si>
  <si>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</si>
  <si>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</si>
  <si>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PERIODO:____MAYO DE 2024____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</si>
</sst>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5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5" fontId="15" fillId="0" borderId="4" xfId="0" applyNumberFormat="1" applyFont="1" applyBorder="1" applyAlignment="1"/>
    <xf numFmtId="165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4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4">
    <cellStyle name="Millares 2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274"/>
  <sheetViews>
    <sheetView tabSelected="1" workbookViewId="0">
      <selection activeCell="K8" sqref="K8"/>
    </sheetView>
  </sheetViews>
  <sheetFormatPr baseColWidth="10" defaultRowHeight="15" customHeight="1" x14ac:dyDescent="0.25"/>
  <cols>
    <col min="2" max="2" width="7.21875" customWidth="1"/>
    <col min="3" max="3" width="31.109375" customWidth="1"/>
    <col min="4" max="4" width="15.33203125" bestFit="1" customWidth="1"/>
    <col min="5" max="5" width="15.21875" customWidth="1"/>
    <col min="6" max="6" width="15.109375" customWidth="1"/>
    <col min="7" max="7" width="15.6640625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B1" s="52"/>
      <c r="C1" s="54" t="s">
        <v>0</v>
      </c>
      <c r="D1" s="55"/>
      <c r="E1" s="55"/>
      <c r="F1" s="55"/>
      <c r="G1" s="55"/>
      <c r="I1" s="56"/>
      <c r="J1" s="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53"/>
      <c r="C2" s="54" t="s">
        <v>1</v>
      </c>
      <c r="D2" s="55"/>
      <c r="E2" s="55"/>
      <c r="F2" s="55"/>
      <c r="G2" s="55"/>
      <c r="I2" s="58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53"/>
      <c r="C3" s="62" t="s">
        <v>2</v>
      </c>
      <c r="D3" s="53"/>
      <c r="E3" s="53"/>
      <c r="F3" s="53"/>
      <c r="G3" s="53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4" t="s">
        <v>3</v>
      </c>
      <c r="C4" s="15" t="s">
        <v>4</v>
      </c>
      <c r="D4" s="15">
        <v>4</v>
      </c>
      <c r="E4" s="63" t="s">
        <v>6</v>
      </c>
      <c r="F4" s="64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318</v>
      </c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25.95" customHeight="1" x14ac:dyDescent="0.25">
      <c r="B8" s="42" t="s">
        <v>9</v>
      </c>
      <c r="C8" s="49" t="s">
        <v>10</v>
      </c>
      <c r="D8" s="41" t="s">
        <v>510</v>
      </c>
      <c r="E8" s="41" t="s">
        <v>511</v>
      </c>
      <c r="F8" s="39" t="s">
        <v>12</v>
      </c>
      <c r="G8" s="45" t="s">
        <v>13</v>
      </c>
      <c r="H8" s="46"/>
      <c r="I8" s="39" t="s">
        <v>14</v>
      </c>
      <c r="J8" s="10"/>
    </row>
    <row r="9" spans="1:26" ht="12.75" hidden="1" customHeight="1" x14ac:dyDescent="0.25">
      <c r="A9" s="40" t="s">
        <v>509</v>
      </c>
      <c r="B9" s="43"/>
      <c r="C9" s="44"/>
      <c r="D9" s="16" t="s">
        <v>15</v>
      </c>
      <c r="E9" s="16" t="s">
        <v>16</v>
      </c>
      <c r="F9" s="16" t="s">
        <v>17</v>
      </c>
      <c r="G9" s="47"/>
      <c r="H9" s="48"/>
      <c r="I9" s="16" t="s">
        <v>18</v>
      </c>
      <c r="J9" s="10"/>
    </row>
    <row r="10" spans="1:26" ht="13.8" x14ac:dyDescent="0.3">
      <c r="A10">
        <f>LEN(B10)</f>
        <v>1</v>
      </c>
      <c r="B10" s="18">
        <v>2</v>
      </c>
      <c r="C10" s="19" t="s">
        <v>23</v>
      </c>
      <c r="D10" s="21">
        <f>+D11+D273+D290</f>
        <v>22917049966.785004</v>
      </c>
      <c r="E10" s="21">
        <f>+E11+E273+E290</f>
        <v>30038151877</v>
      </c>
      <c r="F10" s="21">
        <f>+F11+F273+F290</f>
        <v>23097906438</v>
      </c>
      <c r="G10" s="21">
        <f>+E10-F10</f>
        <v>6940245439</v>
      </c>
      <c r="H10" s="20"/>
      <c r="I10" s="22">
        <f>+F10/E10</f>
        <v>0.76895231546138842</v>
      </c>
      <c r="J10" s="10"/>
      <c r="K10" s="33"/>
      <c r="N10" s="17"/>
    </row>
    <row r="11" spans="1:26" ht="13.8" x14ac:dyDescent="0.3">
      <c r="A11">
        <f t="shared" ref="A11:A74" si="0">LEN(B11)</f>
        <v>2</v>
      </c>
      <c r="B11" s="18" t="s">
        <v>24</v>
      </c>
      <c r="C11" s="18" t="s">
        <v>25</v>
      </c>
      <c r="D11" s="21">
        <f>+D12+D31</f>
        <v>20038105710.785004</v>
      </c>
      <c r="E11" s="21">
        <f>+E12+E31</f>
        <v>25981254110</v>
      </c>
      <c r="F11" s="21">
        <f>+F12+F31</f>
        <v>22631182777</v>
      </c>
      <c r="G11" s="21">
        <f t="shared" ref="G11:G74" si="1">+E11-F11</f>
        <v>3350071333</v>
      </c>
      <c r="H11" s="23"/>
      <c r="I11" s="22">
        <f t="shared" ref="I11:I130" si="2">+F11/E11</f>
        <v>0.87105813603853011</v>
      </c>
      <c r="J11" s="10"/>
      <c r="K11" s="33"/>
    </row>
    <row r="12" spans="1:26" ht="13.8" x14ac:dyDescent="0.3">
      <c r="A12">
        <f t="shared" si="0"/>
        <v>4</v>
      </c>
      <c r="B12" s="18" t="s">
        <v>26</v>
      </c>
      <c r="C12" s="18" t="s">
        <v>27</v>
      </c>
      <c r="D12" s="21">
        <f>+D13</f>
        <v>16319652.4</v>
      </c>
      <c r="E12" s="21">
        <f>+E13</f>
        <v>142593492</v>
      </c>
      <c r="F12" s="21">
        <f>+F13</f>
        <v>141832640</v>
      </c>
      <c r="G12" s="21">
        <f t="shared" si="1"/>
        <v>760852</v>
      </c>
      <c r="H12" s="23"/>
      <c r="I12" s="22">
        <f t="shared" si="2"/>
        <v>0.99466418846099935</v>
      </c>
      <c r="J12" s="10"/>
      <c r="K12" s="33"/>
    </row>
    <row r="13" spans="1:26" ht="13.8" x14ac:dyDescent="0.3">
      <c r="A13">
        <f t="shared" si="0"/>
        <v>6</v>
      </c>
      <c r="B13" s="18" t="s">
        <v>28</v>
      </c>
      <c r="C13" s="18" t="s">
        <v>29</v>
      </c>
      <c r="D13" s="21">
        <f>+D14+D15+D19</f>
        <v>16319652.4</v>
      </c>
      <c r="E13" s="21">
        <v>142593492</v>
      </c>
      <c r="F13" s="21">
        <v>141832640</v>
      </c>
      <c r="G13" s="21">
        <f t="shared" si="1"/>
        <v>760852</v>
      </c>
      <c r="H13" s="23"/>
      <c r="I13" s="22">
        <f t="shared" si="2"/>
        <v>0.99466418846099935</v>
      </c>
      <c r="J13" s="10"/>
    </row>
    <row r="14" spans="1:26" ht="13.8" hidden="1" x14ac:dyDescent="0.3">
      <c r="A14">
        <f t="shared" si="0"/>
        <v>8</v>
      </c>
      <c r="B14" s="24" t="s">
        <v>30</v>
      </c>
      <c r="C14" s="24" t="s">
        <v>31</v>
      </c>
      <c r="D14" s="26">
        <v>0</v>
      </c>
      <c r="E14" s="26">
        <v>0</v>
      </c>
      <c r="F14" s="26">
        <v>0</v>
      </c>
      <c r="G14" s="26">
        <f t="shared" si="1"/>
        <v>0</v>
      </c>
      <c r="H14" s="25"/>
      <c r="I14" s="27" t="e">
        <f t="shared" si="2"/>
        <v>#DIV/0!</v>
      </c>
      <c r="J14" s="10"/>
    </row>
    <row r="15" spans="1:26" ht="13.8" hidden="1" x14ac:dyDescent="0.3">
      <c r="A15">
        <f t="shared" si="0"/>
        <v>8</v>
      </c>
      <c r="B15" s="18" t="s">
        <v>32</v>
      </c>
      <c r="C15" s="18" t="s">
        <v>33</v>
      </c>
      <c r="D15" s="21">
        <f t="shared" ref="D15:F17" si="3">+D16</f>
        <v>0</v>
      </c>
      <c r="E15" s="21">
        <f t="shared" si="3"/>
        <v>0</v>
      </c>
      <c r="F15" s="21">
        <f t="shared" si="3"/>
        <v>0</v>
      </c>
      <c r="G15" s="21">
        <f t="shared" si="1"/>
        <v>0</v>
      </c>
      <c r="H15" s="21">
        <f t="shared" ref="H15" si="4">+H16</f>
        <v>0</v>
      </c>
      <c r="I15" s="22" t="e">
        <f t="shared" si="2"/>
        <v>#DIV/0!</v>
      </c>
      <c r="J15" s="10"/>
    </row>
    <row r="16" spans="1:26" ht="13.8" hidden="1" x14ac:dyDescent="0.3">
      <c r="A16">
        <f t="shared" si="0"/>
        <v>10</v>
      </c>
      <c r="B16" s="18" t="s">
        <v>34</v>
      </c>
      <c r="C16" s="18" t="s">
        <v>35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1"/>
        <v>0</v>
      </c>
      <c r="H16" s="23"/>
      <c r="I16" s="22" t="e">
        <f t="shared" si="2"/>
        <v>#DIV/0!</v>
      </c>
      <c r="J16" s="10"/>
    </row>
    <row r="17" spans="1:11" ht="13.8" hidden="1" x14ac:dyDescent="0.3">
      <c r="A17">
        <f t="shared" si="0"/>
        <v>12</v>
      </c>
      <c r="B17" s="18" t="s">
        <v>36</v>
      </c>
      <c r="C17" s="18" t="s">
        <v>37</v>
      </c>
      <c r="D17" s="21">
        <f>+D18</f>
        <v>0</v>
      </c>
      <c r="E17" s="21">
        <f>+E18</f>
        <v>0</v>
      </c>
      <c r="F17" s="21">
        <f t="shared" si="3"/>
        <v>0</v>
      </c>
      <c r="G17" s="21">
        <f t="shared" si="1"/>
        <v>0</v>
      </c>
      <c r="H17" s="23"/>
      <c r="I17" s="22" t="e">
        <f t="shared" si="2"/>
        <v>#DIV/0!</v>
      </c>
      <c r="J17" s="10"/>
    </row>
    <row r="18" spans="1:11" ht="13.8" hidden="1" x14ac:dyDescent="0.3">
      <c r="A18">
        <f t="shared" si="0"/>
        <v>16</v>
      </c>
      <c r="B18" s="24" t="s">
        <v>38</v>
      </c>
      <c r="C18" s="24" t="s">
        <v>39</v>
      </c>
      <c r="D18" s="26">
        <v>0</v>
      </c>
      <c r="E18" s="26">
        <v>0</v>
      </c>
      <c r="F18" s="26">
        <v>0</v>
      </c>
      <c r="G18" s="26">
        <f t="shared" si="1"/>
        <v>0</v>
      </c>
      <c r="H18" s="25"/>
      <c r="I18" s="27" t="e">
        <f t="shared" si="2"/>
        <v>#DIV/0!</v>
      </c>
      <c r="J18" s="10"/>
    </row>
    <row r="19" spans="1:11" ht="13.8" hidden="1" x14ac:dyDescent="0.3">
      <c r="A19">
        <f t="shared" si="0"/>
        <v>8</v>
      </c>
      <c r="B19" s="18" t="s">
        <v>40</v>
      </c>
      <c r="C19" s="18" t="s">
        <v>41</v>
      </c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2"/>
        <v>0</v>
      </c>
      <c r="J19" s="10"/>
    </row>
    <row r="20" spans="1:11" ht="13.8" hidden="1" x14ac:dyDescent="0.3">
      <c r="A20">
        <f t="shared" si="0"/>
        <v>10</v>
      </c>
      <c r="B20" s="18" t="s">
        <v>42</v>
      </c>
      <c r="C20" s="18" t="s">
        <v>43</v>
      </c>
      <c r="D20" s="21">
        <f>SUM(D21:D24)</f>
        <v>16319652.4</v>
      </c>
      <c r="E20" s="21">
        <f t="shared" ref="E20:F20" si="5">SUM(E21:E24)</f>
        <v>20103302</v>
      </c>
      <c r="F20" s="21">
        <f t="shared" si="5"/>
        <v>0</v>
      </c>
      <c r="G20" s="21">
        <f>+E20-F20</f>
        <v>20103302</v>
      </c>
      <c r="H20" s="23"/>
      <c r="I20" s="22">
        <f t="shared" si="2"/>
        <v>0</v>
      </c>
      <c r="J20" s="10"/>
    </row>
    <row r="21" spans="1:11" ht="13.8" hidden="1" x14ac:dyDescent="0.3">
      <c r="A21">
        <f t="shared" si="0"/>
        <v>14</v>
      </c>
      <c r="B21" s="30" t="s">
        <v>503</v>
      </c>
      <c r="C21" s="24" t="s">
        <v>110</v>
      </c>
      <c r="D21" s="26">
        <v>0</v>
      </c>
      <c r="E21" s="26">
        <v>13960000</v>
      </c>
      <c r="F21" s="26">
        <v>0</v>
      </c>
      <c r="G21" s="26">
        <f t="shared" ref="G21" si="6">+E21-F21</f>
        <v>13960000</v>
      </c>
      <c r="H21" s="25"/>
      <c r="I21" s="27">
        <f t="shared" si="2"/>
        <v>0</v>
      </c>
      <c r="J21" s="10"/>
    </row>
    <row r="22" spans="1:11" ht="13.8" hidden="1" x14ac:dyDescent="0.3">
      <c r="A22">
        <f t="shared" si="0"/>
        <v>14</v>
      </c>
      <c r="B22" s="30" t="s">
        <v>392</v>
      </c>
      <c r="C22" s="24" t="s">
        <v>393</v>
      </c>
      <c r="D22" s="26">
        <v>0</v>
      </c>
      <c r="E22" s="26">
        <v>0</v>
      </c>
      <c r="F22" s="26">
        <v>0</v>
      </c>
      <c r="G22" s="26">
        <f t="shared" si="1"/>
        <v>0</v>
      </c>
      <c r="H22" s="25"/>
      <c r="I22" s="27" t="e">
        <f t="shared" si="2"/>
        <v>#DIV/0!</v>
      </c>
      <c r="J22" s="10"/>
    </row>
    <row r="23" spans="1:11" ht="13.8" hidden="1" x14ac:dyDescent="0.3">
      <c r="A23">
        <f t="shared" si="0"/>
        <v>14</v>
      </c>
      <c r="B23" s="30" t="s">
        <v>448</v>
      </c>
      <c r="C23" s="24" t="s">
        <v>447</v>
      </c>
      <c r="D23" s="26">
        <v>0</v>
      </c>
      <c r="E23" s="26">
        <v>0</v>
      </c>
      <c r="F23" s="26">
        <v>0</v>
      </c>
      <c r="G23" s="26">
        <f t="shared" si="1"/>
        <v>0</v>
      </c>
      <c r="H23" s="25"/>
      <c r="I23" s="27" t="e">
        <f t="shared" si="2"/>
        <v>#DIV/0!</v>
      </c>
      <c r="J23" s="10"/>
    </row>
    <row r="24" spans="1:11" ht="13.8" hidden="1" x14ac:dyDescent="0.3">
      <c r="A24">
        <f t="shared" si="0"/>
        <v>14</v>
      </c>
      <c r="B24" s="24" t="s">
        <v>44</v>
      </c>
      <c r="C24" s="24" t="s">
        <v>45</v>
      </c>
      <c r="D24" s="26">
        <v>16319652.4</v>
      </c>
      <c r="E24" s="26">
        <v>6143302</v>
      </c>
      <c r="F24" s="26">
        <v>0</v>
      </c>
      <c r="G24" s="26">
        <f t="shared" si="1"/>
        <v>6143302</v>
      </c>
      <c r="H24" s="25"/>
      <c r="I24" s="27">
        <f t="shared" si="2"/>
        <v>0</v>
      </c>
      <c r="J24" s="10"/>
    </row>
    <row r="25" spans="1:11" ht="13.8" hidden="1" x14ac:dyDescent="0.3">
      <c r="A25">
        <f t="shared" si="0"/>
        <v>10</v>
      </c>
      <c r="B25" s="18" t="s">
        <v>46</v>
      </c>
      <c r="C25" s="18" t="s">
        <v>47</v>
      </c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2"/>
        <v>#DIV/0!</v>
      </c>
      <c r="J25" s="10"/>
    </row>
    <row r="26" spans="1:11" ht="13.8" hidden="1" x14ac:dyDescent="0.3">
      <c r="A26">
        <f t="shared" si="0"/>
        <v>14</v>
      </c>
      <c r="B26" s="24" t="s">
        <v>48</v>
      </c>
      <c r="C26" s="24" t="s">
        <v>49</v>
      </c>
      <c r="D26" s="26">
        <v>0</v>
      </c>
      <c r="E26" s="26">
        <v>0</v>
      </c>
      <c r="F26" s="26">
        <v>0</v>
      </c>
      <c r="G26" s="26">
        <f t="shared" si="1"/>
        <v>0</v>
      </c>
      <c r="H26" s="25"/>
      <c r="I26" s="27" t="e">
        <f>+F26/E26</f>
        <v>#DIV/0!</v>
      </c>
      <c r="J26" s="10"/>
    </row>
    <row r="27" spans="1:11" ht="13.8" hidden="1" x14ac:dyDescent="0.3">
      <c r="A27">
        <f t="shared" si="0"/>
        <v>10</v>
      </c>
      <c r="B27" s="31" t="s">
        <v>378</v>
      </c>
      <c r="C27" s="24" t="s">
        <v>117</v>
      </c>
      <c r="D27" s="21">
        <f>+D28</f>
        <v>0</v>
      </c>
      <c r="E27" s="21">
        <f>+E28</f>
        <v>0</v>
      </c>
      <c r="F27" s="21">
        <f t="shared" ref="F27:G27" si="7">+F28</f>
        <v>0</v>
      </c>
      <c r="G27" s="21">
        <f t="shared" si="7"/>
        <v>0</v>
      </c>
      <c r="H27" s="25"/>
      <c r="I27" s="22" t="e">
        <f>+F27/E27</f>
        <v>#DIV/0!</v>
      </c>
      <c r="J27" s="10"/>
    </row>
    <row r="28" spans="1:11" ht="13.8" hidden="1" x14ac:dyDescent="0.3">
      <c r="A28">
        <f t="shared" si="0"/>
        <v>14</v>
      </c>
      <c r="B28" s="30" t="s">
        <v>379</v>
      </c>
      <c r="C28" s="24" t="s">
        <v>380</v>
      </c>
      <c r="D28" s="26">
        <v>0</v>
      </c>
      <c r="E28" s="26">
        <v>0</v>
      </c>
      <c r="F28" s="26">
        <v>0</v>
      </c>
      <c r="G28" s="26">
        <f t="shared" si="1"/>
        <v>0</v>
      </c>
      <c r="H28" s="25"/>
      <c r="I28" s="27" t="e">
        <f t="shared" ref="I28" si="8">+F28/E28</f>
        <v>#DIV/0!</v>
      </c>
      <c r="J28" s="10"/>
    </row>
    <row r="29" spans="1:11" ht="13.8" hidden="1" x14ac:dyDescent="0.3">
      <c r="A29">
        <f t="shared" si="0"/>
        <v>10</v>
      </c>
      <c r="B29" s="18" t="s">
        <v>50</v>
      </c>
      <c r="C29" s="18" t="s">
        <v>51</v>
      </c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2"/>
        <v>#DIV/0!</v>
      </c>
      <c r="J29" s="10"/>
    </row>
    <row r="30" spans="1:11" ht="13.8" hidden="1" x14ac:dyDescent="0.3">
      <c r="A30">
        <f t="shared" si="0"/>
        <v>14</v>
      </c>
      <c r="B30" s="24" t="s">
        <v>52</v>
      </c>
      <c r="C30" s="24" t="s">
        <v>53</v>
      </c>
      <c r="D30" s="26">
        <v>0</v>
      </c>
      <c r="E30" s="26">
        <v>0</v>
      </c>
      <c r="F30" s="26">
        <v>0</v>
      </c>
      <c r="G30" s="26">
        <f t="shared" si="1"/>
        <v>0</v>
      </c>
      <c r="H30" s="25"/>
      <c r="I30" s="27" t="e">
        <f t="shared" si="2"/>
        <v>#DIV/0!</v>
      </c>
      <c r="J30" s="10"/>
    </row>
    <row r="31" spans="1:11" ht="13.8" x14ac:dyDescent="0.3">
      <c r="A31">
        <f t="shared" si="0"/>
        <v>4</v>
      </c>
      <c r="B31" s="18" t="s">
        <v>54</v>
      </c>
      <c r="C31" s="18" t="s">
        <v>55</v>
      </c>
      <c r="D31" s="21">
        <f>+D32+D129</f>
        <v>20021786058.385002</v>
      </c>
      <c r="E31" s="21">
        <f>+E32+E129</f>
        <v>25838660618</v>
      </c>
      <c r="F31" s="21">
        <f>+F32+F129</f>
        <v>22489350137</v>
      </c>
      <c r="G31" s="28">
        <f t="shared" si="1"/>
        <v>3349310481</v>
      </c>
      <c r="H31" s="23"/>
      <c r="I31" s="22">
        <f t="shared" si="2"/>
        <v>0.87037600243618019</v>
      </c>
      <c r="J31" s="10"/>
    </row>
    <row r="32" spans="1:11" ht="13.8" x14ac:dyDescent="0.3">
      <c r="A32">
        <f t="shared" si="0"/>
        <v>6</v>
      </c>
      <c r="B32" s="31" t="s">
        <v>56</v>
      </c>
      <c r="C32" s="18" t="s">
        <v>57</v>
      </c>
      <c r="D32" s="21">
        <f>+D33+D38+D49+D93+D36</f>
        <v>939236383</v>
      </c>
      <c r="E32" s="21">
        <v>1227437631</v>
      </c>
      <c r="F32" s="21">
        <v>853399161</v>
      </c>
      <c r="G32" s="28">
        <f>+E32-F32</f>
        <v>374038470</v>
      </c>
      <c r="H32" s="23"/>
      <c r="I32" s="22">
        <f t="shared" si="2"/>
        <v>0.69526885883784673</v>
      </c>
      <c r="J32" s="10"/>
      <c r="K32" s="33"/>
    </row>
    <row r="33" spans="1:12" ht="13.8" hidden="1" x14ac:dyDescent="0.3">
      <c r="A33">
        <f t="shared" si="0"/>
        <v>8</v>
      </c>
      <c r="B33" s="31" t="s">
        <v>491</v>
      </c>
      <c r="C33" s="18" t="s">
        <v>319</v>
      </c>
      <c r="D33" s="21">
        <v>0</v>
      </c>
      <c r="E33" s="21">
        <v>0</v>
      </c>
      <c r="F33" s="21">
        <f>+F34</f>
        <v>0</v>
      </c>
      <c r="G33" s="28">
        <f t="shared" si="1"/>
        <v>0</v>
      </c>
      <c r="H33" s="23"/>
      <c r="I33" s="22" t="e">
        <f t="shared" si="2"/>
        <v>#DIV/0!</v>
      </c>
      <c r="J33" s="10"/>
    </row>
    <row r="34" spans="1:12" ht="13.8" hidden="1" x14ac:dyDescent="0.3">
      <c r="A34">
        <f t="shared" si="0"/>
        <v>10</v>
      </c>
      <c r="B34" s="31" t="s">
        <v>492</v>
      </c>
      <c r="C34" s="18" t="s">
        <v>319</v>
      </c>
      <c r="D34" s="21">
        <v>0</v>
      </c>
      <c r="E34" s="21">
        <v>0</v>
      </c>
      <c r="F34" s="21">
        <f>+F35</f>
        <v>0</v>
      </c>
      <c r="G34" s="28">
        <f t="shared" si="1"/>
        <v>0</v>
      </c>
      <c r="H34" s="23"/>
      <c r="I34" s="22" t="e">
        <f t="shared" si="2"/>
        <v>#DIV/0!</v>
      </c>
      <c r="J34" s="10"/>
    </row>
    <row r="35" spans="1:12" ht="13.8" hidden="1" x14ac:dyDescent="0.3">
      <c r="A35">
        <f t="shared" si="0"/>
        <v>14</v>
      </c>
      <c r="B35" s="30" t="s">
        <v>321</v>
      </c>
      <c r="C35" s="24" t="s">
        <v>320</v>
      </c>
      <c r="D35" s="26">
        <v>0</v>
      </c>
      <c r="E35" s="26">
        <v>0</v>
      </c>
      <c r="F35" s="26">
        <v>0</v>
      </c>
      <c r="G35" s="29">
        <f t="shared" si="1"/>
        <v>0</v>
      </c>
      <c r="H35" s="25"/>
      <c r="I35" s="27" t="e">
        <f t="shared" si="2"/>
        <v>#DIV/0!</v>
      </c>
      <c r="J35" s="10"/>
    </row>
    <row r="36" spans="1:12" ht="13.8" hidden="1" x14ac:dyDescent="0.3">
      <c r="A36">
        <f t="shared" si="0"/>
        <v>10</v>
      </c>
      <c r="B36" s="31" t="s">
        <v>493</v>
      </c>
      <c r="C36" s="18" t="s">
        <v>466</v>
      </c>
      <c r="D36" s="21">
        <f>+D37</f>
        <v>0</v>
      </c>
      <c r="E36" s="21">
        <f>+E37</f>
        <v>0</v>
      </c>
      <c r="F36" s="21">
        <f>+F37</f>
        <v>0</v>
      </c>
      <c r="G36" s="28">
        <f t="shared" si="1"/>
        <v>0</v>
      </c>
      <c r="H36" s="23"/>
      <c r="I36" s="22" t="e">
        <f t="shared" si="2"/>
        <v>#DIV/0!</v>
      </c>
      <c r="J36" s="10"/>
    </row>
    <row r="37" spans="1:12" ht="13.8" hidden="1" x14ac:dyDescent="0.3">
      <c r="A37">
        <f t="shared" si="0"/>
        <v>14</v>
      </c>
      <c r="B37" s="30" t="s">
        <v>465</v>
      </c>
      <c r="C37" s="24" t="s">
        <v>467</v>
      </c>
      <c r="D37" s="26">
        <v>0</v>
      </c>
      <c r="E37" s="26">
        <v>0</v>
      </c>
      <c r="F37" s="26">
        <v>0</v>
      </c>
      <c r="G37" s="29">
        <f t="shared" si="1"/>
        <v>0</v>
      </c>
      <c r="H37" s="25"/>
      <c r="I37" s="27" t="e">
        <f t="shared" si="2"/>
        <v>#DIV/0!</v>
      </c>
      <c r="J37" s="10"/>
    </row>
    <row r="38" spans="1:12" ht="13.8" hidden="1" x14ac:dyDescent="0.3">
      <c r="A38">
        <f t="shared" si="0"/>
        <v>8</v>
      </c>
      <c r="B38" s="31" t="s">
        <v>59</v>
      </c>
      <c r="C38" s="18" t="s">
        <v>60</v>
      </c>
      <c r="D38" s="21">
        <f>+D46+D39+D43</f>
        <v>195886000</v>
      </c>
      <c r="E38" s="21">
        <f>+E46+E39+E43</f>
        <v>213731594</v>
      </c>
      <c r="F38" s="21">
        <f t="shared" ref="F38" si="9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.8" hidden="1" x14ac:dyDescent="0.3">
      <c r="A39">
        <f t="shared" si="0"/>
        <v>10</v>
      </c>
      <c r="B39" s="31" t="s">
        <v>494</v>
      </c>
      <c r="C39" s="18" t="s">
        <v>322</v>
      </c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0">SUM(G40:G42)</f>
        <v>0</v>
      </c>
      <c r="H39" s="23"/>
      <c r="I39" s="22">
        <f>+F39/E39</f>
        <v>1</v>
      </c>
      <c r="J39" s="10"/>
    </row>
    <row r="40" spans="1:12" ht="13.8" hidden="1" x14ac:dyDescent="0.3">
      <c r="A40">
        <f t="shared" si="0"/>
        <v>14</v>
      </c>
      <c r="B40" s="30" t="s">
        <v>323</v>
      </c>
      <c r="C40" s="24" t="s">
        <v>324</v>
      </c>
      <c r="D40" s="26">
        <v>0</v>
      </c>
      <c r="E40" s="26">
        <v>1837500</v>
      </c>
      <c r="F40" s="26">
        <v>1837500</v>
      </c>
      <c r="G40" s="29">
        <f t="shared" si="1"/>
        <v>0</v>
      </c>
      <c r="H40" s="25"/>
      <c r="I40" s="27">
        <f t="shared" ref="I40:I42" si="11">+F40/E40</f>
        <v>1</v>
      </c>
      <c r="J40" s="10"/>
    </row>
    <row r="41" spans="1:12" ht="13.8" hidden="1" x14ac:dyDescent="0.3">
      <c r="A41">
        <f t="shared" si="0"/>
        <v>14</v>
      </c>
      <c r="B41" s="30" t="s">
        <v>325</v>
      </c>
      <c r="C41" s="24" t="s">
        <v>326</v>
      </c>
      <c r="D41" s="26">
        <v>0</v>
      </c>
      <c r="E41" s="26">
        <v>9294600</v>
      </c>
      <c r="F41" s="26">
        <v>9294600</v>
      </c>
      <c r="G41" s="29">
        <f t="shared" si="1"/>
        <v>0</v>
      </c>
      <c r="H41" s="25"/>
      <c r="I41" s="27">
        <f t="shared" si="11"/>
        <v>1</v>
      </c>
      <c r="J41" s="10"/>
    </row>
    <row r="42" spans="1:12" ht="13.8" hidden="1" x14ac:dyDescent="0.3">
      <c r="A42">
        <f t="shared" si="0"/>
        <v>14</v>
      </c>
      <c r="B42" s="30" t="s">
        <v>327</v>
      </c>
      <c r="C42" s="24" t="s">
        <v>328</v>
      </c>
      <c r="D42" s="26">
        <v>0</v>
      </c>
      <c r="E42" s="26">
        <v>821100</v>
      </c>
      <c r="F42" s="26">
        <v>821100</v>
      </c>
      <c r="G42" s="29">
        <f t="shared" si="1"/>
        <v>0</v>
      </c>
      <c r="H42" s="25"/>
      <c r="I42" s="27">
        <f t="shared" si="11"/>
        <v>1</v>
      </c>
      <c r="J42" s="10"/>
    </row>
    <row r="43" spans="1:12" ht="13.8" hidden="1" x14ac:dyDescent="0.3">
      <c r="A43">
        <f t="shared" si="0"/>
        <v>10</v>
      </c>
      <c r="B43" s="31" t="s">
        <v>495</v>
      </c>
      <c r="C43" s="18" t="s">
        <v>500</v>
      </c>
      <c r="D43" s="21">
        <f>+D44+D45</f>
        <v>0</v>
      </c>
      <c r="E43" s="21">
        <f t="shared" ref="E43:F43" si="12">+E44+E45</f>
        <v>5892394</v>
      </c>
      <c r="F43" s="21">
        <f t="shared" si="12"/>
        <v>1902334</v>
      </c>
      <c r="G43" s="21">
        <f t="shared" ref="G43" si="13">SUM(G44:G46)</f>
        <v>199876060</v>
      </c>
      <c r="H43" s="23"/>
      <c r="I43" s="22">
        <f>+F43/E43</f>
        <v>0.3228456888660195</v>
      </c>
      <c r="J43" s="10"/>
    </row>
    <row r="44" spans="1:12" ht="13.8" hidden="1" x14ac:dyDescent="0.3">
      <c r="A44">
        <f t="shared" si="0"/>
        <v>14</v>
      </c>
      <c r="B44" s="30" t="s">
        <v>496</v>
      </c>
      <c r="C44" s="24" t="s">
        <v>498</v>
      </c>
      <c r="D44" s="26">
        <v>0</v>
      </c>
      <c r="E44" s="26">
        <v>4349569</v>
      </c>
      <c r="F44" s="26">
        <v>1048509</v>
      </c>
      <c r="G44" s="29">
        <f t="shared" ref="G44:G45" si="14">+E44-F44</f>
        <v>3301060</v>
      </c>
      <c r="H44" s="25"/>
      <c r="I44" s="27">
        <f t="shared" ref="I44:I45" si="15">+F44/E44</f>
        <v>0.24106043610297939</v>
      </c>
      <c r="J44" s="10"/>
    </row>
    <row r="45" spans="1:12" ht="13.8" hidden="1" x14ac:dyDescent="0.3">
      <c r="A45">
        <f t="shared" si="0"/>
        <v>14</v>
      </c>
      <c r="B45" s="30" t="s">
        <v>497</v>
      </c>
      <c r="C45" s="24" t="s">
        <v>499</v>
      </c>
      <c r="D45" s="26">
        <v>0</v>
      </c>
      <c r="E45" s="26">
        <v>1542825</v>
      </c>
      <c r="F45" s="26">
        <v>853825</v>
      </c>
      <c r="G45" s="29">
        <f t="shared" si="14"/>
        <v>689000</v>
      </c>
      <c r="H45" s="25"/>
      <c r="I45" s="27">
        <f t="shared" si="15"/>
        <v>0.55341662210555309</v>
      </c>
      <c r="J45" s="10"/>
    </row>
    <row r="46" spans="1:12" ht="13.8" hidden="1" x14ac:dyDescent="0.3">
      <c r="A46">
        <f t="shared" si="0"/>
        <v>10</v>
      </c>
      <c r="B46" s="31" t="s">
        <v>61</v>
      </c>
      <c r="C46" s="18" t="s">
        <v>62</v>
      </c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"/>
        <v>195886000</v>
      </c>
      <c r="H46" s="23"/>
      <c r="I46" s="22">
        <f t="shared" si="2"/>
        <v>0</v>
      </c>
      <c r="J46" s="10"/>
    </row>
    <row r="47" spans="1:12" ht="13.8" hidden="1" x14ac:dyDescent="0.3">
      <c r="A47">
        <f t="shared" si="0"/>
        <v>14</v>
      </c>
      <c r="B47" s="30" t="s">
        <v>63</v>
      </c>
      <c r="C47" s="24" t="s">
        <v>62</v>
      </c>
      <c r="D47" s="26">
        <v>195886000</v>
      </c>
      <c r="E47" s="26">
        <v>195886000</v>
      </c>
      <c r="F47" s="26">
        <v>0</v>
      </c>
      <c r="G47" s="29">
        <f t="shared" si="1"/>
        <v>195886000</v>
      </c>
      <c r="H47" s="25"/>
      <c r="I47" s="27">
        <f t="shared" si="2"/>
        <v>0</v>
      </c>
      <c r="J47" s="10"/>
    </row>
    <row r="48" spans="1:12" ht="13.8" hidden="1" x14ac:dyDescent="0.3">
      <c r="A48">
        <f t="shared" si="0"/>
        <v>14</v>
      </c>
      <c r="B48" s="30" t="s">
        <v>63</v>
      </c>
      <c r="C48" s="24" t="s">
        <v>64</v>
      </c>
      <c r="D48" s="26">
        <v>0</v>
      </c>
      <c r="E48" s="26">
        <v>0</v>
      </c>
      <c r="F48" s="26">
        <v>0</v>
      </c>
      <c r="G48" s="29">
        <f t="shared" si="1"/>
        <v>0</v>
      </c>
      <c r="H48" s="25"/>
      <c r="I48" s="27" t="e">
        <f t="shared" si="2"/>
        <v>#DIV/0!</v>
      </c>
      <c r="J48" s="10"/>
      <c r="L48" s="33"/>
    </row>
    <row r="49" spans="1:10" ht="13.8" hidden="1" x14ac:dyDescent="0.3">
      <c r="A49">
        <f t="shared" si="0"/>
        <v>8</v>
      </c>
      <c r="B49" s="31" t="s">
        <v>65</v>
      </c>
      <c r="C49" s="18" t="s">
        <v>66</v>
      </c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2"/>
        <v>0.16032355101286014</v>
      </c>
      <c r="J49" s="10"/>
    </row>
    <row r="50" spans="1:10" ht="13.8" hidden="1" x14ac:dyDescent="0.3">
      <c r="A50">
        <f t="shared" si="0"/>
        <v>10</v>
      </c>
      <c r="B50" s="31" t="s">
        <v>329</v>
      </c>
      <c r="C50" s="18" t="s">
        <v>331</v>
      </c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2"/>
        <v>1</v>
      </c>
      <c r="J50" s="10"/>
    </row>
    <row r="51" spans="1:10" ht="13.8" hidden="1" x14ac:dyDescent="0.3">
      <c r="A51">
        <f t="shared" si="0"/>
        <v>14</v>
      </c>
      <c r="B51" s="30" t="s">
        <v>330</v>
      </c>
      <c r="C51" s="24" t="s">
        <v>331</v>
      </c>
      <c r="D51" s="26">
        <v>0</v>
      </c>
      <c r="E51" s="26">
        <v>148750</v>
      </c>
      <c r="F51" s="26">
        <v>148750</v>
      </c>
      <c r="G51" s="29">
        <f t="shared" si="1"/>
        <v>0</v>
      </c>
      <c r="H51" s="25"/>
      <c r="I51" s="27">
        <f t="shared" si="2"/>
        <v>1</v>
      </c>
      <c r="J51" s="10"/>
    </row>
    <row r="52" spans="1:10" ht="13.8" hidden="1" x14ac:dyDescent="0.3">
      <c r="A52">
        <f t="shared" si="0"/>
        <v>10</v>
      </c>
      <c r="B52" s="31" t="s">
        <v>67</v>
      </c>
      <c r="C52" s="18" t="s">
        <v>68</v>
      </c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2"/>
        <v>0.20023821859250052</v>
      </c>
      <c r="J52" s="10"/>
    </row>
    <row r="53" spans="1:10" ht="13.8" hidden="1" x14ac:dyDescent="0.3">
      <c r="A53">
        <f t="shared" si="0"/>
        <v>14</v>
      </c>
      <c r="B53" s="30" t="s">
        <v>69</v>
      </c>
      <c r="C53" s="24" t="s">
        <v>70</v>
      </c>
      <c r="D53" s="26">
        <v>87376000</v>
      </c>
      <c r="E53" s="26">
        <v>80627910</v>
      </c>
      <c r="F53" s="26">
        <v>18431910</v>
      </c>
      <c r="G53" s="29">
        <f t="shared" si="1"/>
        <v>62196000</v>
      </c>
      <c r="H53" s="25"/>
      <c r="I53" s="27">
        <f t="shared" si="2"/>
        <v>0.228604586178657</v>
      </c>
      <c r="J53" s="10"/>
    </row>
    <row r="54" spans="1:10" ht="13.8" hidden="1" x14ac:dyDescent="0.3">
      <c r="A54">
        <f t="shared" si="0"/>
        <v>14</v>
      </c>
      <c r="B54" s="30" t="s">
        <v>394</v>
      </c>
      <c r="C54" s="24" t="s">
        <v>395</v>
      </c>
      <c r="D54" s="26">
        <v>0</v>
      </c>
      <c r="E54" s="26">
        <v>0</v>
      </c>
      <c r="F54" s="26">
        <v>0</v>
      </c>
      <c r="G54" s="29">
        <f t="shared" si="1"/>
        <v>0</v>
      </c>
      <c r="H54" s="25"/>
      <c r="I54" s="27" t="e">
        <f t="shared" si="2"/>
        <v>#DIV/0!</v>
      </c>
      <c r="J54" s="10"/>
    </row>
    <row r="55" spans="1:10" ht="13.8" hidden="1" x14ac:dyDescent="0.3">
      <c r="A55">
        <f t="shared" si="0"/>
        <v>14</v>
      </c>
      <c r="B55" s="24" t="s">
        <v>71</v>
      </c>
      <c r="C55" s="24" t="s">
        <v>72</v>
      </c>
      <c r="D55" s="26">
        <v>10922000</v>
      </c>
      <c r="E55" s="26">
        <v>10922000</v>
      </c>
      <c r="F55" s="26">
        <v>0</v>
      </c>
      <c r="G55" s="29">
        <f t="shared" si="1"/>
        <v>10922000</v>
      </c>
      <c r="H55" s="25"/>
      <c r="I55" s="27">
        <f t="shared" si="2"/>
        <v>0</v>
      </c>
      <c r="J55" s="10"/>
    </row>
    <row r="56" spans="1:10" ht="13.8" hidden="1" x14ac:dyDescent="0.3">
      <c r="A56">
        <f t="shared" si="0"/>
        <v>14</v>
      </c>
      <c r="B56" s="30" t="s">
        <v>381</v>
      </c>
      <c r="C56" s="24" t="s">
        <v>382</v>
      </c>
      <c r="D56" s="26">
        <v>0</v>
      </c>
      <c r="E56" s="26">
        <v>500000</v>
      </c>
      <c r="F56" s="26">
        <v>0</v>
      </c>
      <c r="G56" s="29">
        <f t="shared" si="1"/>
        <v>500000</v>
      </c>
      <c r="H56" s="25"/>
      <c r="I56" s="27">
        <f t="shared" si="2"/>
        <v>0</v>
      </c>
      <c r="J56" s="10"/>
    </row>
    <row r="57" spans="1:10" ht="13.8" hidden="1" x14ac:dyDescent="0.3">
      <c r="A57">
        <f t="shared" si="0"/>
        <v>10</v>
      </c>
      <c r="B57" s="18" t="s">
        <v>73</v>
      </c>
      <c r="C57" s="18" t="s">
        <v>74</v>
      </c>
      <c r="D57" s="21">
        <f>SUM(D58:D60)</f>
        <v>70993000</v>
      </c>
      <c r="E57" s="21">
        <f t="shared" ref="E57:F57" si="16">SUM(E58:E60)</f>
        <v>70993000</v>
      </c>
      <c r="F57" s="21">
        <f t="shared" si="16"/>
        <v>817005</v>
      </c>
      <c r="G57" s="28">
        <f>+E57-F57</f>
        <v>70175995</v>
      </c>
      <c r="H57" s="23"/>
      <c r="I57" s="22">
        <f t="shared" si="2"/>
        <v>1.1508247291986533E-2</v>
      </c>
      <c r="J57" s="10"/>
    </row>
    <row r="58" spans="1:10" ht="13.8" hidden="1" x14ac:dyDescent="0.3">
      <c r="A58">
        <f t="shared" si="0"/>
        <v>14</v>
      </c>
      <c r="B58" s="30" t="s">
        <v>431</v>
      </c>
      <c r="C58" s="24" t="s">
        <v>76</v>
      </c>
      <c r="D58" s="26">
        <v>0</v>
      </c>
      <c r="E58" s="26">
        <v>0</v>
      </c>
      <c r="F58" s="26">
        <v>0</v>
      </c>
      <c r="G58" s="29">
        <f t="shared" si="1"/>
        <v>0</v>
      </c>
      <c r="H58" s="23"/>
      <c r="I58" s="27" t="e">
        <f t="shared" si="2"/>
        <v>#DIV/0!</v>
      </c>
      <c r="J58" s="10"/>
    </row>
    <row r="59" spans="1:10" ht="13.8" hidden="1" x14ac:dyDescent="0.3">
      <c r="A59">
        <f t="shared" si="0"/>
        <v>14</v>
      </c>
      <c r="B59" s="24" t="s">
        <v>75</v>
      </c>
      <c r="C59" s="24" t="s">
        <v>76</v>
      </c>
      <c r="D59" s="26">
        <v>70993000</v>
      </c>
      <c r="E59" s="26">
        <v>70993000</v>
      </c>
      <c r="F59" s="26">
        <v>817005</v>
      </c>
      <c r="G59" s="29">
        <f t="shared" si="1"/>
        <v>70175995</v>
      </c>
      <c r="H59" s="25"/>
      <c r="I59" s="27">
        <f t="shared" si="2"/>
        <v>1.1508247291986533E-2</v>
      </c>
      <c r="J59" s="10"/>
    </row>
    <row r="60" spans="1:10" ht="13.8" hidden="1" x14ac:dyDescent="0.3">
      <c r="A60">
        <f t="shared" si="0"/>
        <v>14</v>
      </c>
      <c r="B60" s="30" t="s">
        <v>333</v>
      </c>
      <c r="C60" s="24" t="s">
        <v>332</v>
      </c>
      <c r="D60" s="26">
        <v>0</v>
      </c>
      <c r="E60" s="26">
        <v>0</v>
      </c>
      <c r="F60" s="26">
        <v>0</v>
      </c>
      <c r="G60" s="29">
        <f t="shared" si="1"/>
        <v>0</v>
      </c>
      <c r="H60" s="25"/>
      <c r="I60" s="27" t="e">
        <f t="shared" si="2"/>
        <v>#DIV/0!</v>
      </c>
      <c r="J60" s="10"/>
    </row>
    <row r="61" spans="1:10" ht="13.8" hidden="1" x14ac:dyDescent="0.3">
      <c r="A61">
        <f t="shared" si="0"/>
        <v>10</v>
      </c>
      <c r="B61" s="18" t="s">
        <v>77</v>
      </c>
      <c r="C61" s="18" t="s">
        <v>78</v>
      </c>
      <c r="D61" s="21">
        <f>SUM(D62:D67)</f>
        <v>37868399</v>
      </c>
      <c r="E61" s="21">
        <f t="shared" ref="E61:F61" si="17">SUM(E62:E67)</f>
        <v>24205649</v>
      </c>
      <c r="F61" s="21">
        <f t="shared" si="17"/>
        <v>6277250</v>
      </c>
      <c r="G61" s="28">
        <f>+E61-F61</f>
        <v>17928399</v>
      </c>
      <c r="H61" s="23"/>
      <c r="I61" s="22">
        <f t="shared" si="2"/>
        <v>0.25932996053937657</v>
      </c>
      <c r="J61" s="10"/>
    </row>
    <row r="62" spans="1:10" ht="13.8" hidden="1" x14ac:dyDescent="0.3">
      <c r="A62">
        <f t="shared" si="0"/>
        <v>14</v>
      </c>
      <c r="B62" s="30" t="s">
        <v>396</v>
      </c>
      <c r="C62" s="24" t="s">
        <v>397</v>
      </c>
      <c r="D62" s="26">
        <v>5872400</v>
      </c>
      <c r="E62" s="26">
        <v>8490400</v>
      </c>
      <c r="F62" s="26">
        <v>2618000</v>
      </c>
      <c r="G62" s="29">
        <f t="shared" si="1"/>
        <v>5872400</v>
      </c>
      <c r="H62" s="25"/>
      <c r="I62" s="27">
        <f t="shared" si="2"/>
        <v>0.30834825214359746</v>
      </c>
      <c r="J62" s="10"/>
    </row>
    <row r="63" spans="1:10" ht="13.8" hidden="1" x14ac:dyDescent="0.3">
      <c r="A63">
        <f t="shared" si="0"/>
        <v>14</v>
      </c>
      <c r="B63" s="30" t="s">
        <v>398</v>
      </c>
      <c r="C63" s="24" t="s">
        <v>399</v>
      </c>
      <c r="D63" s="26">
        <v>0</v>
      </c>
      <c r="E63" s="26">
        <v>0</v>
      </c>
      <c r="F63" s="26">
        <v>0</v>
      </c>
      <c r="G63" s="29">
        <f t="shared" si="1"/>
        <v>0</v>
      </c>
      <c r="H63" s="25"/>
      <c r="I63" s="27" t="e">
        <f t="shared" si="2"/>
        <v>#DIV/0!</v>
      </c>
      <c r="J63" s="10"/>
    </row>
    <row r="64" spans="1:10" ht="13.8" hidden="1" x14ac:dyDescent="0.3">
      <c r="A64">
        <f t="shared" si="0"/>
        <v>14</v>
      </c>
      <c r="B64" s="24" t="s">
        <v>79</v>
      </c>
      <c r="C64" s="24" t="s">
        <v>80</v>
      </c>
      <c r="D64" s="26">
        <v>31995999</v>
      </c>
      <c r="E64" s="26">
        <v>11995999</v>
      </c>
      <c r="F64" s="26">
        <v>0</v>
      </c>
      <c r="G64" s="29">
        <f t="shared" si="1"/>
        <v>11995999</v>
      </c>
      <c r="H64" s="25"/>
      <c r="I64" s="27">
        <f t="shared" si="2"/>
        <v>0</v>
      </c>
      <c r="J64" s="10"/>
    </row>
    <row r="65" spans="1:10" ht="13.8" hidden="1" x14ac:dyDescent="0.3">
      <c r="A65">
        <f t="shared" si="0"/>
        <v>14</v>
      </c>
      <c r="B65" s="30" t="s">
        <v>449</v>
      </c>
      <c r="C65" s="24" t="s">
        <v>450</v>
      </c>
      <c r="D65" s="26">
        <v>0</v>
      </c>
      <c r="E65" s="26">
        <v>0</v>
      </c>
      <c r="F65" s="26">
        <v>0</v>
      </c>
      <c r="G65" s="29">
        <f t="shared" si="1"/>
        <v>0</v>
      </c>
      <c r="H65" s="25"/>
      <c r="I65" s="27" t="e">
        <f t="shared" si="2"/>
        <v>#DIV/0!</v>
      </c>
      <c r="J65" s="10"/>
    </row>
    <row r="66" spans="1:10" ht="13.8" hidden="1" x14ac:dyDescent="0.3">
      <c r="A66">
        <f t="shared" si="0"/>
        <v>14</v>
      </c>
      <c r="B66" s="30" t="s">
        <v>334</v>
      </c>
      <c r="C66" s="24" t="s">
        <v>267</v>
      </c>
      <c r="D66" s="26">
        <v>0</v>
      </c>
      <c r="E66" s="26">
        <v>3659250</v>
      </c>
      <c r="F66" s="26">
        <v>3659250</v>
      </c>
      <c r="G66" s="29">
        <f t="shared" si="1"/>
        <v>0</v>
      </c>
      <c r="H66" s="25"/>
      <c r="I66" s="27">
        <f t="shared" si="2"/>
        <v>1</v>
      </c>
      <c r="J66" s="10"/>
    </row>
    <row r="67" spans="1:10" ht="13.8" hidden="1" x14ac:dyDescent="0.3">
      <c r="A67">
        <f t="shared" si="0"/>
        <v>14</v>
      </c>
      <c r="B67" s="30" t="s">
        <v>504</v>
      </c>
      <c r="C67" s="24" t="s">
        <v>505</v>
      </c>
      <c r="D67" s="26">
        <v>0</v>
      </c>
      <c r="E67" s="26">
        <v>60000</v>
      </c>
      <c r="F67" s="26">
        <v>0</v>
      </c>
      <c r="G67" s="29">
        <f t="shared" si="1"/>
        <v>60000</v>
      </c>
      <c r="H67" s="25"/>
      <c r="I67" s="27">
        <f t="shared" si="2"/>
        <v>0</v>
      </c>
      <c r="J67" s="10"/>
    </row>
    <row r="68" spans="1:10" ht="13.8" hidden="1" x14ac:dyDescent="0.3">
      <c r="A68">
        <f t="shared" si="0"/>
        <v>10</v>
      </c>
      <c r="B68" s="18" t="s">
        <v>81</v>
      </c>
      <c r="C68" s="18" t="s">
        <v>82</v>
      </c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"/>
        <v>8609358</v>
      </c>
      <c r="H68" s="23"/>
      <c r="I68" s="22">
        <f t="shared" si="2"/>
        <v>0.59191974979829098</v>
      </c>
      <c r="J68" s="10"/>
    </row>
    <row r="69" spans="1:10" ht="13.8" hidden="1" x14ac:dyDescent="0.3">
      <c r="A69">
        <f t="shared" si="0"/>
        <v>14</v>
      </c>
      <c r="B69" s="24" t="s">
        <v>83</v>
      </c>
      <c r="C69" s="24" t="s">
        <v>84</v>
      </c>
      <c r="D69" s="26">
        <v>0</v>
      </c>
      <c r="E69" s="26">
        <v>20000</v>
      </c>
      <c r="F69" s="26">
        <v>0</v>
      </c>
      <c r="G69" s="29">
        <f t="shared" si="1"/>
        <v>20000</v>
      </c>
      <c r="H69" s="25"/>
      <c r="I69" s="27">
        <f t="shared" si="2"/>
        <v>0</v>
      </c>
      <c r="J69" s="10"/>
    </row>
    <row r="70" spans="1:10" ht="13.8" hidden="1" x14ac:dyDescent="0.3">
      <c r="A70">
        <f t="shared" si="0"/>
        <v>14</v>
      </c>
      <c r="B70" s="24" t="s">
        <v>85</v>
      </c>
      <c r="C70" s="24" t="s">
        <v>86</v>
      </c>
      <c r="D70" s="26">
        <v>0</v>
      </c>
      <c r="E70" s="26">
        <v>0</v>
      </c>
      <c r="F70" s="26">
        <v>0</v>
      </c>
      <c r="G70" s="29">
        <f t="shared" si="1"/>
        <v>0</v>
      </c>
      <c r="H70" s="25"/>
      <c r="I70" s="27" t="e">
        <f t="shared" si="2"/>
        <v>#DIV/0!</v>
      </c>
      <c r="J70" s="10"/>
    </row>
    <row r="71" spans="1:10" ht="13.8" hidden="1" x14ac:dyDescent="0.3">
      <c r="A71">
        <f t="shared" si="0"/>
        <v>14</v>
      </c>
      <c r="B71" s="24" t="s">
        <v>87</v>
      </c>
      <c r="C71" s="24" t="s">
        <v>88</v>
      </c>
      <c r="D71" s="26">
        <v>60071000</v>
      </c>
      <c r="E71" s="26">
        <v>14377968</v>
      </c>
      <c r="F71" s="26">
        <v>11803610</v>
      </c>
      <c r="G71" s="29">
        <f t="shared" si="1"/>
        <v>2574358</v>
      </c>
      <c r="H71" s="25"/>
      <c r="I71" s="27">
        <f t="shared" si="2"/>
        <v>0.82095119421603946</v>
      </c>
      <c r="J71" s="10"/>
    </row>
    <row r="72" spans="1:10" ht="13.8" hidden="1" x14ac:dyDescent="0.3">
      <c r="A72">
        <f t="shared" si="0"/>
        <v>14</v>
      </c>
      <c r="B72" s="30" t="s">
        <v>401</v>
      </c>
      <c r="C72" s="24" t="s">
        <v>400</v>
      </c>
      <c r="D72" s="26">
        <v>0</v>
      </c>
      <c r="E72" s="26">
        <v>0</v>
      </c>
      <c r="F72" s="26">
        <v>0</v>
      </c>
      <c r="G72" s="29">
        <f t="shared" si="1"/>
        <v>0</v>
      </c>
      <c r="H72" s="25"/>
      <c r="I72" s="27" t="e">
        <f t="shared" si="2"/>
        <v>#DIV/0!</v>
      </c>
      <c r="J72" s="10"/>
    </row>
    <row r="73" spans="1:10" ht="13.8" hidden="1" x14ac:dyDescent="0.3">
      <c r="A73">
        <f t="shared" si="0"/>
        <v>14</v>
      </c>
      <c r="B73" s="30" t="s">
        <v>335</v>
      </c>
      <c r="C73" s="24" t="s">
        <v>336</v>
      </c>
      <c r="D73" s="26">
        <v>0</v>
      </c>
      <c r="E73" s="26">
        <v>6699250</v>
      </c>
      <c r="F73" s="26">
        <v>684250</v>
      </c>
      <c r="G73" s="29">
        <f t="shared" si="1"/>
        <v>6015000</v>
      </c>
      <c r="H73" s="25"/>
      <c r="I73" s="27">
        <f t="shared" si="2"/>
        <v>0.10213829906332798</v>
      </c>
      <c r="J73" s="10"/>
    </row>
    <row r="74" spans="1:10" ht="13.8" hidden="1" x14ac:dyDescent="0.3">
      <c r="A74">
        <f t="shared" si="0"/>
        <v>10</v>
      </c>
      <c r="B74" s="18" t="s">
        <v>89</v>
      </c>
      <c r="C74" s="18" t="s">
        <v>90</v>
      </c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"/>
        <v>25698598</v>
      </c>
      <c r="H74" s="23"/>
      <c r="I74" s="22">
        <f t="shared" si="2"/>
        <v>5.996179725064428E-2</v>
      </c>
      <c r="J74" s="10"/>
    </row>
    <row r="75" spans="1:10" ht="13.8" hidden="1" x14ac:dyDescent="0.3">
      <c r="A75">
        <f t="shared" ref="A75:A138" si="18">LEN(B75)</f>
        <v>14</v>
      </c>
      <c r="B75" s="30" t="s">
        <v>337</v>
      </c>
      <c r="C75" s="24" t="s">
        <v>338</v>
      </c>
      <c r="D75" s="26">
        <v>0</v>
      </c>
      <c r="E75" s="26">
        <v>20459998</v>
      </c>
      <c r="F75" s="26">
        <v>0</v>
      </c>
      <c r="G75" s="29">
        <f t="shared" ref="G75:G177" si="19">+E75-F75</f>
        <v>20459998</v>
      </c>
      <c r="H75" s="25"/>
      <c r="I75" s="27">
        <f t="shared" si="2"/>
        <v>0</v>
      </c>
      <c r="J75" s="10"/>
    </row>
    <row r="76" spans="1:10" ht="13.8" hidden="1" x14ac:dyDescent="0.3">
      <c r="A76">
        <f t="shared" si="18"/>
        <v>14</v>
      </c>
      <c r="B76" s="30" t="s">
        <v>339</v>
      </c>
      <c r="C76" s="24" t="s">
        <v>340</v>
      </c>
      <c r="D76" s="26">
        <v>0</v>
      </c>
      <c r="E76" s="26">
        <v>3390125</v>
      </c>
      <c r="F76" s="26">
        <v>104125</v>
      </c>
      <c r="G76" s="29">
        <f t="shared" si="19"/>
        <v>3286000</v>
      </c>
      <c r="H76" s="25"/>
      <c r="I76" s="27">
        <f t="shared" si="2"/>
        <v>3.0714206703292651E-2</v>
      </c>
      <c r="J76" s="10"/>
    </row>
    <row r="77" spans="1:10" ht="13.8" hidden="1" x14ac:dyDescent="0.3">
      <c r="A77">
        <f t="shared" si="18"/>
        <v>14</v>
      </c>
      <c r="B77" s="30" t="s">
        <v>91</v>
      </c>
      <c r="C77" s="24" t="s">
        <v>446</v>
      </c>
      <c r="D77" s="26">
        <v>0</v>
      </c>
      <c r="E77" s="26">
        <v>0</v>
      </c>
      <c r="F77" s="26">
        <v>0</v>
      </c>
      <c r="G77" s="29">
        <f t="shared" si="19"/>
        <v>0</v>
      </c>
      <c r="H77" s="25"/>
      <c r="I77" s="27" t="e">
        <f t="shared" si="2"/>
        <v>#DIV/0!</v>
      </c>
      <c r="J77" s="10"/>
    </row>
    <row r="78" spans="1:10" ht="13.8" hidden="1" x14ac:dyDescent="0.3">
      <c r="A78">
        <f t="shared" si="18"/>
        <v>14</v>
      </c>
      <c r="B78" s="30" t="s">
        <v>414</v>
      </c>
      <c r="C78" s="24" t="s">
        <v>415</v>
      </c>
      <c r="D78" s="26">
        <v>0</v>
      </c>
      <c r="E78" s="26">
        <v>1404200</v>
      </c>
      <c r="F78" s="26">
        <v>1404200</v>
      </c>
      <c r="G78" s="29">
        <f t="shared" si="19"/>
        <v>0</v>
      </c>
      <c r="H78" s="25"/>
      <c r="I78" s="27">
        <f t="shared" si="2"/>
        <v>1</v>
      </c>
      <c r="J78" s="10"/>
    </row>
    <row r="79" spans="1:10" ht="13.8" hidden="1" x14ac:dyDescent="0.3">
      <c r="A79">
        <f t="shared" si="18"/>
        <v>14</v>
      </c>
      <c r="B79" s="30" t="s">
        <v>341</v>
      </c>
      <c r="C79" s="24" t="s">
        <v>342</v>
      </c>
      <c r="D79" s="26">
        <v>0</v>
      </c>
      <c r="E79" s="26">
        <v>2083500</v>
      </c>
      <c r="F79" s="26">
        <v>130900</v>
      </c>
      <c r="G79" s="29">
        <f t="shared" si="19"/>
        <v>1952600</v>
      </c>
      <c r="H79" s="25"/>
      <c r="I79" s="27">
        <f t="shared" si="2"/>
        <v>6.2826973842092626E-2</v>
      </c>
      <c r="J79" s="10"/>
    </row>
    <row r="80" spans="1:10" ht="13.8" hidden="1" x14ac:dyDescent="0.3">
      <c r="A80">
        <f t="shared" si="18"/>
        <v>14</v>
      </c>
      <c r="B80" s="30" t="s">
        <v>403</v>
      </c>
      <c r="C80" s="24" t="s">
        <v>402</v>
      </c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2"/>
        <v>#DIV/0!</v>
      </c>
      <c r="J80" s="10"/>
    </row>
    <row r="81" spans="1:10" ht="13.8" hidden="1" x14ac:dyDescent="0.3">
      <c r="A81">
        <f t="shared" si="18"/>
        <v>10</v>
      </c>
      <c r="B81" s="18" t="s">
        <v>93</v>
      </c>
      <c r="C81" s="18" t="s">
        <v>94</v>
      </c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9"/>
        <v>340000</v>
      </c>
      <c r="H81" s="23"/>
      <c r="I81" s="22">
        <f t="shared" si="2"/>
        <v>0.84638308985053079</v>
      </c>
      <c r="J81" s="10"/>
    </row>
    <row r="82" spans="1:10" ht="13.8" hidden="1" x14ac:dyDescent="0.3">
      <c r="A82">
        <f t="shared" si="18"/>
        <v>14</v>
      </c>
      <c r="B82" s="24" t="s">
        <v>95</v>
      </c>
      <c r="C82" s="24" t="s">
        <v>96</v>
      </c>
      <c r="D82" s="26">
        <v>0</v>
      </c>
      <c r="E82" s="26">
        <v>1689800</v>
      </c>
      <c r="F82" s="26">
        <v>1689800</v>
      </c>
      <c r="G82" s="29">
        <f t="shared" si="19"/>
        <v>0</v>
      </c>
      <c r="H82" s="25"/>
      <c r="I82" s="27">
        <f t="shared" si="2"/>
        <v>1</v>
      </c>
      <c r="J82" s="10"/>
    </row>
    <row r="83" spans="1:10" ht="13.8" hidden="1" x14ac:dyDescent="0.3">
      <c r="A83">
        <f t="shared" si="18"/>
        <v>14</v>
      </c>
      <c r="B83" s="30" t="s">
        <v>343</v>
      </c>
      <c r="C83" s="24" t="s">
        <v>344</v>
      </c>
      <c r="D83" s="26">
        <v>0</v>
      </c>
      <c r="E83" s="26">
        <v>0</v>
      </c>
      <c r="F83" s="26">
        <v>0</v>
      </c>
      <c r="G83" s="29">
        <f t="shared" si="19"/>
        <v>0</v>
      </c>
      <c r="H83" s="25"/>
      <c r="I83" s="27" t="e">
        <f t="shared" si="2"/>
        <v>#DIV/0!</v>
      </c>
      <c r="J83" s="10"/>
    </row>
    <row r="84" spans="1:10" ht="13.8" hidden="1" x14ac:dyDescent="0.3">
      <c r="A84">
        <f t="shared" si="18"/>
        <v>14</v>
      </c>
      <c r="B84" s="30" t="s">
        <v>345</v>
      </c>
      <c r="C84" s="24" t="s">
        <v>346</v>
      </c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2"/>
        <v>#DIV/0!</v>
      </c>
      <c r="J84" s="10"/>
    </row>
    <row r="85" spans="1:10" ht="13.8" hidden="1" x14ac:dyDescent="0.3">
      <c r="A85">
        <f t="shared" si="18"/>
        <v>14</v>
      </c>
      <c r="B85" s="24" t="s">
        <v>97</v>
      </c>
      <c r="C85" s="24" t="s">
        <v>98</v>
      </c>
      <c r="D85" s="26">
        <v>0</v>
      </c>
      <c r="E85" s="26">
        <v>0</v>
      </c>
      <c r="F85" s="26">
        <v>0</v>
      </c>
      <c r="G85" s="29">
        <f t="shared" si="19"/>
        <v>0</v>
      </c>
      <c r="H85" s="25"/>
      <c r="I85" s="27" t="e">
        <f t="shared" si="2"/>
        <v>#DIV/0!</v>
      </c>
      <c r="J85" s="10"/>
    </row>
    <row r="86" spans="1:10" ht="13.8" hidden="1" x14ac:dyDescent="0.3">
      <c r="A86">
        <f t="shared" si="18"/>
        <v>14</v>
      </c>
      <c r="B86" s="30" t="s">
        <v>347</v>
      </c>
      <c r="C86" s="24" t="s">
        <v>348</v>
      </c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2"/>
        <v>#DIV/0!</v>
      </c>
      <c r="J86" s="10"/>
    </row>
    <row r="87" spans="1:10" ht="13.8" hidden="1" x14ac:dyDescent="0.3">
      <c r="A87">
        <f t="shared" si="18"/>
        <v>14</v>
      </c>
      <c r="B87" s="30" t="s">
        <v>349</v>
      </c>
      <c r="C87" s="24" t="s">
        <v>350</v>
      </c>
      <c r="D87" s="26">
        <v>0</v>
      </c>
      <c r="E87" s="26">
        <v>523498</v>
      </c>
      <c r="F87" s="26">
        <v>183498</v>
      </c>
      <c r="G87" s="29">
        <f t="shared" si="19"/>
        <v>340000</v>
      </c>
      <c r="H87" s="25"/>
      <c r="I87" s="27">
        <f t="shared" si="2"/>
        <v>0.35052282912255633</v>
      </c>
      <c r="J87" s="10"/>
    </row>
    <row r="88" spans="1:10" ht="13.8" hidden="1" x14ac:dyDescent="0.3">
      <c r="A88">
        <f t="shared" si="18"/>
        <v>10</v>
      </c>
      <c r="B88" s="18" t="s">
        <v>99</v>
      </c>
      <c r="C88" s="18" t="s">
        <v>100</v>
      </c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9"/>
        <v>35000000</v>
      </c>
      <c r="H88" s="23"/>
      <c r="I88" s="22">
        <f t="shared" si="2"/>
        <v>6.6701012069422513E-2</v>
      </c>
      <c r="J88" s="10"/>
    </row>
    <row r="89" spans="1:10" ht="13.8" hidden="1" x14ac:dyDescent="0.3">
      <c r="A89">
        <f t="shared" si="18"/>
        <v>16</v>
      </c>
      <c r="B89" s="30" t="s">
        <v>351</v>
      </c>
      <c r="C89" s="24" t="s">
        <v>352</v>
      </c>
      <c r="D89" s="26">
        <v>0</v>
      </c>
      <c r="E89" s="26">
        <v>0</v>
      </c>
      <c r="F89" s="26">
        <v>0</v>
      </c>
      <c r="G89" s="29">
        <f t="shared" si="19"/>
        <v>0</v>
      </c>
      <c r="H89" s="23"/>
      <c r="I89" s="27" t="e">
        <f t="shared" si="2"/>
        <v>#DIV/0!</v>
      </c>
      <c r="J89" s="10"/>
    </row>
    <row r="90" spans="1:10" ht="13.8" hidden="1" x14ac:dyDescent="0.3">
      <c r="A90">
        <f t="shared" si="18"/>
        <v>14</v>
      </c>
      <c r="B90" s="30" t="s">
        <v>468</v>
      </c>
      <c r="C90" s="24" t="s">
        <v>469</v>
      </c>
      <c r="D90" s="26">
        <v>0</v>
      </c>
      <c r="E90" s="26">
        <v>0</v>
      </c>
      <c r="F90" s="26">
        <v>0</v>
      </c>
      <c r="G90" s="29">
        <f t="shared" si="19"/>
        <v>0</v>
      </c>
      <c r="H90" s="23"/>
      <c r="I90" s="27" t="e">
        <f t="shared" si="2"/>
        <v>#DIV/0!</v>
      </c>
      <c r="J90" s="10"/>
    </row>
    <row r="91" spans="1:10" ht="13.8" hidden="1" x14ac:dyDescent="0.3">
      <c r="A91">
        <f t="shared" si="18"/>
        <v>14</v>
      </c>
      <c r="B91" s="30" t="s">
        <v>470</v>
      </c>
      <c r="C91" s="24" t="s">
        <v>471</v>
      </c>
      <c r="D91" s="26">
        <v>0</v>
      </c>
      <c r="E91" s="26">
        <v>0</v>
      </c>
      <c r="F91" s="26">
        <v>0</v>
      </c>
      <c r="G91" s="29">
        <f t="shared" si="19"/>
        <v>0</v>
      </c>
      <c r="H91" s="23"/>
      <c r="I91" s="27" t="e">
        <f t="shared" si="2"/>
        <v>#DIV/0!</v>
      </c>
      <c r="J91" s="10"/>
    </row>
    <row r="92" spans="1:10" ht="13.8" hidden="1" x14ac:dyDescent="0.3">
      <c r="A92">
        <f t="shared" si="18"/>
        <v>14</v>
      </c>
      <c r="B92" s="24" t="s">
        <v>101</v>
      </c>
      <c r="C92" s="24" t="s">
        <v>486</v>
      </c>
      <c r="D92" s="26">
        <v>30000000</v>
      </c>
      <c r="E92" s="26">
        <v>37501380</v>
      </c>
      <c r="F92" s="26">
        <v>2501380</v>
      </c>
      <c r="G92" s="29">
        <f t="shared" si="19"/>
        <v>35000000</v>
      </c>
      <c r="H92" s="25"/>
      <c r="I92" s="27">
        <f t="shared" si="2"/>
        <v>6.6701012069422513E-2</v>
      </c>
      <c r="J92" s="10"/>
    </row>
    <row r="93" spans="1:10" ht="13.8" hidden="1" x14ac:dyDescent="0.3">
      <c r="A93">
        <f t="shared" si="18"/>
        <v>8</v>
      </c>
      <c r="B93" s="18" t="s">
        <v>102</v>
      </c>
      <c r="C93" s="18" t="s">
        <v>103</v>
      </c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9"/>
        <v>394732769</v>
      </c>
      <c r="H93" s="23"/>
      <c r="I93" s="22">
        <f t="shared" si="2"/>
        <v>0.21301120074604252</v>
      </c>
      <c r="J93" s="10"/>
    </row>
    <row r="94" spans="1:10" ht="13.8" hidden="1" x14ac:dyDescent="0.3">
      <c r="A94">
        <f t="shared" si="18"/>
        <v>10</v>
      </c>
      <c r="B94" s="18" t="s">
        <v>104</v>
      </c>
      <c r="C94" s="18" t="s">
        <v>105</v>
      </c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9"/>
        <v>80743281</v>
      </c>
      <c r="H94" s="23"/>
      <c r="I94" s="22">
        <f t="shared" si="2"/>
        <v>0.18515027296306166</v>
      </c>
      <c r="J94" s="10"/>
    </row>
    <row r="95" spans="1:10" ht="13.8" hidden="1" x14ac:dyDescent="0.3">
      <c r="A95">
        <f t="shared" si="18"/>
        <v>14</v>
      </c>
      <c r="B95" s="30" t="s">
        <v>383</v>
      </c>
      <c r="C95" s="24" t="s">
        <v>384</v>
      </c>
      <c r="D95" s="26">
        <v>0</v>
      </c>
      <c r="E95" s="26">
        <v>1179600</v>
      </c>
      <c r="F95" s="26">
        <v>999600</v>
      </c>
      <c r="G95" s="29">
        <f t="shared" si="19"/>
        <v>180000</v>
      </c>
      <c r="H95" s="25"/>
      <c r="I95" s="27">
        <f t="shared" si="2"/>
        <v>0.84740590030518825</v>
      </c>
      <c r="J95" s="10"/>
    </row>
    <row r="96" spans="1:10" ht="13.8" hidden="1" x14ac:dyDescent="0.3">
      <c r="A96">
        <f t="shared" si="18"/>
        <v>14</v>
      </c>
      <c r="B96" s="30" t="s">
        <v>506</v>
      </c>
      <c r="C96" s="24" t="s">
        <v>507</v>
      </c>
      <c r="D96" s="26">
        <v>0</v>
      </c>
      <c r="E96" s="26">
        <v>72941050</v>
      </c>
      <c r="F96" s="26">
        <v>0</v>
      </c>
      <c r="G96" s="29">
        <f t="shared" si="19"/>
        <v>72941050</v>
      </c>
      <c r="H96" s="25"/>
      <c r="I96" s="27">
        <f t="shared" si="2"/>
        <v>0</v>
      </c>
      <c r="J96" s="10"/>
    </row>
    <row r="97" spans="1:10" ht="13.8" hidden="1" x14ac:dyDescent="0.3">
      <c r="A97">
        <f t="shared" si="18"/>
        <v>14</v>
      </c>
      <c r="B97" s="30" t="s">
        <v>353</v>
      </c>
      <c r="C97" s="24" t="s">
        <v>354</v>
      </c>
      <c r="D97" s="26">
        <v>0</v>
      </c>
      <c r="E97" s="26">
        <v>963900</v>
      </c>
      <c r="F97" s="26">
        <v>963900</v>
      </c>
      <c r="G97" s="29">
        <f t="shared" si="19"/>
        <v>0</v>
      </c>
      <c r="H97" s="25"/>
      <c r="I97" s="27">
        <f t="shared" si="2"/>
        <v>1</v>
      </c>
      <c r="J97" s="32"/>
    </row>
    <row r="98" spans="1:10" ht="13.8" hidden="1" x14ac:dyDescent="0.3">
      <c r="A98">
        <f t="shared" si="18"/>
        <v>14</v>
      </c>
      <c r="B98" s="24" t="s">
        <v>106</v>
      </c>
      <c r="C98" s="24" t="s">
        <v>107</v>
      </c>
      <c r="D98" s="26">
        <v>16383000</v>
      </c>
      <c r="E98" s="26">
        <v>24005231</v>
      </c>
      <c r="F98" s="26">
        <v>16383000</v>
      </c>
      <c r="G98" s="29">
        <f t="shared" si="19"/>
        <v>7622231</v>
      </c>
      <c r="H98" s="25"/>
      <c r="I98" s="27">
        <f t="shared" si="2"/>
        <v>0.68247624861431244</v>
      </c>
      <c r="J98" s="10"/>
    </row>
    <row r="99" spans="1:10" ht="13.8" hidden="1" x14ac:dyDescent="0.3">
      <c r="A99">
        <f t="shared" si="18"/>
        <v>10</v>
      </c>
      <c r="B99" s="18" t="s">
        <v>108</v>
      </c>
      <c r="C99" s="18" t="s">
        <v>43</v>
      </c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9"/>
        <v>28869495</v>
      </c>
      <c r="H99" s="23"/>
      <c r="I99" s="22">
        <f t="shared" si="2"/>
        <v>0.73727022630329597</v>
      </c>
      <c r="J99" s="10"/>
    </row>
    <row r="100" spans="1:10" ht="13.8" hidden="1" x14ac:dyDescent="0.3">
      <c r="A100">
        <f t="shared" si="18"/>
        <v>14</v>
      </c>
      <c r="B100" s="24" t="s">
        <v>109</v>
      </c>
      <c r="C100" s="24" t="s">
        <v>110</v>
      </c>
      <c r="D100" s="26">
        <v>0</v>
      </c>
      <c r="E100" s="26">
        <v>0</v>
      </c>
      <c r="F100" s="26">
        <v>0</v>
      </c>
      <c r="G100" s="29">
        <f t="shared" si="19"/>
        <v>0</v>
      </c>
      <c r="H100" s="25"/>
      <c r="I100" s="27" t="e">
        <f t="shared" si="2"/>
        <v>#DIV/0!</v>
      </c>
      <c r="J100" s="10"/>
    </row>
    <row r="101" spans="1:10" ht="13.8" hidden="1" x14ac:dyDescent="0.3">
      <c r="A101">
        <f t="shared" si="18"/>
        <v>14</v>
      </c>
      <c r="B101" s="30" t="s">
        <v>432</v>
      </c>
      <c r="C101" s="24" t="s">
        <v>433</v>
      </c>
      <c r="D101" s="26">
        <v>0</v>
      </c>
      <c r="E101" s="26">
        <v>16003494</v>
      </c>
      <c r="F101" s="26">
        <v>0</v>
      </c>
      <c r="G101" s="29">
        <f t="shared" si="19"/>
        <v>16003494</v>
      </c>
      <c r="H101" s="25"/>
      <c r="I101" s="27">
        <f t="shared" si="2"/>
        <v>0</v>
      </c>
      <c r="J101" s="10"/>
    </row>
    <row r="102" spans="1:10" ht="13.8" hidden="1" x14ac:dyDescent="0.3">
      <c r="A102">
        <f t="shared" si="18"/>
        <v>14</v>
      </c>
      <c r="B102" s="30" t="s">
        <v>404</v>
      </c>
      <c r="C102" s="24" t="s">
        <v>393</v>
      </c>
      <c r="D102" s="26">
        <v>80000000</v>
      </c>
      <c r="E102" s="26">
        <v>41980001</v>
      </c>
      <c r="F102" s="26">
        <v>40000000</v>
      </c>
      <c r="G102" s="29">
        <f t="shared" si="19"/>
        <v>1980001</v>
      </c>
      <c r="H102" s="25"/>
      <c r="I102" s="27">
        <f t="shared" si="2"/>
        <v>0.95283466048512</v>
      </c>
      <c r="J102" s="10"/>
    </row>
    <row r="103" spans="1:10" ht="13.8" hidden="1" x14ac:dyDescent="0.3">
      <c r="A103">
        <f t="shared" si="18"/>
        <v>14</v>
      </c>
      <c r="B103" s="30" t="s">
        <v>451</v>
      </c>
      <c r="C103" s="24" t="s">
        <v>112</v>
      </c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2"/>
        <v>#DIV/0!</v>
      </c>
      <c r="J103" s="10"/>
    </row>
    <row r="104" spans="1:10" ht="13.8" hidden="1" x14ac:dyDescent="0.3">
      <c r="A104">
        <f t="shared" si="18"/>
        <v>14</v>
      </c>
      <c r="B104" s="24" t="s">
        <v>111</v>
      </c>
      <c r="C104" s="24" t="s">
        <v>112</v>
      </c>
      <c r="D104" s="26">
        <v>40000000</v>
      </c>
      <c r="E104" s="26">
        <v>51899350</v>
      </c>
      <c r="F104" s="26">
        <v>41013350</v>
      </c>
      <c r="G104" s="29">
        <f t="shared" si="19"/>
        <v>10886000</v>
      </c>
      <c r="H104" s="25"/>
      <c r="I104" s="27">
        <f t="shared" si="2"/>
        <v>0.79024785474191872</v>
      </c>
      <c r="J104" s="10"/>
    </row>
    <row r="105" spans="1:10" ht="13.8" hidden="1" x14ac:dyDescent="0.3">
      <c r="A105">
        <f t="shared" si="18"/>
        <v>10</v>
      </c>
      <c r="B105" s="31" t="s">
        <v>355</v>
      </c>
      <c r="C105" s="18" t="s">
        <v>356</v>
      </c>
      <c r="D105" s="21">
        <f>SUM(D106:D109)</f>
        <v>0</v>
      </c>
      <c r="E105" s="21">
        <f t="shared" ref="E105:F105" si="20">SUM(E106:E109)</f>
        <v>8135283</v>
      </c>
      <c r="F105" s="21">
        <f t="shared" si="20"/>
        <v>7439285</v>
      </c>
      <c r="G105" s="28">
        <f>+E105-F105</f>
        <v>695998</v>
      </c>
      <c r="H105" s="23"/>
      <c r="I105" s="22">
        <f t="shared" si="2"/>
        <v>0.91444698358987631</v>
      </c>
      <c r="J105" s="10"/>
    </row>
    <row r="106" spans="1:10" ht="13.8" hidden="1" x14ac:dyDescent="0.3">
      <c r="A106">
        <f t="shared" si="18"/>
        <v>14</v>
      </c>
      <c r="B106" s="30" t="s">
        <v>416</v>
      </c>
      <c r="C106" s="24" t="s">
        <v>417</v>
      </c>
      <c r="D106" s="26">
        <v>0</v>
      </c>
      <c r="E106" s="26">
        <v>770373</v>
      </c>
      <c r="F106" s="26">
        <v>74375</v>
      </c>
      <c r="G106" s="29">
        <f t="shared" ref="G106:G109" si="21">+E106-F106</f>
        <v>695998</v>
      </c>
      <c r="H106" s="23"/>
      <c r="I106" s="27">
        <f t="shared" si="2"/>
        <v>9.6544141604132022E-2</v>
      </c>
      <c r="J106" s="10"/>
    </row>
    <row r="107" spans="1:10" ht="13.8" hidden="1" x14ac:dyDescent="0.3">
      <c r="A107">
        <f t="shared" si="18"/>
        <v>14</v>
      </c>
      <c r="B107" s="30" t="s">
        <v>357</v>
      </c>
      <c r="C107" s="24" t="s">
        <v>358</v>
      </c>
      <c r="D107" s="26">
        <v>0</v>
      </c>
      <c r="E107" s="26">
        <v>4742150</v>
      </c>
      <c r="F107" s="26">
        <v>4742150</v>
      </c>
      <c r="G107" s="29">
        <f t="shared" si="21"/>
        <v>0</v>
      </c>
      <c r="H107" s="25"/>
      <c r="I107" s="27">
        <f t="shared" si="2"/>
        <v>1</v>
      </c>
      <c r="J107" s="10"/>
    </row>
    <row r="108" spans="1:10" ht="13.8" hidden="1" x14ac:dyDescent="0.3">
      <c r="A108">
        <f t="shared" si="18"/>
        <v>14</v>
      </c>
      <c r="B108" s="30" t="s">
        <v>418</v>
      </c>
      <c r="C108" s="24" t="s">
        <v>419</v>
      </c>
      <c r="D108" s="26">
        <v>0</v>
      </c>
      <c r="E108" s="26">
        <v>2622760</v>
      </c>
      <c r="F108" s="26">
        <v>2622760</v>
      </c>
      <c r="G108" s="29">
        <f t="shared" si="21"/>
        <v>0</v>
      </c>
      <c r="H108" s="25"/>
      <c r="I108" s="27">
        <f t="shared" si="2"/>
        <v>1</v>
      </c>
      <c r="J108" s="10"/>
    </row>
    <row r="109" spans="1:10" ht="13.8" hidden="1" x14ac:dyDescent="0.3">
      <c r="A109">
        <f t="shared" si="18"/>
        <v>14</v>
      </c>
      <c r="B109" s="30" t="s">
        <v>405</v>
      </c>
      <c r="C109" s="24" t="s">
        <v>406</v>
      </c>
      <c r="D109" s="26">
        <v>0</v>
      </c>
      <c r="E109" s="26">
        <v>0</v>
      </c>
      <c r="F109" s="26">
        <v>0</v>
      </c>
      <c r="G109" s="29">
        <f t="shared" si="21"/>
        <v>0</v>
      </c>
      <c r="H109" s="25"/>
      <c r="I109" s="27" t="e">
        <f t="shared" si="2"/>
        <v>#DIV/0!</v>
      </c>
      <c r="J109" s="10"/>
    </row>
    <row r="110" spans="1:10" ht="13.8" hidden="1" x14ac:dyDescent="0.3">
      <c r="A110">
        <f t="shared" si="18"/>
        <v>10</v>
      </c>
      <c r="B110" s="18" t="s">
        <v>113</v>
      </c>
      <c r="C110" s="18" t="s">
        <v>47</v>
      </c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9"/>
        <v>90122800</v>
      </c>
      <c r="H110" s="23"/>
      <c r="I110" s="22">
        <f t="shared" si="2"/>
        <v>0</v>
      </c>
      <c r="J110" s="10"/>
    </row>
    <row r="111" spans="1:10" ht="13.8" hidden="1" x14ac:dyDescent="0.3">
      <c r="A111">
        <f t="shared" si="18"/>
        <v>14</v>
      </c>
      <c r="B111" s="30" t="s">
        <v>359</v>
      </c>
      <c r="C111" s="24" t="s">
        <v>360</v>
      </c>
      <c r="D111" s="26">
        <v>0</v>
      </c>
      <c r="E111" s="26">
        <v>8500000</v>
      </c>
      <c r="F111" s="26">
        <v>0</v>
      </c>
      <c r="G111" s="29">
        <f t="shared" si="19"/>
        <v>8500000</v>
      </c>
      <c r="H111" s="25"/>
      <c r="I111" s="27">
        <f t="shared" si="2"/>
        <v>0</v>
      </c>
      <c r="J111" s="10"/>
    </row>
    <row r="112" spans="1:10" ht="13.8" hidden="1" x14ac:dyDescent="0.3">
      <c r="A112">
        <f t="shared" si="18"/>
        <v>14</v>
      </c>
      <c r="B112" s="24" t="s">
        <v>114</v>
      </c>
      <c r="C112" s="24" t="s">
        <v>115</v>
      </c>
      <c r="D112" s="26">
        <v>80822800</v>
      </c>
      <c r="E112" s="26">
        <v>81622800</v>
      </c>
      <c r="F112" s="26">
        <v>0</v>
      </c>
      <c r="G112" s="29">
        <f t="shared" si="19"/>
        <v>81622800</v>
      </c>
      <c r="H112" s="25"/>
      <c r="I112" s="27">
        <f t="shared" si="2"/>
        <v>0</v>
      </c>
      <c r="J112" s="10"/>
    </row>
    <row r="113" spans="1:10" ht="13.8" hidden="1" x14ac:dyDescent="0.3">
      <c r="A113">
        <f t="shared" si="18"/>
        <v>10</v>
      </c>
      <c r="B113" s="18" t="s">
        <v>116</v>
      </c>
      <c r="C113" s="18" t="s">
        <v>117</v>
      </c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9"/>
        <v>13145006</v>
      </c>
      <c r="H113" s="23"/>
      <c r="I113" s="22">
        <f t="shared" si="2"/>
        <v>3.1584959826054461E-3</v>
      </c>
      <c r="J113" s="10"/>
    </row>
    <row r="114" spans="1:10" ht="13.8" hidden="1" x14ac:dyDescent="0.3">
      <c r="A114">
        <f t="shared" si="18"/>
        <v>14</v>
      </c>
      <c r="B114" s="30" t="s">
        <v>385</v>
      </c>
      <c r="C114" s="24" t="s">
        <v>380</v>
      </c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2"/>
        <v>#DIV/0!</v>
      </c>
      <c r="J114" s="10"/>
    </row>
    <row r="115" spans="1:10" ht="13.8" hidden="1" x14ac:dyDescent="0.3">
      <c r="A115">
        <f t="shared" si="18"/>
        <v>14</v>
      </c>
      <c r="B115" s="30" t="s">
        <v>386</v>
      </c>
      <c r="C115" s="24" t="s">
        <v>389</v>
      </c>
      <c r="D115" s="26">
        <v>0</v>
      </c>
      <c r="E115" s="26">
        <v>41650</v>
      </c>
      <c r="F115" s="26">
        <v>41650</v>
      </c>
      <c r="G115" s="29">
        <f t="shared" si="19"/>
        <v>0</v>
      </c>
      <c r="H115" s="23"/>
      <c r="I115" s="27">
        <f t="shared" si="2"/>
        <v>1</v>
      </c>
      <c r="J115" s="10"/>
    </row>
    <row r="116" spans="1:10" ht="13.8" hidden="1" x14ac:dyDescent="0.3">
      <c r="A116">
        <f t="shared" si="18"/>
        <v>14</v>
      </c>
      <c r="B116" s="30" t="s">
        <v>387</v>
      </c>
      <c r="C116" s="24" t="s">
        <v>390</v>
      </c>
      <c r="D116" s="26">
        <v>0</v>
      </c>
      <c r="E116" s="26">
        <v>0</v>
      </c>
      <c r="F116" s="26">
        <v>0</v>
      </c>
      <c r="G116" s="29">
        <f t="shared" si="19"/>
        <v>0</v>
      </c>
      <c r="H116" s="23"/>
      <c r="I116" s="27" t="e">
        <f t="shared" si="2"/>
        <v>#DIV/0!</v>
      </c>
      <c r="J116" s="10"/>
    </row>
    <row r="117" spans="1:10" ht="13.8" hidden="1" x14ac:dyDescent="0.3">
      <c r="A117">
        <f t="shared" si="18"/>
        <v>14</v>
      </c>
      <c r="B117" s="30" t="s">
        <v>361</v>
      </c>
      <c r="C117" s="24" t="s">
        <v>362</v>
      </c>
      <c r="D117" s="26">
        <v>0</v>
      </c>
      <c r="E117" s="26">
        <v>10357005</v>
      </c>
      <c r="F117" s="26">
        <v>0</v>
      </c>
      <c r="G117" s="29">
        <f t="shared" si="19"/>
        <v>10357005</v>
      </c>
      <c r="H117" s="25"/>
      <c r="I117" s="27">
        <f>+F117/E117</f>
        <v>0</v>
      </c>
      <c r="J117" s="10"/>
    </row>
    <row r="118" spans="1:10" ht="13.8" hidden="1" x14ac:dyDescent="0.3">
      <c r="A118">
        <f t="shared" si="18"/>
        <v>14</v>
      </c>
      <c r="B118" s="24" t="s">
        <v>118</v>
      </c>
      <c r="C118" s="24" t="s">
        <v>119</v>
      </c>
      <c r="D118" s="26">
        <v>0</v>
      </c>
      <c r="E118" s="26">
        <v>0</v>
      </c>
      <c r="F118" s="26">
        <v>0</v>
      </c>
      <c r="G118" s="29">
        <f t="shared" si="19"/>
        <v>0</v>
      </c>
      <c r="H118" s="25"/>
      <c r="I118" s="27" t="e">
        <f t="shared" si="2"/>
        <v>#DIV/0!</v>
      </c>
      <c r="J118" s="10"/>
    </row>
    <row r="119" spans="1:10" ht="13.8" hidden="1" x14ac:dyDescent="0.3">
      <c r="A119">
        <f t="shared" si="18"/>
        <v>14</v>
      </c>
      <c r="B119" s="30" t="s">
        <v>388</v>
      </c>
      <c r="C119" s="24" t="s">
        <v>391</v>
      </c>
      <c r="D119" s="26">
        <v>0</v>
      </c>
      <c r="E119" s="26">
        <v>2788001</v>
      </c>
      <c r="F119" s="26">
        <v>0</v>
      </c>
      <c r="G119" s="29">
        <f t="shared" si="19"/>
        <v>2788001</v>
      </c>
      <c r="H119" s="25"/>
      <c r="I119" s="27">
        <f t="shared" si="2"/>
        <v>0</v>
      </c>
      <c r="J119" s="10"/>
    </row>
    <row r="120" spans="1:10" ht="13.8" hidden="1" x14ac:dyDescent="0.3">
      <c r="A120">
        <f t="shared" si="18"/>
        <v>10</v>
      </c>
      <c r="B120" s="18" t="s">
        <v>120</v>
      </c>
      <c r="C120" s="18" t="s">
        <v>51</v>
      </c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9"/>
        <v>14220444</v>
      </c>
      <c r="H120" s="23"/>
      <c r="I120" s="22">
        <f t="shared" si="2"/>
        <v>0</v>
      </c>
      <c r="J120" s="10"/>
    </row>
    <row r="121" spans="1:10" ht="13.8" hidden="1" x14ac:dyDescent="0.3">
      <c r="A121">
        <f t="shared" si="18"/>
        <v>14</v>
      </c>
      <c r="B121" s="30" t="s">
        <v>363</v>
      </c>
      <c r="C121" s="24" t="s">
        <v>364</v>
      </c>
      <c r="D121" s="26">
        <v>0</v>
      </c>
      <c r="E121" s="26">
        <v>0</v>
      </c>
      <c r="F121" s="26">
        <v>0</v>
      </c>
      <c r="G121" s="29">
        <f t="shared" si="19"/>
        <v>0</v>
      </c>
      <c r="H121" s="25"/>
      <c r="I121" s="27" t="e">
        <f t="shared" si="2"/>
        <v>#DIV/0!</v>
      </c>
      <c r="J121" s="10"/>
    </row>
    <row r="122" spans="1:10" ht="13.8" hidden="1" x14ac:dyDescent="0.3">
      <c r="A122">
        <f t="shared" si="18"/>
        <v>14</v>
      </c>
      <c r="B122" s="24" t="s">
        <v>121</v>
      </c>
      <c r="C122" s="24" t="s">
        <v>122</v>
      </c>
      <c r="D122" s="26">
        <v>14220444</v>
      </c>
      <c r="E122" s="26">
        <v>14220444</v>
      </c>
      <c r="F122" s="26">
        <v>0</v>
      </c>
      <c r="G122" s="29">
        <f t="shared" si="19"/>
        <v>14220444</v>
      </c>
      <c r="H122" s="25"/>
      <c r="I122" s="27">
        <f t="shared" si="2"/>
        <v>0</v>
      </c>
      <c r="J122" s="10"/>
    </row>
    <row r="123" spans="1:10" ht="13.8" hidden="1" x14ac:dyDescent="0.3">
      <c r="A123">
        <f t="shared" si="18"/>
        <v>10</v>
      </c>
      <c r="B123" s="31" t="s">
        <v>365</v>
      </c>
      <c r="C123" s="18" t="s">
        <v>366</v>
      </c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si="19"/>
        <v>121175000</v>
      </c>
      <c r="H123" s="23"/>
      <c r="I123" s="22">
        <f t="shared" si="2"/>
        <v>0</v>
      </c>
      <c r="J123" s="10"/>
    </row>
    <row r="124" spans="1:10" ht="13.8" hidden="1" x14ac:dyDescent="0.3">
      <c r="A124">
        <f t="shared" si="18"/>
        <v>14</v>
      </c>
      <c r="B124" s="30" t="s">
        <v>472</v>
      </c>
      <c r="C124" s="24" t="s">
        <v>473</v>
      </c>
      <c r="D124" s="26">
        <v>0</v>
      </c>
      <c r="E124" s="26">
        <v>0</v>
      </c>
      <c r="F124" s="26">
        <v>0</v>
      </c>
      <c r="G124" s="29">
        <f t="shared" si="19"/>
        <v>0</v>
      </c>
      <c r="H124" s="25"/>
      <c r="I124" s="27" t="e">
        <f t="shared" si="2"/>
        <v>#DIV/0!</v>
      </c>
      <c r="J124" s="10"/>
    </row>
    <row r="125" spans="1:10" ht="13.8" hidden="1" x14ac:dyDescent="0.3">
      <c r="A125">
        <f t="shared" si="18"/>
        <v>14</v>
      </c>
      <c r="B125" s="30" t="s">
        <v>368</v>
      </c>
      <c r="C125" s="24" t="s">
        <v>367</v>
      </c>
      <c r="D125" s="26">
        <v>0</v>
      </c>
      <c r="E125" s="26">
        <v>1175000</v>
      </c>
      <c r="F125" s="26">
        <v>0</v>
      </c>
      <c r="G125" s="29">
        <f t="shared" si="19"/>
        <v>1175000</v>
      </c>
      <c r="H125" s="25"/>
      <c r="I125" s="27">
        <f t="shared" si="2"/>
        <v>0</v>
      </c>
      <c r="J125" s="10"/>
    </row>
    <row r="126" spans="1:10" ht="13.8" hidden="1" x14ac:dyDescent="0.3">
      <c r="A126">
        <f t="shared" si="18"/>
        <v>14</v>
      </c>
      <c r="B126" s="30" t="s">
        <v>474</v>
      </c>
      <c r="C126" s="24" t="s">
        <v>407</v>
      </c>
      <c r="D126" s="26">
        <v>120000000</v>
      </c>
      <c r="E126" s="26">
        <v>120000000</v>
      </c>
      <c r="F126" s="26">
        <v>0</v>
      </c>
      <c r="G126" s="29">
        <f t="shared" si="19"/>
        <v>120000000</v>
      </c>
      <c r="H126" s="25"/>
      <c r="I126" s="27">
        <f t="shared" si="2"/>
        <v>0</v>
      </c>
      <c r="J126" s="10"/>
    </row>
    <row r="127" spans="1:10" ht="13.8" hidden="1" x14ac:dyDescent="0.3">
      <c r="A127">
        <f t="shared" si="18"/>
        <v>10</v>
      </c>
      <c r="B127" s="18" t="s">
        <v>123</v>
      </c>
      <c r="C127" s="18" t="s">
        <v>124</v>
      </c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9"/>
        <v>45760745</v>
      </c>
      <c r="H127" s="23"/>
      <c r="I127" s="22">
        <f t="shared" si="2"/>
        <v>0</v>
      </c>
      <c r="J127" s="10"/>
    </row>
    <row r="128" spans="1:10" ht="13.8" hidden="1" x14ac:dyDescent="0.3">
      <c r="A128">
        <f t="shared" si="18"/>
        <v>14</v>
      </c>
      <c r="B128" s="24" t="s">
        <v>125</v>
      </c>
      <c r="C128" s="24" t="s">
        <v>126</v>
      </c>
      <c r="D128" s="26">
        <v>94693740</v>
      </c>
      <c r="E128" s="26">
        <v>45760745</v>
      </c>
      <c r="F128" s="26">
        <v>0</v>
      </c>
      <c r="G128" s="29">
        <f t="shared" si="19"/>
        <v>45760745</v>
      </c>
      <c r="H128" s="25"/>
      <c r="I128" s="27">
        <f t="shared" si="2"/>
        <v>0</v>
      </c>
      <c r="J128" s="10"/>
    </row>
    <row r="129" spans="1:11" ht="13.8" x14ac:dyDescent="0.3">
      <c r="A129">
        <f t="shared" si="18"/>
        <v>6</v>
      </c>
      <c r="B129" s="18" t="s">
        <v>127</v>
      </c>
      <c r="C129" s="18" t="s">
        <v>128</v>
      </c>
      <c r="D129" s="21">
        <f>+D130+D134+D157+D181+D246+D268+D270</f>
        <v>19082549675.385002</v>
      </c>
      <c r="E129" s="21">
        <v>24611222987</v>
      </c>
      <c r="F129" s="21">
        <v>21635950976</v>
      </c>
      <c r="G129" s="28">
        <f t="shared" si="19"/>
        <v>2975272011</v>
      </c>
      <c r="H129" s="23"/>
      <c r="I129" s="22">
        <f t="shared" si="2"/>
        <v>0.87910913599980056</v>
      </c>
      <c r="J129" s="10"/>
    </row>
    <row r="130" spans="1:11" ht="13.8" hidden="1" x14ac:dyDescent="0.3">
      <c r="A130">
        <f t="shared" si="18"/>
        <v>8</v>
      </c>
      <c r="B130" s="18" t="s">
        <v>129</v>
      </c>
      <c r="C130" s="18" t="s">
        <v>130</v>
      </c>
      <c r="D130" s="21">
        <f t="shared" ref="D130:F132" si="22">+D131</f>
        <v>54282340</v>
      </c>
      <c r="E130" s="21">
        <f t="shared" si="22"/>
        <v>54282340</v>
      </c>
      <c r="F130" s="21">
        <f t="shared" si="22"/>
        <v>7000000</v>
      </c>
      <c r="G130" s="28">
        <f t="shared" si="19"/>
        <v>47282340</v>
      </c>
      <c r="H130" s="23"/>
      <c r="I130" s="22">
        <f t="shared" si="2"/>
        <v>0.12895538401623807</v>
      </c>
      <c r="J130" s="10"/>
      <c r="K130" s="33"/>
    </row>
    <row r="131" spans="1:11" ht="13.8" hidden="1" x14ac:dyDescent="0.3">
      <c r="A131">
        <f t="shared" si="18"/>
        <v>10</v>
      </c>
      <c r="B131" s="18" t="s">
        <v>131</v>
      </c>
      <c r="C131" s="18" t="s">
        <v>132</v>
      </c>
      <c r="D131" s="21">
        <f t="shared" si="22"/>
        <v>54282340</v>
      </c>
      <c r="E131" s="21">
        <f t="shared" si="22"/>
        <v>54282340</v>
      </c>
      <c r="F131" s="21">
        <f t="shared" si="22"/>
        <v>7000000</v>
      </c>
      <c r="G131" s="28">
        <f t="shared" si="19"/>
        <v>47282340</v>
      </c>
      <c r="H131" s="23"/>
      <c r="I131" s="22">
        <f t="shared" ref="I131:I194" si="23">+F131/E131</f>
        <v>0.12895538401623807</v>
      </c>
      <c r="J131" s="10"/>
    </row>
    <row r="132" spans="1:11" ht="13.8" hidden="1" x14ac:dyDescent="0.3">
      <c r="A132">
        <f t="shared" si="18"/>
        <v>12</v>
      </c>
      <c r="B132" s="31" t="s">
        <v>369</v>
      </c>
      <c r="C132" s="18" t="s">
        <v>370</v>
      </c>
      <c r="D132" s="21">
        <f t="shared" si="22"/>
        <v>54282340</v>
      </c>
      <c r="E132" s="21">
        <f t="shared" si="22"/>
        <v>54282340</v>
      </c>
      <c r="F132" s="21">
        <f t="shared" si="22"/>
        <v>7000000</v>
      </c>
      <c r="G132" s="28">
        <f t="shared" si="19"/>
        <v>47282340</v>
      </c>
      <c r="H132" s="23"/>
      <c r="I132" s="22">
        <f t="shared" si="23"/>
        <v>0.12895538401623807</v>
      </c>
      <c r="J132" s="10"/>
    </row>
    <row r="133" spans="1:11" ht="13.8" hidden="1" x14ac:dyDescent="0.3">
      <c r="A133">
        <f t="shared" si="18"/>
        <v>14</v>
      </c>
      <c r="B133" s="30" t="s">
        <v>371</v>
      </c>
      <c r="C133" s="24" t="s">
        <v>370</v>
      </c>
      <c r="D133" s="26">
        <v>54282340</v>
      </c>
      <c r="E133" s="26">
        <v>54282340</v>
      </c>
      <c r="F133" s="26">
        <v>7000000</v>
      </c>
      <c r="G133" s="29">
        <f t="shared" si="19"/>
        <v>47282340</v>
      </c>
      <c r="H133" s="25"/>
      <c r="I133" s="27">
        <f t="shared" si="23"/>
        <v>0.12895538401623807</v>
      </c>
      <c r="J133" s="10"/>
    </row>
    <row r="134" spans="1:11" ht="13.8" hidden="1" x14ac:dyDescent="0.3">
      <c r="A134">
        <f t="shared" si="18"/>
        <v>8</v>
      </c>
      <c r="B134" s="18" t="s">
        <v>133</v>
      </c>
      <c r="C134" s="18" t="s">
        <v>134</v>
      </c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si="19"/>
        <v>998840858</v>
      </c>
      <c r="H134" s="23"/>
      <c r="I134" s="22">
        <f t="shared" si="23"/>
        <v>0.64758627092778875</v>
      </c>
      <c r="J134" s="10"/>
    </row>
    <row r="135" spans="1:11" ht="13.8" hidden="1" x14ac:dyDescent="0.3">
      <c r="A135">
        <f t="shared" si="18"/>
        <v>10</v>
      </c>
      <c r="B135" s="18" t="s">
        <v>135</v>
      </c>
      <c r="C135" s="18" t="s">
        <v>136</v>
      </c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19"/>
        <v>918964858</v>
      </c>
      <c r="H135" s="23"/>
      <c r="I135" s="22">
        <f t="shared" si="23"/>
        <v>0.30788341298376015</v>
      </c>
      <c r="J135" s="10"/>
    </row>
    <row r="136" spans="1:11" ht="13.8" hidden="1" x14ac:dyDescent="0.3">
      <c r="A136">
        <f t="shared" si="18"/>
        <v>14</v>
      </c>
      <c r="B136" s="30" t="s">
        <v>420</v>
      </c>
      <c r="C136" s="24" t="s">
        <v>138</v>
      </c>
      <c r="D136" s="26">
        <v>0</v>
      </c>
      <c r="E136" s="26">
        <v>0</v>
      </c>
      <c r="F136" s="26">
        <v>0</v>
      </c>
      <c r="G136" s="29">
        <f t="shared" si="19"/>
        <v>0</v>
      </c>
      <c r="H136" s="25"/>
      <c r="I136" s="27" t="e">
        <f t="shared" si="23"/>
        <v>#DIV/0!</v>
      </c>
      <c r="J136" s="10"/>
    </row>
    <row r="137" spans="1:11" ht="13.8" hidden="1" x14ac:dyDescent="0.3">
      <c r="A137">
        <f t="shared" si="18"/>
        <v>14</v>
      </c>
      <c r="B137" s="24" t="s">
        <v>137</v>
      </c>
      <c r="C137" s="24" t="s">
        <v>138</v>
      </c>
      <c r="D137" s="26">
        <v>398653000</v>
      </c>
      <c r="E137" s="26">
        <v>398653000</v>
      </c>
      <c r="F137" s="26">
        <v>138145412</v>
      </c>
      <c r="G137" s="29">
        <f t="shared" si="19"/>
        <v>260507588</v>
      </c>
      <c r="H137" s="25"/>
      <c r="I137" s="27">
        <f t="shared" si="23"/>
        <v>0.34653047136231258</v>
      </c>
      <c r="J137" s="10"/>
    </row>
    <row r="138" spans="1:11" ht="13.8" hidden="1" x14ac:dyDescent="0.3">
      <c r="A138">
        <f t="shared" si="18"/>
        <v>14</v>
      </c>
      <c r="B138" s="30" t="s">
        <v>434</v>
      </c>
      <c r="C138" s="24" t="s">
        <v>140</v>
      </c>
      <c r="D138" s="26">
        <v>0</v>
      </c>
      <c r="E138" s="26">
        <v>0</v>
      </c>
      <c r="F138" s="26">
        <v>0</v>
      </c>
      <c r="G138" s="29">
        <f t="shared" si="19"/>
        <v>0</v>
      </c>
      <c r="H138" s="25"/>
      <c r="I138" s="27" t="e">
        <f t="shared" si="23"/>
        <v>#DIV/0!</v>
      </c>
      <c r="J138" s="10"/>
    </row>
    <row r="139" spans="1:11" ht="13.8" hidden="1" x14ac:dyDescent="0.3">
      <c r="A139">
        <f t="shared" ref="A139:A202" si="24">LEN(B139)</f>
        <v>14</v>
      </c>
      <c r="B139" s="24" t="s">
        <v>139</v>
      </c>
      <c r="C139" s="24" t="s">
        <v>140</v>
      </c>
      <c r="D139" s="26">
        <v>341858600</v>
      </c>
      <c r="E139" s="26">
        <v>341858600</v>
      </c>
      <c r="F139" s="26">
        <v>93879530</v>
      </c>
      <c r="G139" s="29">
        <f t="shared" si="19"/>
        <v>247979070</v>
      </c>
      <c r="H139" s="25"/>
      <c r="I139" s="27">
        <f t="shared" si="23"/>
        <v>0.27461508939661017</v>
      </c>
      <c r="J139" s="10"/>
    </row>
    <row r="140" spans="1:11" ht="13.8" hidden="1" x14ac:dyDescent="0.3">
      <c r="A140">
        <f t="shared" si="24"/>
        <v>14</v>
      </c>
      <c r="B140" s="30" t="s">
        <v>435</v>
      </c>
      <c r="C140" s="24" t="s">
        <v>436</v>
      </c>
      <c r="D140" s="26">
        <v>500000000</v>
      </c>
      <c r="E140" s="26">
        <v>300000000</v>
      </c>
      <c r="F140" s="26">
        <v>50000000</v>
      </c>
      <c r="G140" s="29">
        <f t="shared" si="19"/>
        <v>250000000</v>
      </c>
      <c r="H140" s="25"/>
      <c r="I140" s="27">
        <f t="shared" si="23"/>
        <v>0.16666666666666666</v>
      </c>
      <c r="J140" s="10"/>
    </row>
    <row r="141" spans="1:11" ht="13.8" hidden="1" x14ac:dyDescent="0.3">
      <c r="A141">
        <f t="shared" si="24"/>
        <v>14</v>
      </c>
      <c r="B141" s="30" t="s">
        <v>271</v>
      </c>
      <c r="C141" s="24" t="s">
        <v>270</v>
      </c>
      <c r="D141" s="26">
        <v>32766000</v>
      </c>
      <c r="E141" s="26">
        <v>32766000</v>
      </c>
      <c r="F141" s="26">
        <v>32766000</v>
      </c>
      <c r="G141" s="29">
        <f t="shared" si="19"/>
        <v>0</v>
      </c>
      <c r="H141" s="25"/>
      <c r="I141" s="27">
        <f t="shared" si="23"/>
        <v>1</v>
      </c>
      <c r="J141" s="10"/>
    </row>
    <row r="142" spans="1:11" ht="13.8" hidden="1" x14ac:dyDescent="0.3">
      <c r="A142">
        <f t="shared" si="24"/>
        <v>14</v>
      </c>
      <c r="B142" s="24" t="s">
        <v>141</v>
      </c>
      <c r="C142" s="24" t="s">
        <v>142</v>
      </c>
      <c r="D142" s="26">
        <v>254482600</v>
      </c>
      <c r="E142" s="26">
        <v>254482600</v>
      </c>
      <c r="F142" s="26">
        <v>94004400</v>
      </c>
      <c r="G142" s="29">
        <f t="shared" si="19"/>
        <v>160478200</v>
      </c>
      <c r="H142" s="25"/>
      <c r="I142" s="27">
        <f t="shared" si="23"/>
        <v>0.36939421398555344</v>
      </c>
      <c r="J142" s="10"/>
    </row>
    <row r="143" spans="1:11" ht="13.8" hidden="1" x14ac:dyDescent="0.3">
      <c r="A143">
        <f t="shared" si="24"/>
        <v>10</v>
      </c>
      <c r="B143" s="18" t="s">
        <v>143</v>
      </c>
      <c r="C143" s="18" t="s">
        <v>144</v>
      </c>
      <c r="D143" s="21">
        <f>+D144</f>
        <v>0</v>
      </c>
      <c r="E143" s="21">
        <f>+E144</f>
        <v>0</v>
      </c>
      <c r="F143" s="21">
        <f>+F144</f>
        <v>0</v>
      </c>
      <c r="G143" s="28">
        <f t="shared" si="19"/>
        <v>0</v>
      </c>
      <c r="H143" s="23"/>
      <c r="I143" s="22" t="e">
        <f t="shared" si="23"/>
        <v>#DIV/0!</v>
      </c>
      <c r="J143" s="10"/>
    </row>
    <row r="144" spans="1:11" ht="13.8" hidden="1" x14ac:dyDescent="0.3">
      <c r="A144">
        <f t="shared" si="24"/>
        <v>14</v>
      </c>
      <c r="B144" s="24" t="s">
        <v>145</v>
      </c>
      <c r="C144" s="24" t="s">
        <v>146</v>
      </c>
      <c r="D144" s="26">
        <v>0</v>
      </c>
      <c r="E144" s="26">
        <v>0</v>
      </c>
      <c r="F144" s="26">
        <v>0</v>
      </c>
      <c r="G144" s="29">
        <f t="shared" si="19"/>
        <v>0</v>
      </c>
      <c r="H144" s="25"/>
      <c r="I144" s="27" t="e">
        <f t="shared" si="23"/>
        <v>#DIV/0!</v>
      </c>
      <c r="J144" s="10"/>
    </row>
    <row r="145" spans="1:10" ht="13.8" hidden="1" x14ac:dyDescent="0.3">
      <c r="A145">
        <f t="shared" si="24"/>
        <v>10</v>
      </c>
      <c r="B145" s="18" t="s">
        <v>147</v>
      </c>
      <c r="C145" s="18" t="s">
        <v>148</v>
      </c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19"/>
        <v>32481000</v>
      </c>
      <c r="H145" s="23"/>
      <c r="I145" s="22">
        <f t="shared" si="23"/>
        <v>8.6980406518952572E-3</v>
      </c>
      <c r="J145" s="10"/>
    </row>
    <row r="146" spans="1:10" ht="13.8" hidden="1" x14ac:dyDescent="0.3">
      <c r="A146">
        <f t="shared" si="24"/>
        <v>14</v>
      </c>
      <c r="B146" s="24" t="s">
        <v>149</v>
      </c>
      <c r="C146" s="24" t="s">
        <v>150</v>
      </c>
      <c r="D146" s="26">
        <v>32766000</v>
      </c>
      <c r="E146" s="26">
        <v>32766000</v>
      </c>
      <c r="F146" s="26">
        <v>285000</v>
      </c>
      <c r="G146" s="29">
        <f t="shared" si="19"/>
        <v>32481000</v>
      </c>
      <c r="H146" s="25"/>
      <c r="I146" s="27">
        <f t="shared" si="23"/>
        <v>8.6980406518952572E-3</v>
      </c>
      <c r="J146" s="10"/>
    </row>
    <row r="147" spans="1:10" ht="13.8" hidden="1" x14ac:dyDescent="0.3">
      <c r="A147">
        <f t="shared" si="24"/>
        <v>10</v>
      </c>
      <c r="B147" s="18" t="s">
        <v>151</v>
      </c>
      <c r="C147" s="18" t="s">
        <v>152</v>
      </c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19"/>
        <v>47394500</v>
      </c>
      <c r="H147" s="23"/>
      <c r="I147" s="22">
        <f t="shared" si="23"/>
        <v>0.14131842846660447</v>
      </c>
      <c r="J147" s="10"/>
    </row>
    <row r="148" spans="1:10" ht="13.8" hidden="1" x14ac:dyDescent="0.3">
      <c r="A148">
        <f t="shared" si="24"/>
        <v>12</v>
      </c>
      <c r="B148" s="18" t="s">
        <v>153</v>
      </c>
      <c r="C148" s="18" t="s">
        <v>152</v>
      </c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23"/>
        <v>0.14131842846660447</v>
      </c>
      <c r="J148" s="10"/>
    </row>
    <row r="149" spans="1:10" ht="13.8" hidden="1" x14ac:dyDescent="0.3">
      <c r="A149">
        <f t="shared" si="24"/>
        <v>14</v>
      </c>
      <c r="B149" s="24" t="s">
        <v>154</v>
      </c>
      <c r="C149" s="24" t="s">
        <v>152</v>
      </c>
      <c r="D149" s="26">
        <v>70000000</v>
      </c>
      <c r="E149" s="26">
        <v>55194500</v>
      </c>
      <c r="F149" s="26">
        <v>7800000</v>
      </c>
      <c r="G149" s="29">
        <f t="shared" si="19"/>
        <v>47394500</v>
      </c>
      <c r="H149" s="25"/>
      <c r="I149" s="27">
        <f t="shared" si="23"/>
        <v>0.14131842846660447</v>
      </c>
      <c r="J149" s="10"/>
    </row>
    <row r="150" spans="1:10" ht="13.8" hidden="1" x14ac:dyDescent="0.3">
      <c r="A150">
        <f t="shared" si="24"/>
        <v>14</v>
      </c>
      <c r="B150" s="30" t="s">
        <v>475</v>
      </c>
      <c r="C150" s="24" t="s">
        <v>152</v>
      </c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23"/>
        <v>#DIV/0!</v>
      </c>
      <c r="J150" s="10"/>
    </row>
    <row r="151" spans="1:10" ht="13.8" hidden="1" x14ac:dyDescent="0.3">
      <c r="A151">
        <f t="shared" si="24"/>
        <v>10</v>
      </c>
      <c r="B151" s="18" t="s">
        <v>155</v>
      </c>
      <c r="C151" s="18" t="s">
        <v>156</v>
      </c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19"/>
        <v>500</v>
      </c>
      <c r="H151" s="23"/>
      <c r="I151" s="22">
        <f t="shared" si="23"/>
        <v>0.99999964753089576</v>
      </c>
      <c r="J151" s="10"/>
    </row>
    <row r="152" spans="1:10" ht="13.8" hidden="1" x14ac:dyDescent="0.3">
      <c r="A152">
        <f t="shared" si="24"/>
        <v>14</v>
      </c>
      <c r="B152" s="30" t="s">
        <v>408</v>
      </c>
      <c r="C152" s="24" t="s">
        <v>158</v>
      </c>
      <c r="D152" s="26">
        <v>0</v>
      </c>
      <c r="E152" s="26">
        <v>0</v>
      </c>
      <c r="F152" s="26">
        <v>0</v>
      </c>
      <c r="G152" s="29">
        <f t="shared" si="19"/>
        <v>0</v>
      </c>
      <c r="H152" s="25"/>
      <c r="I152" s="27" t="e">
        <f t="shared" si="23"/>
        <v>#DIV/0!</v>
      </c>
      <c r="J152" s="10"/>
    </row>
    <row r="153" spans="1:10" ht="13.8" hidden="1" x14ac:dyDescent="0.3">
      <c r="A153">
        <f t="shared" si="24"/>
        <v>14</v>
      </c>
      <c r="B153" s="30" t="s">
        <v>452</v>
      </c>
      <c r="C153" s="24" t="s">
        <v>158</v>
      </c>
      <c r="D153" s="26">
        <v>0</v>
      </c>
      <c r="E153" s="26">
        <v>0</v>
      </c>
      <c r="F153" s="26">
        <v>0</v>
      </c>
      <c r="G153" s="29">
        <f t="shared" si="19"/>
        <v>0</v>
      </c>
      <c r="H153" s="25"/>
      <c r="I153" s="27" t="e">
        <f t="shared" si="23"/>
        <v>#DIV/0!</v>
      </c>
      <c r="J153" s="10"/>
    </row>
    <row r="154" spans="1:10" ht="13.8" hidden="1" x14ac:dyDescent="0.3">
      <c r="A154">
        <f t="shared" si="24"/>
        <v>14</v>
      </c>
      <c r="B154" s="24" t="s">
        <v>157</v>
      </c>
      <c r="C154" s="24" t="s">
        <v>158</v>
      </c>
      <c r="D154" s="26">
        <v>1224411500</v>
      </c>
      <c r="E154" s="26">
        <v>1224881550</v>
      </c>
      <c r="F154" s="26">
        <v>1224881050</v>
      </c>
      <c r="G154" s="29">
        <f t="shared" si="19"/>
        <v>500</v>
      </c>
      <c r="H154" s="25"/>
      <c r="I154" s="27">
        <f t="shared" si="23"/>
        <v>0.99999959179726394</v>
      </c>
      <c r="J154" s="10"/>
    </row>
    <row r="155" spans="1:10" ht="13.8" hidden="1" x14ac:dyDescent="0.3">
      <c r="A155">
        <f t="shared" si="24"/>
        <v>14</v>
      </c>
      <c r="B155" s="30" t="s">
        <v>453</v>
      </c>
      <c r="C155" s="24" t="s">
        <v>158</v>
      </c>
      <c r="D155" s="26">
        <v>0</v>
      </c>
      <c r="E155" s="26">
        <v>0</v>
      </c>
      <c r="F155" s="26">
        <v>0</v>
      </c>
      <c r="G155" s="29">
        <f t="shared" si="19"/>
        <v>0</v>
      </c>
      <c r="H155" s="25"/>
      <c r="I155" s="27" t="e">
        <f t="shared" si="23"/>
        <v>#DIV/0!</v>
      </c>
      <c r="J155" s="10"/>
    </row>
    <row r="156" spans="1:10" ht="13.8" hidden="1" x14ac:dyDescent="0.3">
      <c r="A156">
        <f t="shared" si="24"/>
        <v>14</v>
      </c>
      <c r="B156" s="24" t="s">
        <v>159</v>
      </c>
      <c r="C156" s="24" t="s">
        <v>160</v>
      </c>
      <c r="D156" s="26">
        <v>193682500</v>
      </c>
      <c r="E156" s="26">
        <v>193682500</v>
      </c>
      <c r="F156" s="26">
        <v>193682500</v>
      </c>
      <c r="G156" s="29">
        <f t="shared" si="19"/>
        <v>0</v>
      </c>
      <c r="H156" s="25"/>
      <c r="I156" s="27">
        <f t="shared" si="23"/>
        <v>1</v>
      </c>
      <c r="J156" s="10"/>
    </row>
    <row r="157" spans="1:10" ht="13.8" hidden="1" x14ac:dyDescent="0.3">
      <c r="A157">
        <f t="shared" si="24"/>
        <v>8</v>
      </c>
      <c r="B157" s="18" t="s">
        <v>161</v>
      </c>
      <c r="C157" s="18" t="s">
        <v>162</v>
      </c>
      <c r="D157" s="21">
        <f>+D158+D175+D160+D179</f>
        <v>2190963956</v>
      </c>
      <c r="E157" s="21">
        <f>+E158+E175+E160+E179</f>
        <v>2145301203</v>
      </c>
      <c r="F157" s="21">
        <f t="shared" ref="F157" si="25">+F158+F175+F160+F179</f>
        <v>1072770103</v>
      </c>
      <c r="G157" s="28">
        <f>+E157-F157</f>
        <v>1072531100</v>
      </c>
      <c r="H157" s="23"/>
      <c r="I157" s="22">
        <f t="shared" si="23"/>
        <v>0.50005570383302489</v>
      </c>
      <c r="J157" s="10"/>
    </row>
    <row r="158" spans="1:10" ht="13.8" hidden="1" x14ac:dyDescent="0.3">
      <c r="A158">
        <f t="shared" si="24"/>
        <v>10</v>
      </c>
      <c r="B158" s="18" t="s">
        <v>163</v>
      </c>
      <c r="C158" s="18" t="s">
        <v>164</v>
      </c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23"/>
        <v>9.7892432785729094E-2</v>
      </c>
      <c r="J158" s="10"/>
    </row>
    <row r="159" spans="1:10" ht="13.8" hidden="1" x14ac:dyDescent="0.3">
      <c r="A159">
        <f t="shared" si="24"/>
        <v>16</v>
      </c>
      <c r="B159" s="30" t="s">
        <v>288</v>
      </c>
      <c r="C159" s="24" t="s">
        <v>289</v>
      </c>
      <c r="D159" s="26">
        <v>262128000</v>
      </c>
      <c r="E159" s="26">
        <v>228048148</v>
      </c>
      <c r="F159" s="26">
        <v>22324188</v>
      </c>
      <c r="G159" s="29">
        <f t="shared" si="19"/>
        <v>205723960</v>
      </c>
      <c r="H159" s="25"/>
      <c r="I159" s="27">
        <f t="shared" si="23"/>
        <v>9.7892432785729094E-2</v>
      </c>
      <c r="J159" s="10"/>
    </row>
    <row r="160" spans="1:10" ht="13.8" hidden="1" x14ac:dyDescent="0.3">
      <c r="A160">
        <f t="shared" si="24"/>
        <v>12</v>
      </c>
      <c r="B160" s="18" t="s">
        <v>165</v>
      </c>
      <c r="C160" s="18" t="s">
        <v>166</v>
      </c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19"/>
        <v>504020417</v>
      </c>
      <c r="H160" s="23"/>
      <c r="I160" s="22">
        <f t="shared" si="23"/>
        <v>0.66447637350249378</v>
      </c>
      <c r="J160" s="10"/>
    </row>
    <row r="161" spans="1:10" ht="13.8" hidden="1" x14ac:dyDescent="0.3">
      <c r="A161">
        <f t="shared" si="24"/>
        <v>16</v>
      </c>
      <c r="B161" s="24" t="s">
        <v>167</v>
      </c>
      <c r="C161" s="24" t="s">
        <v>168</v>
      </c>
      <c r="D161" s="26">
        <v>274783000</v>
      </c>
      <c r="E161" s="26">
        <v>274783000</v>
      </c>
      <c r="F161" s="26">
        <v>214146192</v>
      </c>
      <c r="G161" s="29">
        <f t="shared" si="19"/>
        <v>60636808</v>
      </c>
      <c r="H161" s="25"/>
      <c r="I161" s="27">
        <f t="shared" si="23"/>
        <v>0.77932838639944979</v>
      </c>
      <c r="J161" s="10"/>
    </row>
    <row r="162" spans="1:10" ht="13.8" hidden="1" x14ac:dyDescent="0.3">
      <c r="A162">
        <f t="shared" si="24"/>
        <v>16</v>
      </c>
      <c r="B162" s="30" t="s">
        <v>437</v>
      </c>
      <c r="C162" s="24" t="s">
        <v>272</v>
      </c>
      <c r="D162" s="26">
        <v>0</v>
      </c>
      <c r="E162" s="26">
        <v>0</v>
      </c>
      <c r="F162" s="26">
        <v>0</v>
      </c>
      <c r="G162" s="29">
        <f t="shared" si="19"/>
        <v>0</v>
      </c>
      <c r="H162" s="25"/>
      <c r="I162" s="27" t="e">
        <f t="shared" si="23"/>
        <v>#DIV/0!</v>
      </c>
      <c r="J162" s="10"/>
    </row>
    <row r="163" spans="1:10" ht="13.8" hidden="1" x14ac:dyDescent="0.3">
      <c r="A163">
        <f t="shared" si="24"/>
        <v>16</v>
      </c>
      <c r="B163" s="30" t="s">
        <v>273</v>
      </c>
      <c r="C163" s="24" t="s">
        <v>272</v>
      </c>
      <c r="D163" s="26">
        <v>0</v>
      </c>
      <c r="E163" s="26">
        <v>193528000</v>
      </c>
      <c r="F163" s="26">
        <v>64371400</v>
      </c>
      <c r="G163" s="29">
        <f t="shared" si="19"/>
        <v>129156600</v>
      </c>
      <c r="H163" s="25"/>
      <c r="I163" s="27">
        <f t="shared" si="23"/>
        <v>0.33262060270348476</v>
      </c>
      <c r="J163" s="10"/>
    </row>
    <row r="164" spans="1:10" ht="13.8" hidden="1" x14ac:dyDescent="0.3">
      <c r="A164">
        <f t="shared" si="24"/>
        <v>16</v>
      </c>
      <c r="B164" s="30" t="s">
        <v>274</v>
      </c>
      <c r="C164" s="24" t="s">
        <v>275</v>
      </c>
      <c r="D164" s="26">
        <v>238509175</v>
      </c>
      <c r="E164" s="26">
        <v>238509175</v>
      </c>
      <c r="F164" s="26">
        <v>204432712</v>
      </c>
      <c r="G164" s="29">
        <f t="shared" si="19"/>
        <v>34076463</v>
      </c>
      <c r="H164" s="25"/>
      <c r="I164" s="27">
        <f t="shared" si="23"/>
        <v>0.85712724468566037</v>
      </c>
      <c r="J164" s="10"/>
    </row>
    <row r="165" spans="1:10" ht="13.8" hidden="1" x14ac:dyDescent="0.3">
      <c r="A165">
        <f t="shared" si="24"/>
        <v>18</v>
      </c>
      <c r="B165" s="30" t="s">
        <v>454</v>
      </c>
      <c r="C165" s="24" t="s">
        <v>276</v>
      </c>
      <c r="D165" s="26">
        <v>0</v>
      </c>
      <c r="E165" s="26">
        <v>0</v>
      </c>
      <c r="F165" s="26">
        <v>0</v>
      </c>
      <c r="G165" s="29">
        <f t="shared" si="19"/>
        <v>0</v>
      </c>
      <c r="H165" s="25"/>
      <c r="I165" s="27" t="e">
        <f t="shared" si="23"/>
        <v>#DIV/0!</v>
      </c>
      <c r="J165" s="10"/>
    </row>
    <row r="166" spans="1:10" ht="13.8" hidden="1" x14ac:dyDescent="0.3">
      <c r="A166">
        <f t="shared" si="24"/>
        <v>18</v>
      </c>
      <c r="B166" s="30" t="s">
        <v>278</v>
      </c>
      <c r="C166" s="24" t="s">
        <v>276</v>
      </c>
      <c r="D166" s="26">
        <v>43523000</v>
      </c>
      <c r="E166" s="26">
        <v>43523000</v>
      </c>
      <c r="F166" s="26">
        <v>37816572</v>
      </c>
      <c r="G166" s="29">
        <f t="shared" si="19"/>
        <v>5706428</v>
      </c>
      <c r="H166" s="25"/>
      <c r="I166" s="27">
        <f t="shared" si="23"/>
        <v>0.86888707120373132</v>
      </c>
      <c r="J166" s="10"/>
    </row>
    <row r="167" spans="1:10" ht="13.8" hidden="1" x14ac:dyDescent="0.3">
      <c r="A167">
        <f t="shared" si="24"/>
        <v>18</v>
      </c>
      <c r="B167" s="30" t="s">
        <v>277</v>
      </c>
      <c r="C167" s="24" t="s">
        <v>279</v>
      </c>
      <c r="D167" s="26">
        <v>419900000</v>
      </c>
      <c r="E167" s="26">
        <v>419900000</v>
      </c>
      <c r="F167" s="26">
        <v>206859770</v>
      </c>
      <c r="G167" s="29">
        <f t="shared" si="19"/>
        <v>213040230</v>
      </c>
      <c r="H167" s="25"/>
      <c r="I167" s="27">
        <f t="shared" si="23"/>
        <v>0.49264055727554179</v>
      </c>
      <c r="J167" s="10"/>
    </row>
    <row r="168" spans="1:10" ht="13.8" hidden="1" x14ac:dyDescent="0.3">
      <c r="A168">
        <f t="shared" si="24"/>
        <v>18</v>
      </c>
      <c r="B168" s="30" t="s">
        <v>280</v>
      </c>
      <c r="C168" s="24" t="s">
        <v>281</v>
      </c>
      <c r="D168" s="26">
        <v>146149000</v>
      </c>
      <c r="E168" s="26">
        <v>146148999</v>
      </c>
      <c r="F168" s="26">
        <v>145681154</v>
      </c>
      <c r="G168" s="29">
        <f t="shared" si="19"/>
        <v>467845</v>
      </c>
      <c r="H168" s="25"/>
      <c r="I168" s="27">
        <f t="shared" si="23"/>
        <v>0.99679884909783067</v>
      </c>
      <c r="J168" s="10"/>
    </row>
    <row r="169" spans="1:10" ht="13.8" hidden="1" x14ac:dyDescent="0.3">
      <c r="A169">
        <f t="shared" si="24"/>
        <v>18</v>
      </c>
      <c r="B169" s="30" t="s">
        <v>282</v>
      </c>
      <c r="C169" s="24" t="s">
        <v>283</v>
      </c>
      <c r="D169" s="26">
        <v>7492000</v>
      </c>
      <c r="E169" s="26">
        <v>7492000</v>
      </c>
      <c r="F169" s="26">
        <v>6994600</v>
      </c>
      <c r="G169" s="29">
        <f t="shared" si="19"/>
        <v>497400</v>
      </c>
      <c r="H169" s="25"/>
      <c r="I169" s="27">
        <f t="shared" si="23"/>
        <v>0.93360918312867058</v>
      </c>
      <c r="J169" s="10"/>
    </row>
    <row r="170" spans="1:10" ht="13.8" hidden="1" x14ac:dyDescent="0.3">
      <c r="A170">
        <f t="shared" si="24"/>
        <v>18</v>
      </c>
      <c r="B170" s="30" t="s">
        <v>284</v>
      </c>
      <c r="C170" s="24" t="s">
        <v>285</v>
      </c>
      <c r="D170" s="26">
        <v>83700000</v>
      </c>
      <c r="E170" s="26">
        <v>83700000</v>
      </c>
      <c r="F170" s="26">
        <v>67541554</v>
      </c>
      <c r="G170" s="29">
        <f t="shared" si="19"/>
        <v>16158446</v>
      </c>
      <c r="H170" s="25"/>
      <c r="I170" s="27">
        <f t="shared" si="23"/>
        <v>0.80694807646356037</v>
      </c>
      <c r="J170" s="10"/>
    </row>
    <row r="171" spans="1:10" ht="13.8" hidden="1" x14ac:dyDescent="0.3">
      <c r="A171">
        <f t="shared" si="24"/>
        <v>16</v>
      </c>
      <c r="B171" s="30" t="s">
        <v>421</v>
      </c>
      <c r="C171" s="24" t="s">
        <v>422</v>
      </c>
      <c r="D171" s="26">
        <v>0</v>
      </c>
      <c r="E171" s="26">
        <v>0</v>
      </c>
      <c r="F171" s="26">
        <v>0</v>
      </c>
      <c r="G171" s="29">
        <f t="shared" si="19"/>
        <v>0</v>
      </c>
      <c r="H171" s="25"/>
      <c r="I171" s="27" t="e">
        <f t="shared" si="23"/>
        <v>#DIV/0!</v>
      </c>
      <c r="J171" s="10"/>
    </row>
    <row r="172" spans="1:10" ht="13.8" hidden="1" x14ac:dyDescent="0.3">
      <c r="A172">
        <f t="shared" si="24"/>
        <v>16</v>
      </c>
      <c r="B172" s="30" t="s">
        <v>423</v>
      </c>
      <c r="C172" s="24" t="s">
        <v>422</v>
      </c>
      <c r="D172" s="26">
        <v>0</v>
      </c>
      <c r="E172" s="26">
        <v>0</v>
      </c>
      <c r="F172" s="26">
        <v>0</v>
      </c>
      <c r="G172" s="29">
        <f t="shared" si="19"/>
        <v>0</v>
      </c>
      <c r="H172" s="25"/>
      <c r="I172" s="27" t="e">
        <f t="shared" si="23"/>
        <v>#DIV/0!</v>
      </c>
      <c r="J172" s="10"/>
    </row>
    <row r="173" spans="1:10" ht="13.8" hidden="1" x14ac:dyDescent="0.3">
      <c r="A173">
        <f t="shared" si="24"/>
        <v>16</v>
      </c>
      <c r="B173" s="30" t="s">
        <v>476</v>
      </c>
      <c r="C173" s="24" t="s">
        <v>201</v>
      </c>
      <c r="D173" s="26">
        <v>0</v>
      </c>
      <c r="E173" s="26">
        <v>0</v>
      </c>
      <c r="F173" s="26">
        <v>0</v>
      </c>
      <c r="G173" s="29">
        <f t="shared" si="19"/>
        <v>0</v>
      </c>
      <c r="H173" s="25"/>
      <c r="I173" s="27" t="e">
        <f t="shared" si="23"/>
        <v>#DIV/0!</v>
      </c>
      <c r="J173" s="10"/>
    </row>
    <row r="174" spans="1:10" ht="13.8" hidden="1" x14ac:dyDescent="0.3">
      <c r="A174">
        <f t="shared" si="24"/>
        <v>16</v>
      </c>
      <c r="B174" s="30" t="s">
        <v>477</v>
      </c>
      <c r="C174" s="24" t="s">
        <v>201</v>
      </c>
      <c r="D174" s="26">
        <v>94606364</v>
      </c>
      <c r="E174" s="26">
        <v>94606364</v>
      </c>
      <c r="F174" s="26">
        <v>50326167</v>
      </c>
      <c r="G174" s="29">
        <f t="shared" si="19"/>
        <v>44280197</v>
      </c>
      <c r="H174" s="25"/>
      <c r="I174" s="27">
        <f t="shared" si="23"/>
        <v>0.53195329438937111</v>
      </c>
      <c r="J174" s="10"/>
    </row>
    <row r="175" spans="1:10" ht="13.8" hidden="1" x14ac:dyDescent="0.3">
      <c r="A175">
        <f t="shared" si="24"/>
        <v>10</v>
      </c>
      <c r="B175" s="18" t="s">
        <v>169</v>
      </c>
      <c r="C175" s="18" t="s">
        <v>170</v>
      </c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19"/>
        <v>32414123</v>
      </c>
      <c r="H175" s="23"/>
      <c r="I175" s="22">
        <f t="shared" si="23"/>
        <v>0.61726113157012541</v>
      </c>
      <c r="J175" s="10"/>
    </row>
    <row r="176" spans="1:10" ht="13.8" hidden="1" x14ac:dyDescent="0.3">
      <c r="A176">
        <f t="shared" si="24"/>
        <v>12</v>
      </c>
      <c r="B176" s="18" t="s">
        <v>171</v>
      </c>
      <c r="C176" s="18" t="s">
        <v>172</v>
      </c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19"/>
        <v>32414123</v>
      </c>
      <c r="H176" s="23"/>
      <c r="I176" s="22">
        <f t="shared" si="23"/>
        <v>0.61726113157012541</v>
      </c>
      <c r="J176" s="10"/>
    </row>
    <row r="177" spans="1:10" ht="13.8" hidden="1" x14ac:dyDescent="0.3">
      <c r="A177">
        <f t="shared" si="24"/>
        <v>16</v>
      </c>
      <c r="B177" s="30" t="s">
        <v>286</v>
      </c>
      <c r="C177" s="24" t="s">
        <v>287</v>
      </c>
      <c r="D177" s="26">
        <v>0</v>
      </c>
      <c r="E177" s="26">
        <v>14805500</v>
      </c>
      <c r="F177" s="26">
        <v>14805494</v>
      </c>
      <c r="G177" s="28">
        <f t="shared" si="19"/>
        <v>6</v>
      </c>
      <c r="H177" s="25"/>
      <c r="I177" s="27">
        <f t="shared" si="23"/>
        <v>0.99999959474519606</v>
      </c>
      <c r="J177" s="10"/>
    </row>
    <row r="178" spans="1:10" ht="13.8" hidden="1" x14ac:dyDescent="0.3">
      <c r="A178">
        <f t="shared" si="24"/>
        <v>16</v>
      </c>
      <c r="B178" s="24" t="s">
        <v>173</v>
      </c>
      <c r="C178" s="24" t="s">
        <v>174</v>
      </c>
      <c r="D178" s="26">
        <v>69884417</v>
      </c>
      <c r="E178" s="26">
        <v>69884417</v>
      </c>
      <c r="F178" s="26">
        <v>37470300</v>
      </c>
      <c r="G178" s="29">
        <f t="shared" ref="G178:H296" si="26">+E178-F178</f>
        <v>32414117</v>
      </c>
      <c r="H178" s="25"/>
      <c r="I178" s="27">
        <f t="shared" si="23"/>
        <v>0.53617532503705367</v>
      </c>
      <c r="J178" s="10"/>
    </row>
    <row r="179" spans="1:10" ht="13.8" hidden="1" x14ac:dyDescent="0.3">
      <c r="A179">
        <f t="shared" si="24"/>
        <v>10</v>
      </c>
      <c r="B179" s="31" t="s">
        <v>487</v>
      </c>
      <c r="C179" s="38" t="s">
        <v>488</v>
      </c>
      <c r="D179" s="21">
        <f>+D180</f>
        <v>550289000</v>
      </c>
      <c r="E179" s="21">
        <f>+E180</f>
        <v>330372600</v>
      </c>
      <c r="F179" s="21">
        <f t="shared" ref="F179:G179" si="27">+F180</f>
        <v>0</v>
      </c>
      <c r="G179" s="21">
        <f t="shared" si="27"/>
        <v>330372600</v>
      </c>
      <c r="H179" s="25"/>
      <c r="I179" s="22">
        <f t="shared" si="23"/>
        <v>0</v>
      </c>
      <c r="J179" s="10"/>
    </row>
    <row r="180" spans="1:10" ht="13.8" hidden="1" x14ac:dyDescent="0.3">
      <c r="A180">
        <f t="shared" si="24"/>
        <v>14</v>
      </c>
      <c r="B180" s="30" t="s">
        <v>489</v>
      </c>
      <c r="C180" s="24" t="s">
        <v>490</v>
      </c>
      <c r="D180" s="26">
        <v>550289000</v>
      </c>
      <c r="E180" s="26">
        <v>330372600</v>
      </c>
      <c r="F180" s="26">
        <v>0</v>
      </c>
      <c r="G180" s="29">
        <f t="shared" si="26"/>
        <v>330372600</v>
      </c>
      <c r="H180" s="25"/>
      <c r="I180" s="27">
        <f t="shared" si="23"/>
        <v>0</v>
      </c>
      <c r="J180" s="10"/>
    </row>
    <row r="181" spans="1:10" ht="13.8" hidden="1" x14ac:dyDescent="0.3">
      <c r="A181">
        <f t="shared" si="24"/>
        <v>8</v>
      </c>
      <c r="B181" s="18" t="s">
        <v>175</v>
      </c>
      <c r="C181" s="18" t="s">
        <v>176</v>
      </c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26"/>
        <v>1543375498.3850002</v>
      </c>
      <c r="H181" s="23"/>
      <c r="I181" s="22">
        <f t="shared" si="23"/>
        <v>0.87779178592959561</v>
      </c>
      <c r="J181" s="10"/>
    </row>
    <row r="182" spans="1:10" ht="13.8" hidden="1" x14ac:dyDescent="0.3">
      <c r="A182">
        <f t="shared" si="24"/>
        <v>10</v>
      </c>
      <c r="B182" s="31" t="s">
        <v>290</v>
      </c>
      <c r="C182" s="18" t="s">
        <v>292</v>
      </c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26"/>
        <v>414480094</v>
      </c>
      <c r="H182" s="23"/>
      <c r="I182" s="22">
        <f t="shared" si="23"/>
        <v>0.70911312142351623</v>
      </c>
      <c r="J182" s="10"/>
    </row>
    <row r="183" spans="1:10" ht="13.8" hidden="1" x14ac:dyDescent="0.3">
      <c r="A183">
        <f t="shared" si="24"/>
        <v>14</v>
      </c>
      <c r="B183" s="30" t="s">
        <v>430</v>
      </c>
      <c r="C183" s="24" t="s">
        <v>409</v>
      </c>
      <c r="D183" s="26">
        <v>0</v>
      </c>
      <c r="E183" s="26">
        <v>0</v>
      </c>
      <c r="F183" s="26">
        <v>0</v>
      </c>
      <c r="G183" s="29">
        <f t="shared" si="26"/>
        <v>0</v>
      </c>
      <c r="H183" s="25"/>
      <c r="I183" s="27" t="e">
        <f t="shared" si="23"/>
        <v>#DIV/0!</v>
      </c>
      <c r="J183" s="10"/>
    </row>
    <row r="184" spans="1:10" ht="13.8" hidden="1" x14ac:dyDescent="0.3">
      <c r="A184">
        <f t="shared" si="24"/>
        <v>14</v>
      </c>
      <c r="B184" s="30" t="s">
        <v>291</v>
      </c>
      <c r="C184" s="24" t="s">
        <v>293</v>
      </c>
      <c r="D184" s="26">
        <v>1223264000</v>
      </c>
      <c r="E184" s="26">
        <v>1223264000</v>
      </c>
      <c r="F184" s="26">
        <v>925977733</v>
      </c>
      <c r="G184" s="29">
        <f t="shared" si="26"/>
        <v>297286267</v>
      </c>
      <c r="H184" s="25"/>
      <c r="I184" s="27">
        <f t="shared" si="23"/>
        <v>0.75697292898344104</v>
      </c>
      <c r="J184" s="10"/>
    </row>
    <row r="185" spans="1:10" ht="13.8" hidden="1" x14ac:dyDescent="0.3">
      <c r="A185">
        <f t="shared" si="24"/>
        <v>14</v>
      </c>
      <c r="B185" s="30" t="s">
        <v>410</v>
      </c>
      <c r="C185" s="24" t="s">
        <v>409</v>
      </c>
      <c r="D185" s="26">
        <v>0</v>
      </c>
      <c r="E185" s="26">
        <v>0</v>
      </c>
      <c r="F185" s="26">
        <v>0</v>
      </c>
      <c r="G185" s="29">
        <f t="shared" si="26"/>
        <v>0</v>
      </c>
      <c r="H185" s="25"/>
      <c r="I185" s="27" t="e">
        <f t="shared" si="23"/>
        <v>#DIV/0!</v>
      </c>
      <c r="J185" s="10"/>
    </row>
    <row r="186" spans="1:10" ht="13.8" hidden="1" x14ac:dyDescent="0.3">
      <c r="A186">
        <f t="shared" si="24"/>
        <v>14</v>
      </c>
      <c r="B186" s="30" t="s">
        <v>411</v>
      </c>
      <c r="C186" s="24" t="s">
        <v>294</v>
      </c>
      <c r="D186" s="26">
        <v>0</v>
      </c>
      <c r="E186" s="26">
        <v>0</v>
      </c>
      <c r="F186" s="26">
        <v>0</v>
      </c>
      <c r="G186" s="29">
        <f t="shared" si="26"/>
        <v>0</v>
      </c>
      <c r="H186" s="25"/>
      <c r="I186" s="27" t="e">
        <f t="shared" si="23"/>
        <v>#DIV/0!</v>
      </c>
      <c r="J186" s="10"/>
    </row>
    <row r="187" spans="1:10" ht="13.8" hidden="1" x14ac:dyDescent="0.3">
      <c r="A187">
        <f t="shared" si="24"/>
        <v>14</v>
      </c>
      <c r="B187" s="30" t="s">
        <v>295</v>
      </c>
      <c r="C187" s="24" t="s">
        <v>294</v>
      </c>
      <c r="D187" s="26">
        <v>201620120</v>
      </c>
      <c r="E187" s="26">
        <v>201620120</v>
      </c>
      <c r="F187" s="26">
        <v>84426293</v>
      </c>
      <c r="G187" s="28">
        <f t="shared" si="26"/>
        <v>117193827</v>
      </c>
      <c r="H187" s="25"/>
      <c r="I187" s="22">
        <f t="shared" si="23"/>
        <v>0.41873942441855505</v>
      </c>
      <c r="J187" s="10"/>
    </row>
    <row r="188" spans="1:10" ht="13.8" hidden="1" x14ac:dyDescent="0.3">
      <c r="A188">
        <f t="shared" si="24"/>
        <v>10</v>
      </c>
      <c r="B188" s="18" t="s">
        <v>177</v>
      </c>
      <c r="C188" s="18" t="s">
        <v>178</v>
      </c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26"/>
        <v>280161683.875</v>
      </c>
      <c r="H188" s="23"/>
      <c r="I188" s="22">
        <f t="shared" si="23"/>
        <v>0.58682551105912584</v>
      </c>
      <c r="J188" s="10"/>
    </row>
    <row r="189" spans="1:10" ht="13.8" hidden="1" x14ac:dyDescent="0.3">
      <c r="A189">
        <f t="shared" si="24"/>
        <v>16</v>
      </c>
      <c r="B189" s="30" t="s">
        <v>438</v>
      </c>
      <c r="C189" s="24" t="s">
        <v>180</v>
      </c>
      <c r="D189" s="26">
        <v>0</v>
      </c>
      <c r="E189" s="26">
        <v>0</v>
      </c>
      <c r="F189" s="26">
        <v>0</v>
      </c>
      <c r="G189" s="29">
        <f t="shared" si="26"/>
        <v>0</v>
      </c>
      <c r="H189" s="23"/>
      <c r="I189" s="27" t="e">
        <f t="shared" si="23"/>
        <v>#DIV/0!</v>
      </c>
      <c r="J189" s="10"/>
    </row>
    <row r="190" spans="1:10" ht="13.8" hidden="1" x14ac:dyDescent="0.3">
      <c r="A190">
        <f t="shared" si="24"/>
        <v>16</v>
      </c>
      <c r="B190" s="30" t="s">
        <v>439</v>
      </c>
      <c r="C190" s="24" t="s">
        <v>180</v>
      </c>
      <c r="D190" s="26">
        <v>0</v>
      </c>
      <c r="E190" s="26">
        <v>0</v>
      </c>
      <c r="F190" s="26">
        <v>0</v>
      </c>
      <c r="G190" s="29">
        <f t="shared" si="26"/>
        <v>0</v>
      </c>
      <c r="H190" s="23"/>
      <c r="I190" s="27" t="e">
        <f t="shared" si="23"/>
        <v>#DIV/0!</v>
      </c>
      <c r="J190" s="10"/>
    </row>
    <row r="191" spans="1:10" ht="13.8" hidden="1" x14ac:dyDescent="0.3">
      <c r="A191">
        <f t="shared" si="24"/>
        <v>16</v>
      </c>
      <c r="B191" s="24" t="s">
        <v>179</v>
      </c>
      <c r="C191" s="24" t="s">
        <v>180</v>
      </c>
      <c r="D191" s="26">
        <v>300000000</v>
      </c>
      <c r="E191" s="26">
        <v>300000000</v>
      </c>
      <c r="F191" s="26">
        <v>179815183</v>
      </c>
      <c r="G191" s="29">
        <f t="shared" si="26"/>
        <v>120184817</v>
      </c>
      <c r="H191" s="25"/>
      <c r="I191" s="27">
        <f t="shared" si="23"/>
        <v>0.59938394333333334</v>
      </c>
      <c r="J191" s="10"/>
    </row>
    <row r="192" spans="1:10" ht="13.8" hidden="1" x14ac:dyDescent="0.3">
      <c r="A192">
        <f t="shared" si="24"/>
        <v>16</v>
      </c>
      <c r="B192" s="24" t="s">
        <v>181</v>
      </c>
      <c r="C192" s="24" t="s">
        <v>182</v>
      </c>
      <c r="D192" s="26">
        <v>95000000</v>
      </c>
      <c r="E192" s="26">
        <v>101472000</v>
      </c>
      <c r="F192" s="26">
        <v>101472000</v>
      </c>
      <c r="G192" s="29">
        <f t="shared" si="26"/>
        <v>0</v>
      </c>
      <c r="H192" s="25"/>
      <c r="I192" s="27">
        <f t="shared" si="23"/>
        <v>1</v>
      </c>
      <c r="J192" s="10"/>
    </row>
    <row r="193" spans="1:10" ht="13.8" hidden="1" x14ac:dyDescent="0.3">
      <c r="A193">
        <f t="shared" si="24"/>
        <v>16</v>
      </c>
      <c r="B193" s="30" t="s">
        <v>441</v>
      </c>
      <c r="C193" s="24" t="s">
        <v>440</v>
      </c>
      <c r="D193" s="26">
        <v>18960592</v>
      </c>
      <c r="E193" s="26">
        <v>18960592</v>
      </c>
      <c r="F193" s="26">
        <v>0</v>
      </c>
      <c r="G193" s="29">
        <f t="shared" si="26"/>
        <v>18960592</v>
      </c>
      <c r="H193" s="25"/>
      <c r="I193" s="27">
        <f t="shared" si="23"/>
        <v>0</v>
      </c>
      <c r="J193" s="10"/>
    </row>
    <row r="194" spans="1:10" ht="13.8" hidden="1" x14ac:dyDescent="0.3">
      <c r="A194">
        <f t="shared" si="24"/>
        <v>16</v>
      </c>
      <c r="B194" s="30" t="s">
        <v>443</v>
      </c>
      <c r="C194" s="24" t="s">
        <v>297</v>
      </c>
      <c r="D194" s="26">
        <v>0</v>
      </c>
      <c r="E194" s="26">
        <v>0</v>
      </c>
      <c r="F194" s="26">
        <v>0</v>
      </c>
      <c r="G194" s="29">
        <f t="shared" si="26"/>
        <v>0</v>
      </c>
      <c r="H194" s="25"/>
      <c r="I194" s="27" t="e">
        <f t="shared" si="23"/>
        <v>#DIV/0!</v>
      </c>
      <c r="J194" s="10"/>
    </row>
    <row r="195" spans="1:10" ht="13.8" hidden="1" x14ac:dyDescent="0.3">
      <c r="A195">
        <f t="shared" si="24"/>
        <v>16</v>
      </c>
      <c r="B195" s="30" t="s">
        <v>442</v>
      </c>
      <c r="C195" s="24" t="s">
        <v>297</v>
      </c>
      <c r="D195" s="26">
        <v>0</v>
      </c>
      <c r="E195" s="26">
        <v>0</v>
      </c>
      <c r="F195" s="26">
        <v>0</v>
      </c>
      <c r="G195" s="29">
        <f t="shared" si="26"/>
        <v>0</v>
      </c>
      <c r="H195" s="25"/>
      <c r="I195" s="27" t="e">
        <f t="shared" ref="I195:I295" si="28">+F195/E195</f>
        <v>#DIV/0!</v>
      </c>
      <c r="J195" s="10"/>
    </row>
    <row r="196" spans="1:10" ht="13.8" hidden="1" x14ac:dyDescent="0.3">
      <c r="A196">
        <f t="shared" si="24"/>
        <v>16</v>
      </c>
      <c r="B196" s="30" t="s">
        <v>296</v>
      </c>
      <c r="C196" s="24" t="s">
        <v>297</v>
      </c>
      <c r="D196" s="26">
        <v>200000000</v>
      </c>
      <c r="E196" s="26">
        <v>200000000</v>
      </c>
      <c r="F196" s="26">
        <v>73343550</v>
      </c>
      <c r="G196" s="29">
        <f t="shared" si="26"/>
        <v>126656450</v>
      </c>
      <c r="H196" s="25"/>
      <c r="I196" s="27">
        <f t="shared" si="28"/>
        <v>0.36671775000000001</v>
      </c>
      <c r="J196" s="10"/>
    </row>
    <row r="197" spans="1:10" ht="13.8" hidden="1" x14ac:dyDescent="0.3">
      <c r="A197">
        <f t="shared" si="24"/>
        <v>14</v>
      </c>
      <c r="B197" s="30" t="s">
        <v>479</v>
      </c>
      <c r="C197" s="24" t="s">
        <v>456</v>
      </c>
      <c r="D197" s="26">
        <v>0</v>
      </c>
      <c r="E197" s="26">
        <v>0</v>
      </c>
      <c r="F197" s="26">
        <v>0</v>
      </c>
      <c r="G197" s="29">
        <f t="shared" si="26"/>
        <v>0</v>
      </c>
      <c r="H197" s="25"/>
      <c r="I197" s="27" t="e">
        <f t="shared" si="28"/>
        <v>#DIV/0!</v>
      </c>
      <c r="J197" s="10"/>
    </row>
    <row r="198" spans="1:10" ht="13.8" hidden="1" x14ac:dyDescent="0.3">
      <c r="A198">
        <f t="shared" si="24"/>
        <v>14</v>
      </c>
      <c r="B198" s="30" t="s">
        <v>455</v>
      </c>
      <c r="C198" s="24" t="s">
        <v>456</v>
      </c>
      <c r="D198" s="26">
        <v>0</v>
      </c>
      <c r="E198" s="26">
        <v>0</v>
      </c>
      <c r="F198" s="26">
        <v>0</v>
      </c>
      <c r="G198" s="29">
        <f t="shared" si="26"/>
        <v>0</v>
      </c>
      <c r="H198" s="25"/>
      <c r="I198" s="27" t="e">
        <f t="shared" si="28"/>
        <v>#DIV/0!</v>
      </c>
      <c r="J198" s="10"/>
    </row>
    <row r="199" spans="1:10" ht="13.8" hidden="1" x14ac:dyDescent="0.3">
      <c r="A199">
        <f t="shared" si="24"/>
        <v>14</v>
      </c>
      <c r="B199" s="30" t="s">
        <v>478</v>
      </c>
      <c r="C199" s="24" t="s">
        <v>425</v>
      </c>
      <c r="D199" s="26">
        <v>0</v>
      </c>
      <c r="E199" s="26">
        <v>0</v>
      </c>
      <c r="F199" s="26">
        <v>0</v>
      </c>
      <c r="G199" s="29">
        <f t="shared" si="26"/>
        <v>0</v>
      </c>
      <c r="H199" s="25"/>
      <c r="I199" s="27" t="e">
        <f t="shared" si="28"/>
        <v>#DIV/0!</v>
      </c>
      <c r="J199" s="10"/>
    </row>
    <row r="200" spans="1:10" ht="13.8" hidden="1" x14ac:dyDescent="0.3">
      <c r="A200">
        <f t="shared" si="24"/>
        <v>14</v>
      </c>
      <c r="B200" s="30" t="s">
        <v>424</v>
      </c>
      <c r="C200" s="24" t="s">
        <v>425</v>
      </c>
      <c r="D200" s="26">
        <v>0</v>
      </c>
      <c r="E200" s="26">
        <v>0</v>
      </c>
      <c r="F200" s="26">
        <v>0</v>
      </c>
      <c r="G200" s="29">
        <f t="shared" si="26"/>
        <v>0</v>
      </c>
      <c r="H200" s="25"/>
      <c r="I200" s="27" t="e">
        <f t="shared" si="28"/>
        <v>#DIV/0!</v>
      </c>
      <c r="J200" s="10"/>
    </row>
    <row r="201" spans="1:10" ht="13.8" hidden="1" x14ac:dyDescent="0.3">
      <c r="A201">
        <f t="shared" si="24"/>
        <v>16</v>
      </c>
      <c r="B201" s="24" t="s">
        <v>183</v>
      </c>
      <c r="C201" s="24" t="s">
        <v>184</v>
      </c>
      <c r="D201" s="26">
        <v>8192000</v>
      </c>
      <c r="E201" s="26">
        <v>11471000</v>
      </c>
      <c r="F201" s="26">
        <v>3278692</v>
      </c>
      <c r="G201" s="29">
        <f t="shared" si="26"/>
        <v>8192308</v>
      </c>
      <c r="H201" s="25"/>
      <c r="I201" s="27">
        <f t="shared" si="28"/>
        <v>0.28582442681544767</v>
      </c>
      <c r="J201" s="10"/>
    </row>
    <row r="202" spans="1:10" ht="13.8" hidden="1" x14ac:dyDescent="0.3">
      <c r="A202">
        <f t="shared" si="24"/>
        <v>14</v>
      </c>
      <c r="B202" s="24" t="s">
        <v>185</v>
      </c>
      <c r="C202" s="24" t="s">
        <v>186</v>
      </c>
      <c r="D202" s="26">
        <v>40000000</v>
      </c>
      <c r="E202" s="26">
        <v>40000000</v>
      </c>
      <c r="F202" s="26">
        <v>40000000</v>
      </c>
      <c r="G202" s="29">
        <f t="shared" si="26"/>
        <v>0</v>
      </c>
      <c r="H202" s="25"/>
      <c r="I202" s="27">
        <f t="shared" si="28"/>
        <v>1</v>
      </c>
      <c r="J202" s="10"/>
    </row>
    <row r="203" spans="1:10" ht="13.8" hidden="1" x14ac:dyDescent="0.3">
      <c r="A203">
        <f t="shared" ref="A203:A266" si="29">LEN(B203)</f>
        <v>14</v>
      </c>
      <c r="B203" s="30" t="s">
        <v>298</v>
      </c>
      <c r="C203" s="24" t="s">
        <v>187</v>
      </c>
      <c r="D203" s="26">
        <v>6167516.875</v>
      </c>
      <c r="E203" s="26">
        <v>6167516.875</v>
      </c>
      <c r="F203" s="26">
        <v>0</v>
      </c>
      <c r="G203" s="29">
        <f t="shared" si="26"/>
        <v>6167516.875</v>
      </c>
      <c r="H203" s="25"/>
      <c r="I203" s="27">
        <f t="shared" si="28"/>
        <v>0</v>
      </c>
      <c r="J203" s="10"/>
    </row>
    <row r="204" spans="1:10" ht="13.8" hidden="1" x14ac:dyDescent="0.3">
      <c r="A204">
        <f t="shared" si="29"/>
        <v>10</v>
      </c>
      <c r="B204" s="18" t="s">
        <v>188</v>
      </c>
      <c r="C204" s="18" t="s">
        <v>189</v>
      </c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26"/>
        <v>78223500</v>
      </c>
      <c r="H204" s="23"/>
      <c r="I204" s="22">
        <f t="shared" si="28"/>
        <v>0.91111781049670892</v>
      </c>
      <c r="J204" s="10"/>
    </row>
    <row r="205" spans="1:10" ht="13.8" hidden="1" x14ac:dyDescent="0.3">
      <c r="A205">
        <f t="shared" si="29"/>
        <v>14</v>
      </c>
      <c r="B205" s="24" t="s">
        <v>190</v>
      </c>
      <c r="C205" s="24" t="s">
        <v>191</v>
      </c>
      <c r="D205" s="26">
        <v>8185000</v>
      </c>
      <c r="E205" s="26">
        <v>8185000</v>
      </c>
      <c r="F205" s="26">
        <v>8185000</v>
      </c>
      <c r="G205" s="29">
        <f t="shared" si="26"/>
        <v>0</v>
      </c>
      <c r="H205" s="25"/>
      <c r="I205" s="27">
        <f t="shared" si="28"/>
        <v>1</v>
      </c>
      <c r="J205" s="10"/>
    </row>
    <row r="206" spans="1:10" ht="13.8" hidden="1" x14ac:dyDescent="0.3">
      <c r="A206">
        <f t="shared" si="29"/>
        <v>14</v>
      </c>
      <c r="B206" s="24" t="s">
        <v>192</v>
      </c>
      <c r="C206" s="24" t="s">
        <v>193</v>
      </c>
      <c r="D206" s="26">
        <v>586538705</v>
      </c>
      <c r="E206" s="26">
        <v>586895705</v>
      </c>
      <c r="F206" s="26">
        <v>586895705</v>
      </c>
      <c r="G206" s="29">
        <f t="shared" si="26"/>
        <v>0</v>
      </c>
      <c r="H206" s="25"/>
      <c r="I206" s="27">
        <f t="shared" si="28"/>
        <v>1</v>
      </c>
      <c r="J206" s="10"/>
    </row>
    <row r="207" spans="1:10" ht="13.8" hidden="1" x14ac:dyDescent="0.3">
      <c r="A207">
        <f t="shared" si="29"/>
        <v>14</v>
      </c>
      <c r="B207" s="30" t="s">
        <v>426</v>
      </c>
      <c r="C207" s="24" t="s">
        <v>300</v>
      </c>
      <c r="D207" s="26">
        <v>0</v>
      </c>
      <c r="E207" s="26">
        <v>0</v>
      </c>
      <c r="F207" s="26">
        <v>0</v>
      </c>
      <c r="G207" s="29">
        <f t="shared" si="26"/>
        <v>0</v>
      </c>
      <c r="H207" s="25"/>
      <c r="I207" s="27" t="e">
        <f t="shared" si="28"/>
        <v>#DIV/0!</v>
      </c>
      <c r="J207" s="10"/>
    </row>
    <row r="208" spans="1:10" ht="13.8" hidden="1" x14ac:dyDescent="0.3">
      <c r="A208">
        <f t="shared" si="29"/>
        <v>14</v>
      </c>
      <c r="B208" s="30" t="s">
        <v>299</v>
      </c>
      <c r="C208" s="24" t="s">
        <v>300</v>
      </c>
      <c r="D208" s="26">
        <v>35000000</v>
      </c>
      <c r="E208" s="26">
        <v>35000000</v>
      </c>
      <c r="F208" s="26">
        <v>32001583</v>
      </c>
      <c r="G208" s="29">
        <f t="shared" si="26"/>
        <v>2998417</v>
      </c>
      <c r="H208" s="25"/>
      <c r="I208" s="27">
        <f t="shared" si="28"/>
        <v>0.91433094285714289</v>
      </c>
      <c r="J208" s="10"/>
    </row>
    <row r="209" spans="1:11" ht="13.8" hidden="1" x14ac:dyDescent="0.3">
      <c r="A209">
        <f t="shared" si="29"/>
        <v>14</v>
      </c>
      <c r="B209" s="30" t="s">
        <v>444</v>
      </c>
      <c r="C209" s="24" t="s">
        <v>302</v>
      </c>
      <c r="D209" s="26">
        <v>0</v>
      </c>
      <c r="E209" s="26">
        <v>0</v>
      </c>
      <c r="F209" s="26">
        <v>0</v>
      </c>
      <c r="G209" s="29">
        <f t="shared" si="26"/>
        <v>0</v>
      </c>
      <c r="H209" s="25"/>
      <c r="I209" s="27" t="e">
        <f t="shared" si="28"/>
        <v>#DIV/0!</v>
      </c>
      <c r="J209" s="10"/>
    </row>
    <row r="210" spans="1:11" ht="13.8" hidden="1" x14ac:dyDescent="0.3">
      <c r="A210">
        <f t="shared" si="29"/>
        <v>14</v>
      </c>
      <c r="B210" s="30" t="s">
        <v>445</v>
      </c>
      <c r="C210" s="24" t="s">
        <v>302</v>
      </c>
      <c r="D210" s="26">
        <v>0</v>
      </c>
      <c r="E210" s="26">
        <v>0</v>
      </c>
      <c r="F210" s="26">
        <v>0</v>
      </c>
      <c r="G210" s="29">
        <f t="shared" si="26"/>
        <v>0</v>
      </c>
      <c r="H210" s="25"/>
      <c r="I210" s="27" t="e">
        <f t="shared" si="28"/>
        <v>#DIV/0!</v>
      </c>
      <c r="J210" s="10"/>
    </row>
    <row r="211" spans="1:11" ht="13.8" hidden="1" x14ac:dyDescent="0.3">
      <c r="A211">
        <f t="shared" si="29"/>
        <v>14</v>
      </c>
      <c r="B211" s="30" t="s">
        <v>480</v>
      </c>
      <c r="C211" s="24" t="s">
        <v>302</v>
      </c>
      <c r="D211" s="26">
        <v>0</v>
      </c>
      <c r="E211" s="26">
        <v>0</v>
      </c>
      <c r="F211" s="26">
        <v>0</v>
      </c>
      <c r="G211" s="29">
        <f t="shared" si="26"/>
        <v>0</v>
      </c>
      <c r="H211" s="25"/>
      <c r="I211" s="27" t="e">
        <f t="shared" si="28"/>
        <v>#DIV/0!</v>
      </c>
      <c r="J211" s="10"/>
    </row>
    <row r="212" spans="1:11" ht="13.8" hidden="1" x14ac:dyDescent="0.3">
      <c r="A212">
        <f t="shared" si="29"/>
        <v>14</v>
      </c>
      <c r="B212" s="30" t="s">
        <v>301</v>
      </c>
      <c r="C212" s="24" t="s">
        <v>302</v>
      </c>
      <c r="D212" s="26">
        <v>250000000</v>
      </c>
      <c r="E212" s="26">
        <v>250000000</v>
      </c>
      <c r="F212" s="26">
        <v>174774917</v>
      </c>
      <c r="G212" s="29">
        <f t="shared" si="26"/>
        <v>75225083</v>
      </c>
      <c r="H212" s="25"/>
      <c r="I212" s="27">
        <f t="shared" si="28"/>
        <v>0.69909966800000001</v>
      </c>
      <c r="J212" s="10"/>
    </row>
    <row r="213" spans="1:11" ht="13.8" hidden="1" x14ac:dyDescent="0.3">
      <c r="A213">
        <f t="shared" si="29"/>
        <v>10</v>
      </c>
      <c r="B213" s="18" t="s">
        <v>194</v>
      </c>
      <c r="C213" s="18" t="s">
        <v>195</v>
      </c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26"/>
        <v>589012764</v>
      </c>
      <c r="H213" s="23"/>
      <c r="I213" s="22">
        <f t="shared" si="28"/>
        <v>0.93690214770909241</v>
      </c>
      <c r="J213" s="10"/>
    </row>
    <row r="214" spans="1:11" ht="13.8" hidden="1" x14ac:dyDescent="0.3">
      <c r="A214">
        <f t="shared" si="29"/>
        <v>14</v>
      </c>
      <c r="B214" s="24" t="s">
        <v>196</v>
      </c>
      <c r="C214" s="24" t="s">
        <v>197</v>
      </c>
      <c r="D214" s="26">
        <v>4211258502</v>
      </c>
      <c r="E214" s="26">
        <v>4211258502</v>
      </c>
      <c r="F214" s="26">
        <v>4193269334</v>
      </c>
      <c r="G214" s="29">
        <f t="shared" si="26"/>
        <v>17989168</v>
      </c>
      <c r="H214" s="25"/>
      <c r="I214" s="27">
        <f t="shared" si="28"/>
        <v>0.99572831542127926</v>
      </c>
      <c r="J214" s="10"/>
    </row>
    <row r="215" spans="1:11" ht="13.8" hidden="1" x14ac:dyDescent="0.3">
      <c r="A215">
        <f t="shared" si="29"/>
        <v>14</v>
      </c>
      <c r="B215" s="24" t="s">
        <v>198</v>
      </c>
      <c r="C215" s="24" t="s">
        <v>199</v>
      </c>
      <c r="D215" s="26">
        <v>0</v>
      </c>
      <c r="E215" s="26">
        <v>0</v>
      </c>
      <c r="F215" s="26">
        <v>0</v>
      </c>
      <c r="G215" s="29">
        <f t="shared" si="26"/>
        <v>0</v>
      </c>
      <c r="H215" s="25"/>
      <c r="I215" s="27" t="e">
        <f t="shared" si="28"/>
        <v>#DIV/0!</v>
      </c>
      <c r="J215" s="10"/>
    </row>
    <row r="216" spans="1:11" ht="13.8" hidden="1" x14ac:dyDescent="0.3">
      <c r="A216">
        <f t="shared" si="29"/>
        <v>14</v>
      </c>
      <c r="B216" s="24" t="s">
        <v>198</v>
      </c>
      <c r="C216" s="24" t="s">
        <v>200</v>
      </c>
      <c r="D216" s="26">
        <v>2910898796</v>
      </c>
      <c r="E216" s="26">
        <v>3007822196</v>
      </c>
      <c r="F216" s="26">
        <v>2978895240</v>
      </c>
      <c r="G216" s="29">
        <f t="shared" si="26"/>
        <v>28926956</v>
      </c>
      <c r="H216" s="25"/>
      <c r="I216" s="27">
        <f t="shared" si="28"/>
        <v>0.99038275731907655</v>
      </c>
      <c r="J216" s="10"/>
      <c r="K216" s="33"/>
    </row>
    <row r="217" spans="1:11" ht="13.8" hidden="1" x14ac:dyDescent="0.3">
      <c r="A217">
        <f t="shared" si="29"/>
        <v>16</v>
      </c>
      <c r="B217" s="30" t="s">
        <v>412</v>
      </c>
      <c r="C217" s="24" t="s">
        <v>304</v>
      </c>
      <c r="D217" s="26">
        <v>0</v>
      </c>
      <c r="E217" s="26">
        <v>0</v>
      </c>
      <c r="F217" s="26">
        <v>0</v>
      </c>
      <c r="G217" s="29">
        <f t="shared" si="26"/>
        <v>0</v>
      </c>
      <c r="H217" s="25"/>
      <c r="I217" s="27" t="e">
        <f t="shared" si="28"/>
        <v>#DIV/0!</v>
      </c>
      <c r="J217" s="10"/>
      <c r="K217" s="33"/>
    </row>
    <row r="218" spans="1:11" ht="13.8" hidden="1" x14ac:dyDescent="0.3">
      <c r="A218">
        <f t="shared" si="29"/>
        <v>16</v>
      </c>
      <c r="B218" s="30" t="s">
        <v>427</v>
      </c>
      <c r="C218" s="24" t="s">
        <v>304</v>
      </c>
      <c r="D218" s="26">
        <v>0</v>
      </c>
      <c r="E218" s="26">
        <v>0</v>
      </c>
      <c r="F218" s="26">
        <v>0</v>
      </c>
      <c r="G218" s="29">
        <f t="shared" si="26"/>
        <v>0</v>
      </c>
      <c r="H218" s="25"/>
      <c r="I218" s="27" t="e">
        <f t="shared" si="28"/>
        <v>#DIV/0!</v>
      </c>
      <c r="J218" s="10"/>
      <c r="K218" s="33"/>
    </row>
    <row r="219" spans="1:11" ht="13.8" hidden="1" x14ac:dyDescent="0.3">
      <c r="A219">
        <f t="shared" si="29"/>
        <v>16</v>
      </c>
      <c r="B219" s="30" t="s">
        <v>481</v>
      </c>
      <c r="C219" s="24" t="s">
        <v>304</v>
      </c>
      <c r="D219" s="26">
        <v>0</v>
      </c>
      <c r="E219" s="26">
        <v>0</v>
      </c>
      <c r="F219" s="26">
        <v>0</v>
      </c>
      <c r="G219" s="29">
        <f t="shared" si="26"/>
        <v>0</v>
      </c>
      <c r="H219" s="25"/>
      <c r="I219" s="27" t="e">
        <f t="shared" si="28"/>
        <v>#DIV/0!</v>
      </c>
      <c r="J219" s="10"/>
      <c r="K219" s="33"/>
    </row>
    <row r="220" spans="1:11" ht="13.8" hidden="1" x14ac:dyDescent="0.3">
      <c r="A220">
        <f t="shared" si="29"/>
        <v>16</v>
      </c>
      <c r="B220" s="30" t="s">
        <v>303</v>
      </c>
      <c r="C220" s="24" t="s">
        <v>304</v>
      </c>
      <c r="D220" s="26">
        <v>2000000000</v>
      </c>
      <c r="E220" s="26">
        <v>2000000000</v>
      </c>
      <c r="F220" s="26">
        <v>1567072530</v>
      </c>
      <c r="G220" s="29">
        <f t="shared" si="26"/>
        <v>432927470</v>
      </c>
      <c r="H220" s="25"/>
      <c r="I220" s="27">
        <f t="shared" si="28"/>
        <v>0.78353626499999995</v>
      </c>
      <c r="J220" s="10"/>
    </row>
    <row r="221" spans="1:11" ht="13.8" hidden="1" x14ac:dyDescent="0.3">
      <c r="A221">
        <f t="shared" si="29"/>
        <v>16</v>
      </c>
      <c r="B221" s="30" t="s">
        <v>501</v>
      </c>
      <c r="C221" s="24" t="s">
        <v>304</v>
      </c>
      <c r="D221" s="26">
        <v>0</v>
      </c>
      <c r="E221" s="26">
        <v>45000000</v>
      </c>
      <c r="F221" s="26">
        <v>0</v>
      </c>
      <c r="G221" s="29">
        <f t="shared" si="26"/>
        <v>45000000</v>
      </c>
      <c r="H221" s="25"/>
      <c r="I221" s="27">
        <f t="shared" si="28"/>
        <v>0</v>
      </c>
      <c r="J221" s="10"/>
    </row>
    <row r="222" spans="1:11" ht="13.8" hidden="1" x14ac:dyDescent="0.3">
      <c r="A222">
        <f t="shared" si="29"/>
        <v>16</v>
      </c>
      <c r="B222" s="30" t="s">
        <v>482</v>
      </c>
      <c r="C222" s="24" t="s">
        <v>201</v>
      </c>
      <c r="D222" s="26">
        <v>0</v>
      </c>
      <c r="E222" s="26">
        <v>0</v>
      </c>
      <c r="F222" s="26">
        <v>0</v>
      </c>
      <c r="G222" s="29">
        <f t="shared" si="26"/>
        <v>0</v>
      </c>
      <c r="H222" s="25"/>
      <c r="I222" s="27" t="e">
        <f t="shared" si="28"/>
        <v>#DIV/0!</v>
      </c>
      <c r="J222" s="10"/>
    </row>
    <row r="223" spans="1:11" ht="13.8" hidden="1" x14ac:dyDescent="0.3">
      <c r="A223">
        <f t="shared" si="29"/>
        <v>16</v>
      </c>
      <c r="B223" s="24" t="s">
        <v>202</v>
      </c>
      <c r="C223" s="24" t="s">
        <v>203</v>
      </c>
      <c r="D223" s="26">
        <v>43688000</v>
      </c>
      <c r="E223" s="26">
        <v>43688000</v>
      </c>
      <c r="F223" s="26">
        <v>0</v>
      </c>
      <c r="G223" s="29">
        <f t="shared" si="26"/>
        <v>43688000</v>
      </c>
      <c r="H223" s="25"/>
      <c r="I223" s="27">
        <f t="shared" si="28"/>
        <v>0</v>
      </c>
      <c r="J223" s="10"/>
    </row>
    <row r="224" spans="1:11" ht="13.8" hidden="1" x14ac:dyDescent="0.3">
      <c r="A224">
        <f t="shared" si="29"/>
        <v>16</v>
      </c>
      <c r="B224" s="30" t="s">
        <v>457</v>
      </c>
      <c r="C224" s="24" t="s">
        <v>205</v>
      </c>
      <c r="D224" s="26">
        <v>0</v>
      </c>
      <c r="E224" s="26">
        <v>0</v>
      </c>
      <c r="F224" s="26">
        <v>0</v>
      </c>
      <c r="G224" s="29">
        <f t="shared" si="26"/>
        <v>0</v>
      </c>
      <c r="H224" s="25"/>
      <c r="I224" s="27" t="e">
        <f t="shared" si="28"/>
        <v>#DIV/0!</v>
      </c>
      <c r="J224" s="10"/>
    </row>
    <row r="225" spans="1:10" ht="13.8" hidden="1" x14ac:dyDescent="0.3">
      <c r="A225">
        <f t="shared" si="29"/>
        <v>16</v>
      </c>
      <c r="B225" s="30" t="s">
        <v>483</v>
      </c>
      <c r="C225" s="24" t="s">
        <v>205</v>
      </c>
      <c r="D225" s="26">
        <v>0</v>
      </c>
      <c r="E225" s="26">
        <v>0</v>
      </c>
      <c r="F225" s="26">
        <v>0</v>
      </c>
      <c r="G225" s="29">
        <f t="shared" si="26"/>
        <v>0</v>
      </c>
      <c r="H225" s="25"/>
      <c r="I225" s="27" t="e">
        <f t="shared" si="28"/>
        <v>#DIV/0!</v>
      </c>
      <c r="J225" s="10"/>
    </row>
    <row r="226" spans="1:10" ht="13.8" hidden="1" x14ac:dyDescent="0.3">
      <c r="A226">
        <f t="shared" si="29"/>
        <v>16</v>
      </c>
      <c r="B226" s="24" t="s">
        <v>204</v>
      </c>
      <c r="C226" s="24" t="s">
        <v>205</v>
      </c>
      <c r="D226" s="26">
        <v>27141170</v>
      </c>
      <c r="E226" s="26">
        <v>27141170</v>
      </c>
      <c r="F226" s="26">
        <v>6660000</v>
      </c>
      <c r="G226" s="29">
        <f t="shared" si="26"/>
        <v>20481170</v>
      </c>
      <c r="H226" s="25"/>
      <c r="I226" s="27">
        <f t="shared" si="28"/>
        <v>0.24538367358518443</v>
      </c>
      <c r="J226" s="10"/>
    </row>
    <row r="227" spans="1:10" ht="13.8" hidden="1" x14ac:dyDescent="0.3">
      <c r="A227">
        <f t="shared" si="29"/>
        <v>10</v>
      </c>
      <c r="B227" s="18" t="s">
        <v>206</v>
      </c>
      <c r="C227" s="18" t="s">
        <v>207</v>
      </c>
      <c r="D227" s="21">
        <f>+D228</f>
        <v>0</v>
      </c>
      <c r="E227" s="21">
        <f>+E228</f>
        <v>0</v>
      </c>
      <c r="F227" s="21">
        <f>+F228</f>
        <v>0</v>
      </c>
      <c r="G227" s="28">
        <f t="shared" si="26"/>
        <v>0</v>
      </c>
      <c r="H227" s="23"/>
      <c r="I227" s="22" t="e">
        <f t="shared" si="28"/>
        <v>#DIV/0!</v>
      </c>
      <c r="J227" s="10"/>
    </row>
    <row r="228" spans="1:10" ht="13.8" hidden="1" x14ac:dyDescent="0.3">
      <c r="A228">
        <f t="shared" si="29"/>
        <v>14</v>
      </c>
      <c r="B228" s="24" t="s">
        <v>208</v>
      </c>
      <c r="C228" s="24" t="s">
        <v>209</v>
      </c>
      <c r="D228" s="26">
        <v>0</v>
      </c>
      <c r="E228" s="26">
        <v>0</v>
      </c>
      <c r="F228" s="26">
        <v>0</v>
      </c>
      <c r="G228" s="29">
        <f t="shared" si="26"/>
        <v>0</v>
      </c>
      <c r="H228" s="25"/>
      <c r="I228" s="27" t="e">
        <f t="shared" si="28"/>
        <v>#DIV/0!</v>
      </c>
      <c r="J228" s="10"/>
    </row>
    <row r="229" spans="1:10" ht="13.8" hidden="1" x14ac:dyDescent="0.3">
      <c r="A229">
        <f t="shared" si="29"/>
        <v>10</v>
      </c>
      <c r="B229" s="18" t="s">
        <v>210</v>
      </c>
      <c r="C229" s="18" t="s">
        <v>211</v>
      </c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26"/>
        <v>181497456.50999999</v>
      </c>
      <c r="H229" s="23"/>
      <c r="I229" s="22">
        <f t="shared" si="28"/>
        <v>0.27724625041888212</v>
      </c>
      <c r="J229" s="10"/>
    </row>
    <row r="230" spans="1:10" ht="13.8" hidden="1" x14ac:dyDescent="0.3">
      <c r="A230">
        <f t="shared" si="29"/>
        <v>12</v>
      </c>
      <c r="B230" s="18" t="s">
        <v>212</v>
      </c>
      <c r="C230" s="18" t="s">
        <v>213</v>
      </c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28"/>
        <v>0.29938212967477734</v>
      </c>
      <c r="J230" s="10"/>
    </row>
    <row r="231" spans="1:10" ht="13.8" hidden="1" x14ac:dyDescent="0.3">
      <c r="A231">
        <f t="shared" si="29"/>
        <v>16</v>
      </c>
      <c r="B231" s="30" t="s">
        <v>458</v>
      </c>
      <c r="C231" s="24" t="s">
        <v>215</v>
      </c>
      <c r="D231" s="26">
        <v>0</v>
      </c>
      <c r="E231" s="26">
        <v>0</v>
      </c>
      <c r="F231" s="26">
        <v>0</v>
      </c>
      <c r="G231" s="29">
        <f t="shared" si="26"/>
        <v>0</v>
      </c>
      <c r="H231" s="36"/>
      <c r="I231" s="27" t="e">
        <f t="shared" si="28"/>
        <v>#DIV/0!</v>
      </c>
      <c r="J231" s="10"/>
    </row>
    <row r="232" spans="1:10" ht="13.8" hidden="1" x14ac:dyDescent="0.3">
      <c r="A232">
        <f t="shared" si="29"/>
        <v>16</v>
      </c>
      <c r="B232" s="30" t="s">
        <v>459</v>
      </c>
      <c r="C232" s="24" t="s">
        <v>215</v>
      </c>
      <c r="D232" s="26">
        <v>0</v>
      </c>
      <c r="E232" s="26">
        <v>0</v>
      </c>
      <c r="F232" s="26">
        <v>0</v>
      </c>
      <c r="G232" s="29">
        <f t="shared" si="26"/>
        <v>0</v>
      </c>
      <c r="H232" s="36"/>
      <c r="I232" s="27" t="e">
        <f t="shared" si="28"/>
        <v>#DIV/0!</v>
      </c>
      <c r="J232" s="10"/>
    </row>
    <row r="233" spans="1:10" ht="13.8" hidden="1" x14ac:dyDescent="0.3">
      <c r="A233">
        <f t="shared" si="29"/>
        <v>16</v>
      </c>
      <c r="B233" s="30" t="s">
        <v>484</v>
      </c>
      <c r="C233" s="24" t="s">
        <v>215</v>
      </c>
      <c r="D233" s="26">
        <v>0</v>
      </c>
      <c r="E233" s="26">
        <v>0</v>
      </c>
      <c r="F233" s="26">
        <v>0</v>
      </c>
      <c r="G233" s="29">
        <f t="shared" si="26"/>
        <v>0</v>
      </c>
      <c r="H233" s="36"/>
      <c r="I233" s="27" t="e">
        <f t="shared" si="28"/>
        <v>#DIV/0!</v>
      </c>
      <c r="J233" s="10"/>
    </row>
    <row r="234" spans="1:10" ht="13.8" hidden="1" x14ac:dyDescent="0.3">
      <c r="A234">
        <f t="shared" si="29"/>
        <v>16</v>
      </c>
      <c r="B234" s="24" t="s">
        <v>214</v>
      </c>
      <c r="C234" s="24" t="s">
        <v>215</v>
      </c>
      <c r="D234" s="26">
        <v>104326452.51000001</v>
      </c>
      <c r="E234" s="26">
        <v>104326452.51000001</v>
      </c>
      <c r="F234" s="26">
        <v>40455000</v>
      </c>
      <c r="G234" s="29">
        <f t="shared" si="26"/>
        <v>63871452.510000005</v>
      </c>
      <c r="H234" s="29">
        <f t="shared" si="26"/>
        <v>-23416452.510000005</v>
      </c>
      <c r="I234" s="27">
        <f t="shared" si="28"/>
        <v>0.38777317762359709</v>
      </c>
      <c r="J234" s="10"/>
    </row>
    <row r="235" spans="1:10" ht="13.8" hidden="1" x14ac:dyDescent="0.3">
      <c r="A235">
        <f t="shared" si="29"/>
        <v>16</v>
      </c>
      <c r="B235" s="30" t="s">
        <v>428</v>
      </c>
      <c r="C235" s="24" t="s">
        <v>306</v>
      </c>
      <c r="D235" s="26">
        <v>0</v>
      </c>
      <c r="E235" s="26">
        <v>0</v>
      </c>
      <c r="F235" s="26">
        <v>0</v>
      </c>
      <c r="G235" s="29">
        <f t="shared" si="26"/>
        <v>0</v>
      </c>
      <c r="H235" s="29"/>
      <c r="I235" s="27" t="e">
        <f t="shared" si="28"/>
        <v>#DIV/0!</v>
      </c>
      <c r="J235" s="10"/>
    </row>
    <row r="236" spans="1:10" ht="13.8" hidden="1" x14ac:dyDescent="0.3">
      <c r="A236">
        <f t="shared" si="29"/>
        <v>16</v>
      </c>
      <c r="B236" s="30" t="s">
        <v>429</v>
      </c>
      <c r="C236" s="24" t="s">
        <v>306</v>
      </c>
      <c r="D236" s="26">
        <v>0</v>
      </c>
      <c r="E236" s="26">
        <v>0</v>
      </c>
      <c r="F236" s="26">
        <v>0</v>
      </c>
      <c r="G236" s="29">
        <f t="shared" si="26"/>
        <v>0</v>
      </c>
      <c r="H236" s="29"/>
      <c r="I236" s="27" t="e">
        <f t="shared" si="28"/>
        <v>#DIV/0!</v>
      </c>
      <c r="J236" s="10"/>
    </row>
    <row r="237" spans="1:10" ht="13.8" hidden="1" x14ac:dyDescent="0.3">
      <c r="A237">
        <f t="shared" si="29"/>
        <v>16</v>
      </c>
      <c r="B237" s="30" t="s">
        <v>305</v>
      </c>
      <c r="C237" s="24" t="s">
        <v>306</v>
      </c>
      <c r="D237" s="26">
        <v>0</v>
      </c>
      <c r="E237" s="26">
        <v>0</v>
      </c>
      <c r="F237" s="26">
        <v>0</v>
      </c>
      <c r="G237" s="29">
        <f t="shared" si="26"/>
        <v>0</v>
      </c>
      <c r="H237" s="25"/>
      <c r="I237" s="27" t="e">
        <f t="shared" si="28"/>
        <v>#DIV/0!</v>
      </c>
      <c r="J237" s="10"/>
    </row>
    <row r="238" spans="1:10" ht="13.8" hidden="1" x14ac:dyDescent="0.3">
      <c r="A238">
        <f t="shared" si="29"/>
        <v>16</v>
      </c>
      <c r="B238" s="30" t="s">
        <v>460</v>
      </c>
      <c r="C238" s="24" t="s">
        <v>217</v>
      </c>
      <c r="D238" s="26">
        <v>0</v>
      </c>
      <c r="E238" s="26">
        <v>0</v>
      </c>
      <c r="F238" s="26">
        <v>0</v>
      </c>
      <c r="G238" s="29">
        <f t="shared" si="26"/>
        <v>0</v>
      </c>
      <c r="H238" s="25"/>
      <c r="I238" s="27" t="e">
        <f t="shared" si="28"/>
        <v>#DIV/0!</v>
      </c>
      <c r="J238" s="10"/>
    </row>
    <row r="239" spans="1:10" ht="13.8" hidden="1" x14ac:dyDescent="0.3">
      <c r="A239">
        <f t="shared" si="29"/>
        <v>16</v>
      </c>
      <c r="B239" s="24" t="s">
        <v>216</v>
      </c>
      <c r="C239" s="24" t="s">
        <v>217</v>
      </c>
      <c r="D239" s="26">
        <v>0</v>
      </c>
      <c r="E239" s="26">
        <v>52693504</v>
      </c>
      <c r="F239" s="26">
        <v>0</v>
      </c>
      <c r="G239" s="29">
        <f t="shared" si="26"/>
        <v>52693504</v>
      </c>
      <c r="H239" s="25"/>
      <c r="I239" s="27">
        <f t="shared" si="28"/>
        <v>0</v>
      </c>
      <c r="J239" s="10"/>
    </row>
    <row r="240" spans="1:10" ht="13.8" hidden="1" x14ac:dyDescent="0.3">
      <c r="A240">
        <f t="shared" si="29"/>
        <v>16</v>
      </c>
      <c r="B240" s="24" t="s">
        <v>218</v>
      </c>
      <c r="C240" s="24" t="s">
        <v>219</v>
      </c>
      <c r="D240" s="26">
        <v>75532000</v>
      </c>
      <c r="E240" s="26">
        <v>75532000</v>
      </c>
      <c r="F240" s="26">
        <v>29166900</v>
      </c>
      <c r="G240" s="29">
        <f t="shared" si="26"/>
        <v>46365100</v>
      </c>
      <c r="H240" s="25"/>
      <c r="I240" s="27">
        <f t="shared" si="28"/>
        <v>0.38615288884181537</v>
      </c>
      <c r="J240" s="10"/>
    </row>
    <row r="241" spans="1:10" ht="13.8" hidden="1" x14ac:dyDescent="0.3">
      <c r="A241">
        <f t="shared" si="29"/>
        <v>16</v>
      </c>
      <c r="B241" s="30" t="s">
        <v>372</v>
      </c>
      <c r="C241" s="24" t="s">
        <v>373</v>
      </c>
      <c r="D241" s="26">
        <v>0</v>
      </c>
      <c r="E241" s="26">
        <v>0</v>
      </c>
      <c r="F241" s="26">
        <v>0</v>
      </c>
      <c r="G241" s="29">
        <f t="shared" si="26"/>
        <v>0</v>
      </c>
      <c r="H241" s="25"/>
      <c r="I241" s="27" t="e">
        <f t="shared" si="28"/>
        <v>#DIV/0!</v>
      </c>
      <c r="J241" s="10"/>
    </row>
    <row r="242" spans="1:10" ht="13.8" hidden="1" x14ac:dyDescent="0.3">
      <c r="A242">
        <f t="shared" si="29"/>
        <v>12</v>
      </c>
      <c r="B242" s="18" t="s">
        <v>220</v>
      </c>
      <c r="C242" s="18" t="s">
        <v>221</v>
      </c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26"/>
        <v>18567400</v>
      </c>
      <c r="H242" s="23"/>
      <c r="I242" s="22">
        <f t="shared" si="28"/>
        <v>0</v>
      </c>
      <c r="J242" s="10"/>
    </row>
    <row r="243" spans="1:10" ht="13.8" hidden="1" x14ac:dyDescent="0.3">
      <c r="A243">
        <f t="shared" si="29"/>
        <v>16</v>
      </c>
      <c r="B243" s="24" t="s">
        <v>222</v>
      </c>
      <c r="C243" s="24" t="s">
        <v>223</v>
      </c>
      <c r="D243" s="26">
        <v>18567400</v>
      </c>
      <c r="E243" s="26">
        <v>18567400</v>
      </c>
      <c r="F243" s="26">
        <v>0</v>
      </c>
      <c r="G243" s="29">
        <f t="shared" si="26"/>
        <v>18567400</v>
      </c>
      <c r="H243" s="25"/>
      <c r="I243" s="27">
        <f t="shared" si="28"/>
        <v>0</v>
      </c>
      <c r="J243" s="10"/>
    </row>
    <row r="244" spans="1:10" ht="13.8" hidden="1" x14ac:dyDescent="0.3">
      <c r="A244">
        <f t="shared" si="29"/>
        <v>10</v>
      </c>
      <c r="B244" s="18" t="s">
        <v>224</v>
      </c>
      <c r="C244" s="18" t="s">
        <v>225</v>
      </c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26"/>
        <v>0</v>
      </c>
      <c r="H244" s="23"/>
      <c r="I244" s="22">
        <f t="shared" si="28"/>
        <v>1</v>
      </c>
      <c r="J244" s="10"/>
    </row>
    <row r="245" spans="1:10" ht="13.8" hidden="1" x14ac:dyDescent="0.3">
      <c r="A245">
        <f t="shared" si="29"/>
        <v>14</v>
      </c>
      <c r="B245" s="24" t="s">
        <v>226</v>
      </c>
      <c r="C245" s="24" t="s">
        <v>227</v>
      </c>
      <c r="D245" s="26">
        <v>60000000</v>
      </c>
      <c r="E245" s="26">
        <v>60000000</v>
      </c>
      <c r="F245" s="26">
        <v>60000000</v>
      </c>
      <c r="G245" s="29">
        <f t="shared" si="26"/>
        <v>0</v>
      </c>
      <c r="H245" s="25"/>
      <c r="I245" s="27">
        <f t="shared" si="28"/>
        <v>1</v>
      </c>
      <c r="J245" s="10"/>
    </row>
    <row r="246" spans="1:10" ht="13.8" hidden="1" x14ac:dyDescent="0.3">
      <c r="A246">
        <f t="shared" si="29"/>
        <v>8</v>
      </c>
      <c r="B246" s="18" t="s">
        <v>228</v>
      </c>
      <c r="C246" s="18" t="s">
        <v>229</v>
      </c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26"/>
        <v>206722649</v>
      </c>
      <c r="H246" s="23"/>
      <c r="I246" s="22">
        <f t="shared" si="28"/>
        <v>0.56703936960131507</v>
      </c>
      <c r="J246" s="10"/>
    </row>
    <row r="247" spans="1:10" ht="13.8" hidden="1" x14ac:dyDescent="0.3">
      <c r="A247">
        <f t="shared" si="29"/>
        <v>10</v>
      </c>
      <c r="B247" s="31" t="s">
        <v>307</v>
      </c>
      <c r="C247" s="18" t="s">
        <v>308</v>
      </c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26"/>
        <v>92991305</v>
      </c>
      <c r="H247" s="23"/>
      <c r="I247" s="22">
        <f>+F247/E247</f>
        <v>0.21084799341463209</v>
      </c>
      <c r="J247" s="10"/>
    </row>
    <row r="248" spans="1:10" ht="13.8" hidden="1" x14ac:dyDescent="0.3">
      <c r="A248">
        <f t="shared" si="29"/>
        <v>14</v>
      </c>
      <c r="B248" s="30" t="s">
        <v>461</v>
      </c>
      <c r="C248" s="24" t="s">
        <v>308</v>
      </c>
      <c r="D248" s="26">
        <v>0</v>
      </c>
      <c r="E248" s="26">
        <v>0</v>
      </c>
      <c r="F248" s="26">
        <v>0</v>
      </c>
      <c r="G248" s="29">
        <f t="shared" si="26"/>
        <v>0</v>
      </c>
      <c r="H248" s="25"/>
      <c r="I248" s="27" t="e">
        <f t="shared" si="28"/>
        <v>#DIV/0!</v>
      </c>
      <c r="J248" s="10"/>
    </row>
    <row r="249" spans="1:10" ht="13.8" hidden="1" x14ac:dyDescent="0.3">
      <c r="A249">
        <f t="shared" si="29"/>
        <v>14</v>
      </c>
      <c r="B249" s="30" t="s">
        <v>462</v>
      </c>
      <c r="C249" s="24" t="s">
        <v>308</v>
      </c>
      <c r="D249" s="26">
        <v>0</v>
      </c>
      <c r="E249" s="26">
        <v>0</v>
      </c>
      <c r="F249" s="26">
        <v>0</v>
      </c>
      <c r="G249" s="29">
        <f t="shared" si="26"/>
        <v>0</v>
      </c>
      <c r="H249" s="25"/>
      <c r="I249" s="27" t="e">
        <f t="shared" si="28"/>
        <v>#DIV/0!</v>
      </c>
      <c r="J249" s="10"/>
    </row>
    <row r="250" spans="1:10" ht="13.8" hidden="1" x14ac:dyDescent="0.3">
      <c r="A250">
        <f t="shared" si="29"/>
        <v>14</v>
      </c>
      <c r="B250" s="30" t="s">
        <v>485</v>
      </c>
      <c r="C250" s="24" t="s">
        <v>308</v>
      </c>
      <c r="D250" s="26">
        <v>0</v>
      </c>
      <c r="E250" s="26">
        <v>0</v>
      </c>
      <c r="F250" s="26">
        <v>0</v>
      </c>
      <c r="G250" s="29">
        <f t="shared" si="26"/>
        <v>0</v>
      </c>
      <c r="H250" s="25"/>
      <c r="I250" s="27" t="e">
        <f t="shared" si="28"/>
        <v>#DIV/0!</v>
      </c>
      <c r="J250" s="10"/>
    </row>
    <row r="251" spans="1:10" ht="13.8" hidden="1" x14ac:dyDescent="0.3">
      <c r="A251">
        <f t="shared" si="29"/>
        <v>14</v>
      </c>
      <c r="B251" s="30" t="s">
        <v>309</v>
      </c>
      <c r="C251" s="24" t="s">
        <v>308</v>
      </c>
      <c r="D251" s="26">
        <v>117837000</v>
      </c>
      <c r="E251" s="26">
        <v>117837000</v>
      </c>
      <c r="F251" s="26">
        <v>24845695</v>
      </c>
      <c r="G251" s="29">
        <f t="shared" si="26"/>
        <v>92991305</v>
      </c>
      <c r="H251" s="25"/>
      <c r="I251" s="27">
        <f t="shared" si="28"/>
        <v>0.21084799341463209</v>
      </c>
      <c r="J251" s="10"/>
    </row>
    <row r="252" spans="1:10" ht="13.8" hidden="1" x14ac:dyDescent="0.3">
      <c r="A252">
        <f t="shared" si="29"/>
        <v>10</v>
      </c>
      <c r="B252" s="31" t="s">
        <v>310</v>
      </c>
      <c r="C252" s="18" t="s">
        <v>311</v>
      </c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26"/>
        <v>84105419</v>
      </c>
      <c r="H252" s="23"/>
      <c r="I252" s="22">
        <f t="shared" si="28"/>
        <v>0.43929720666666666</v>
      </c>
      <c r="J252" s="10"/>
    </row>
    <row r="253" spans="1:10" ht="13.8" hidden="1" x14ac:dyDescent="0.3">
      <c r="A253">
        <f t="shared" si="29"/>
        <v>14</v>
      </c>
      <c r="B253" s="30" t="s">
        <v>463</v>
      </c>
      <c r="C253" s="24" t="s">
        <v>311</v>
      </c>
      <c r="D253" s="26">
        <v>0</v>
      </c>
      <c r="E253" s="26">
        <v>0</v>
      </c>
      <c r="F253" s="26">
        <v>0</v>
      </c>
      <c r="G253" s="29">
        <f t="shared" si="26"/>
        <v>0</v>
      </c>
      <c r="H253" s="25"/>
      <c r="I253" s="27" t="e">
        <f t="shared" si="28"/>
        <v>#DIV/0!</v>
      </c>
      <c r="J253" s="10"/>
    </row>
    <row r="254" spans="1:10" ht="13.8" hidden="1" x14ac:dyDescent="0.3">
      <c r="A254">
        <f t="shared" si="29"/>
        <v>14</v>
      </c>
      <c r="B254" s="30" t="s">
        <v>312</v>
      </c>
      <c r="C254" s="24" t="s">
        <v>311</v>
      </c>
      <c r="D254" s="26">
        <v>80000000</v>
      </c>
      <c r="E254" s="26">
        <v>80000000</v>
      </c>
      <c r="F254" s="26">
        <v>57546249</v>
      </c>
      <c r="G254" s="29">
        <f t="shared" si="26"/>
        <v>22453751</v>
      </c>
      <c r="H254" s="25"/>
      <c r="I254" s="27">
        <f t="shared" si="28"/>
        <v>0.71932811249999995</v>
      </c>
      <c r="J254" s="10"/>
    </row>
    <row r="255" spans="1:10" ht="13.8" hidden="1" x14ac:dyDescent="0.3">
      <c r="A255">
        <f t="shared" si="29"/>
        <v>14</v>
      </c>
      <c r="B255" s="30" t="s">
        <v>413</v>
      </c>
      <c r="C255" s="24" t="s">
        <v>314</v>
      </c>
      <c r="D255" s="26">
        <v>0</v>
      </c>
      <c r="E255" s="26">
        <v>0</v>
      </c>
      <c r="F255" s="26">
        <v>0</v>
      </c>
      <c r="G255" s="29">
        <f t="shared" si="26"/>
        <v>0</v>
      </c>
      <c r="H255" s="25"/>
      <c r="I255" s="27" t="e">
        <f t="shared" si="28"/>
        <v>#DIV/0!</v>
      </c>
      <c r="J255" s="10"/>
    </row>
    <row r="256" spans="1:10" ht="13.8" hidden="1" x14ac:dyDescent="0.3">
      <c r="A256">
        <f t="shared" si="29"/>
        <v>14</v>
      </c>
      <c r="B256" s="30" t="s">
        <v>313</v>
      </c>
      <c r="C256" s="24" t="s">
        <v>314</v>
      </c>
      <c r="D256" s="26">
        <v>70000000</v>
      </c>
      <c r="E256" s="26">
        <v>70000000</v>
      </c>
      <c r="F256" s="26">
        <v>8348332</v>
      </c>
      <c r="G256" s="29">
        <f t="shared" si="26"/>
        <v>61651668</v>
      </c>
      <c r="H256" s="25"/>
      <c r="I256" s="27">
        <f t="shared" si="28"/>
        <v>0.11926188571428571</v>
      </c>
      <c r="J256" s="10"/>
    </row>
    <row r="257" spans="1:10" ht="13.8" hidden="1" x14ac:dyDescent="0.3">
      <c r="A257">
        <f t="shared" si="29"/>
        <v>10</v>
      </c>
      <c r="B257" s="18" t="s">
        <v>230</v>
      </c>
      <c r="C257" s="18" t="s">
        <v>231</v>
      </c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26"/>
        <v>29625925</v>
      </c>
      <c r="H257" s="23"/>
      <c r="I257" s="22">
        <f t="shared" si="28"/>
        <v>0</v>
      </c>
      <c r="J257" s="10"/>
    </row>
    <row r="258" spans="1:10" ht="13.8" hidden="1" x14ac:dyDescent="0.3">
      <c r="A258">
        <f t="shared" si="29"/>
        <v>14</v>
      </c>
      <c r="B258" s="24" t="s">
        <v>232</v>
      </c>
      <c r="C258" s="24" t="s">
        <v>233</v>
      </c>
      <c r="D258" s="26">
        <v>29625925</v>
      </c>
      <c r="E258" s="26">
        <v>29625925</v>
      </c>
      <c r="F258" s="26">
        <v>0</v>
      </c>
      <c r="G258" s="29">
        <f t="shared" si="26"/>
        <v>29625925</v>
      </c>
      <c r="H258" s="25"/>
      <c r="I258" s="27">
        <f t="shared" si="28"/>
        <v>0</v>
      </c>
      <c r="J258" s="10"/>
    </row>
    <row r="259" spans="1:10" ht="13.8" hidden="1" x14ac:dyDescent="0.3">
      <c r="A259">
        <f t="shared" si="29"/>
        <v>10</v>
      </c>
      <c r="B259" s="18" t="s">
        <v>234</v>
      </c>
      <c r="C259" s="18" t="s">
        <v>235</v>
      </c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26"/>
        <v>0</v>
      </c>
      <c r="H259" s="23"/>
      <c r="I259" s="22">
        <f t="shared" si="28"/>
        <v>1</v>
      </c>
      <c r="J259" s="10"/>
    </row>
    <row r="260" spans="1:10" ht="13.8" hidden="1" x14ac:dyDescent="0.3">
      <c r="A260">
        <f t="shared" si="29"/>
        <v>14</v>
      </c>
      <c r="B260" s="24" t="s">
        <v>236</v>
      </c>
      <c r="C260" s="24" t="s">
        <v>237</v>
      </c>
      <c r="D260" s="26">
        <v>120000000</v>
      </c>
      <c r="E260" s="26">
        <v>120000000</v>
      </c>
      <c r="F260" s="26">
        <v>120000000</v>
      </c>
      <c r="G260" s="29">
        <f t="shared" si="26"/>
        <v>0</v>
      </c>
      <c r="H260" s="25"/>
      <c r="I260" s="27">
        <f t="shared" si="28"/>
        <v>1</v>
      </c>
      <c r="J260" s="10"/>
    </row>
    <row r="261" spans="1:10" ht="13.8" hidden="1" x14ac:dyDescent="0.3">
      <c r="A261">
        <f t="shared" si="29"/>
        <v>14</v>
      </c>
      <c r="B261" s="30" t="s">
        <v>464</v>
      </c>
      <c r="C261" s="24" t="s">
        <v>237</v>
      </c>
      <c r="D261" s="26">
        <v>0</v>
      </c>
      <c r="E261" s="26">
        <v>0</v>
      </c>
      <c r="F261" s="26">
        <v>0</v>
      </c>
      <c r="G261" s="29">
        <f t="shared" si="26"/>
        <v>0</v>
      </c>
      <c r="H261" s="25"/>
      <c r="I261" s="27" t="e">
        <f t="shared" si="28"/>
        <v>#DIV/0!</v>
      </c>
      <c r="J261" s="10"/>
    </row>
    <row r="262" spans="1:10" ht="13.8" hidden="1" x14ac:dyDescent="0.3">
      <c r="A262">
        <f t="shared" si="29"/>
        <v>10</v>
      </c>
      <c r="B262" s="18" t="s">
        <v>238</v>
      </c>
      <c r="C262" s="18" t="s">
        <v>239</v>
      </c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26"/>
        <v>0</v>
      </c>
      <c r="H262" s="23"/>
      <c r="I262" s="22">
        <f t="shared" si="28"/>
        <v>1</v>
      </c>
      <c r="J262" s="10"/>
    </row>
    <row r="263" spans="1:10" ht="13.8" hidden="1" x14ac:dyDescent="0.3">
      <c r="A263">
        <f t="shared" si="29"/>
        <v>14</v>
      </c>
      <c r="B263" s="30" t="s">
        <v>374</v>
      </c>
      <c r="C263" s="24" t="s">
        <v>376</v>
      </c>
      <c r="D263" s="26">
        <v>0</v>
      </c>
      <c r="E263" s="26">
        <v>0</v>
      </c>
      <c r="F263" s="26">
        <v>0</v>
      </c>
      <c r="G263" s="29">
        <f t="shared" si="26"/>
        <v>0</v>
      </c>
      <c r="H263" s="25"/>
      <c r="I263" s="27" t="e">
        <f t="shared" si="28"/>
        <v>#DIV/0!</v>
      </c>
      <c r="J263" s="10"/>
    </row>
    <row r="264" spans="1:10" ht="13.8" hidden="1" x14ac:dyDescent="0.3">
      <c r="A264">
        <f t="shared" si="29"/>
        <v>14</v>
      </c>
      <c r="B264" s="30" t="s">
        <v>375</v>
      </c>
      <c r="C264" s="24" t="s">
        <v>377</v>
      </c>
      <c r="D264" s="26">
        <v>0</v>
      </c>
      <c r="E264" s="26">
        <v>0</v>
      </c>
      <c r="F264" s="26">
        <v>0</v>
      </c>
      <c r="G264" s="29">
        <f t="shared" si="26"/>
        <v>0</v>
      </c>
      <c r="H264" s="25"/>
      <c r="I264" s="27" t="e">
        <f t="shared" si="28"/>
        <v>#DIV/0!</v>
      </c>
      <c r="J264" s="10"/>
    </row>
    <row r="265" spans="1:10" ht="13.8" hidden="1" x14ac:dyDescent="0.3">
      <c r="A265">
        <f t="shared" si="29"/>
        <v>14</v>
      </c>
      <c r="B265" s="24" t="s">
        <v>240</v>
      </c>
      <c r="C265" s="24" t="s">
        <v>241</v>
      </c>
      <c r="D265" s="26">
        <v>60000000</v>
      </c>
      <c r="E265" s="26">
        <v>60000000</v>
      </c>
      <c r="F265" s="26">
        <v>60000000</v>
      </c>
      <c r="G265" s="29">
        <f t="shared" si="26"/>
        <v>0</v>
      </c>
      <c r="H265" s="25"/>
      <c r="I265" s="27">
        <f t="shared" si="28"/>
        <v>1</v>
      </c>
      <c r="J265" s="10"/>
    </row>
    <row r="266" spans="1:10" ht="13.8" hidden="1" x14ac:dyDescent="0.3">
      <c r="A266">
        <f t="shared" si="29"/>
        <v>10</v>
      </c>
      <c r="B266" s="18" t="s">
        <v>242</v>
      </c>
      <c r="C266" s="18" t="s">
        <v>243</v>
      </c>
      <c r="D266" s="21">
        <f>+D267</f>
        <v>0</v>
      </c>
      <c r="E266" s="21">
        <f>+E267</f>
        <v>0</v>
      </c>
      <c r="F266" s="21">
        <f>+F267</f>
        <v>0</v>
      </c>
      <c r="G266" s="28">
        <f t="shared" si="26"/>
        <v>0</v>
      </c>
      <c r="H266" s="23"/>
      <c r="I266" s="22" t="e">
        <f t="shared" si="28"/>
        <v>#DIV/0!</v>
      </c>
      <c r="J266" s="10"/>
    </row>
    <row r="267" spans="1:10" ht="13.8" hidden="1" x14ac:dyDescent="0.3">
      <c r="A267">
        <f t="shared" ref="A267:A296" si="30">LEN(B267)</f>
        <v>14</v>
      </c>
      <c r="B267" s="24" t="s">
        <v>244</v>
      </c>
      <c r="C267" s="24" t="s">
        <v>245</v>
      </c>
      <c r="D267" s="26">
        <v>0</v>
      </c>
      <c r="E267" s="26">
        <v>0</v>
      </c>
      <c r="F267" s="26">
        <v>0</v>
      </c>
      <c r="G267" s="29">
        <f t="shared" si="26"/>
        <v>0</v>
      </c>
      <c r="H267" s="25"/>
      <c r="I267" s="27" t="e">
        <f t="shared" si="28"/>
        <v>#DIV/0!</v>
      </c>
      <c r="J267" s="10"/>
    </row>
    <row r="268" spans="1:10" ht="13.8" hidden="1" x14ac:dyDescent="0.3">
      <c r="A268">
        <f t="shared" si="30"/>
        <v>8</v>
      </c>
      <c r="B268" s="18" t="s">
        <v>246</v>
      </c>
      <c r="C268" s="18" t="s">
        <v>247</v>
      </c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26"/>
        <v>379030409</v>
      </c>
      <c r="H268" s="23"/>
      <c r="I268" s="22">
        <f t="shared" si="28"/>
        <v>0.13241528795092475</v>
      </c>
      <c r="J268" s="10"/>
    </row>
    <row r="269" spans="1:10" ht="13.8" hidden="1" x14ac:dyDescent="0.3">
      <c r="A269">
        <f t="shared" si="30"/>
        <v>12</v>
      </c>
      <c r="B269" s="24" t="s">
        <v>248</v>
      </c>
      <c r="C269" s="24" t="s">
        <v>247</v>
      </c>
      <c r="D269" s="26">
        <v>436880000</v>
      </c>
      <c r="E269" s="26">
        <v>436880000</v>
      </c>
      <c r="F269" s="26">
        <v>57849591</v>
      </c>
      <c r="G269" s="29">
        <f t="shared" si="26"/>
        <v>379030409</v>
      </c>
      <c r="H269" s="25"/>
      <c r="I269" s="27">
        <f t="shared" si="28"/>
        <v>0.13241528795092475</v>
      </c>
      <c r="J269" s="10"/>
    </row>
    <row r="270" spans="1:10" ht="13.8" hidden="1" x14ac:dyDescent="0.3">
      <c r="A270">
        <f t="shared" si="30"/>
        <v>8</v>
      </c>
      <c r="B270" s="31" t="s">
        <v>315</v>
      </c>
      <c r="C270" s="18" t="s">
        <v>316</v>
      </c>
      <c r="D270" s="21">
        <f>SUM(D271:D272)</f>
        <v>450000000</v>
      </c>
      <c r="E270" s="21">
        <f t="shared" ref="E270:F270" si="31">SUM(E271:E272)</f>
        <v>491983696</v>
      </c>
      <c r="F270" s="21">
        <f t="shared" si="31"/>
        <v>0</v>
      </c>
      <c r="G270" s="29">
        <f t="shared" si="26"/>
        <v>491983696</v>
      </c>
      <c r="H270" s="23"/>
      <c r="I270" s="27">
        <f t="shared" si="28"/>
        <v>0</v>
      </c>
      <c r="J270" s="10"/>
    </row>
    <row r="271" spans="1:10" ht="13.8" hidden="1" x14ac:dyDescent="0.3">
      <c r="A271">
        <f t="shared" si="30"/>
        <v>14</v>
      </c>
      <c r="B271" s="30" t="s">
        <v>317</v>
      </c>
      <c r="C271" s="24" t="s">
        <v>316</v>
      </c>
      <c r="D271" s="26">
        <v>450000000</v>
      </c>
      <c r="E271" s="26">
        <v>450000000</v>
      </c>
      <c r="F271" s="26">
        <v>0</v>
      </c>
      <c r="G271" s="29">
        <f t="shared" si="26"/>
        <v>450000000</v>
      </c>
      <c r="H271" s="25"/>
      <c r="I271" s="27">
        <f t="shared" si="28"/>
        <v>0</v>
      </c>
      <c r="J271" s="10"/>
    </row>
    <row r="272" spans="1:10" ht="13.8" hidden="1" x14ac:dyDescent="0.3">
      <c r="A272">
        <f t="shared" si="30"/>
        <v>14</v>
      </c>
      <c r="B272" s="30" t="s">
        <v>502</v>
      </c>
      <c r="C272" s="24" t="s">
        <v>316</v>
      </c>
      <c r="D272" s="26">
        <v>0</v>
      </c>
      <c r="E272" s="26">
        <v>41983696</v>
      </c>
      <c r="F272" s="26">
        <v>0</v>
      </c>
      <c r="G272" s="29">
        <f t="shared" si="26"/>
        <v>41983696</v>
      </c>
      <c r="H272" s="25"/>
      <c r="I272" s="27">
        <f t="shared" si="28"/>
        <v>0</v>
      </c>
      <c r="J272" s="10"/>
    </row>
    <row r="273" spans="1:10" ht="13.8" x14ac:dyDescent="0.3">
      <c r="A273">
        <f t="shared" si="30"/>
        <v>2</v>
      </c>
      <c r="B273" s="18" t="s">
        <v>249</v>
      </c>
      <c r="C273" s="18" t="s">
        <v>266</v>
      </c>
      <c r="D273" s="21">
        <f>+D274</f>
        <v>284521000</v>
      </c>
      <c r="E273" s="21">
        <f>+E274</f>
        <v>284521000</v>
      </c>
      <c r="F273" s="21">
        <f>+F274</f>
        <v>139025034</v>
      </c>
      <c r="G273" s="28">
        <f t="shared" si="26"/>
        <v>145495966</v>
      </c>
      <c r="H273" s="23"/>
      <c r="I273" s="22">
        <f t="shared" si="28"/>
        <v>0.48862837540989945</v>
      </c>
      <c r="J273" s="10"/>
    </row>
    <row r="274" spans="1:10" ht="13.8" x14ac:dyDescent="0.3">
      <c r="A274">
        <f t="shared" si="30"/>
        <v>4</v>
      </c>
      <c r="B274" s="18" t="s">
        <v>250</v>
      </c>
      <c r="C274" s="18" t="s">
        <v>266</v>
      </c>
      <c r="D274" s="21">
        <f>+D275+D286</f>
        <v>284521000</v>
      </c>
      <c r="E274" s="21">
        <f>+E275+E286</f>
        <v>284521000</v>
      </c>
      <c r="F274" s="21">
        <f>+F275+F286</f>
        <v>139025034</v>
      </c>
      <c r="G274" s="28">
        <f t="shared" si="26"/>
        <v>145495966</v>
      </c>
      <c r="H274" s="23"/>
      <c r="I274" s="22">
        <f t="shared" si="28"/>
        <v>0.48862837540989945</v>
      </c>
      <c r="J274" s="10"/>
    </row>
    <row r="275" spans="1:10" ht="13.8" x14ac:dyDescent="0.3">
      <c r="A275">
        <f t="shared" si="30"/>
        <v>6</v>
      </c>
      <c r="B275" s="18" t="s">
        <v>251</v>
      </c>
      <c r="C275" s="18" t="s">
        <v>57</v>
      </c>
      <c r="D275" s="21">
        <f>SUM(D276:D285)</f>
        <v>160696000</v>
      </c>
      <c r="E275" s="21">
        <v>119228000</v>
      </c>
      <c r="F275" s="21">
        <v>10780000</v>
      </c>
      <c r="G275" s="28">
        <f t="shared" si="26"/>
        <v>108448000</v>
      </c>
      <c r="H275" s="23"/>
      <c r="I275" s="22">
        <f t="shared" si="28"/>
        <v>9.04150031871708E-2</v>
      </c>
      <c r="J275" s="10"/>
    </row>
    <row r="276" spans="1:10" ht="13.8" hidden="1" x14ac:dyDescent="0.3">
      <c r="A276">
        <f t="shared" si="30"/>
        <v>14</v>
      </c>
      <c r="B276" s="24" t="s">
        <v>252</v>
      </c>
      <c r="C276" s="24" t="s">
        <v>58</v>
      </c>
      <c r="D276" s="26">
        <v>34500000</v>
      </c>
      <c r="E276" s="26">
        <v>34500000</v>
      </c>
      <c r="F276" s="26">
        <v>0</v>
      </c>
      <c r="G276" s="29">
        <f t="shared" si="26"/>
        <v>34500000</v>
      </c>
      <c r="H276" s="25"/>
      <c r="I276" s="27">
        <f t="shared" si="28"/>
        <v>0</v>
      </c>
      <c r="J276" s="10"/>
    </row>
    <row r="277" spans="1:10" ht="13.8" hidden="1" x14ac:dyDescent="0.3">
      <c r="A277">
        <f t="shared" si="30"/>
        <v>14</v>
      </c>
      <c r="B277" s="24" t="s">
        <v>253</v>
      </c>
      <c r="C277" s="24" t="s">
        <v>76</v>
      </c>
      <c r="D277" s="26">
        <v>10780000</v>
      </c>
      <c r="E277" s="26">
        <v>10780000</v>
      </c>
      <c r="F277" s="26">
        <v>0</v>
      </c>
      <c r="G277" s="29">
        <f t="shared" si="26"/>
        <v>10780000</v>
      </c>
      <c r="H277" s="25"/>
      <c r="I277" s="27">
        <f t="shared" si="28"/>
        <v>0</v>
      </c>
      <c r="J277" s="10"/>
    </row>
    <row r="278" spans="1:10" ht="13.8" hidden="1" x14ac:dyDescent="0.3">
      <c r="A278">
        <f t="shared" si="30"/>
        <v>14</v>
      </c>
      <c r="B278" s="24" t="s">
        <v>254</v>
      </c>
      <c r="C278" s="24" t="s">
        <v>267</v>
      </c>
      <c r="D278" s="26">
        <v>88400000</v>
      </c>
      <c r="E278" s="26">
        <v>88400000</v>
      </c>
      <c r="F278" s="26">
        <v>0</v>
      </c>
      <c r="G278" s="29">
        <f t="shared" si="26"/>
        <v>88400000</v>
      </c>
      <c r="H278" s="25"/>
      <c r="I278" s="27">
        <f t="shared" si="28"/>
        <v>0</v>
      </c>
      <c r="J278" s="10"/>
    </row>
    <row r="279" spans="1:10" ht="13.8" hidden="1" x14ac:dyDescent="0.3">
      <c r="A279">
        <f t="shared" si="30"/>
        <v>14</v>
      </c>
      <c r="B279" s="24" t="s">
        <v>255</v>
      </c>
      <c r="C279" s="24" t="s">
        <v>84</v>
      </c>
      <c r="D279" s="26">
        <v>0</v>
      </c>
      <c r="E279" s="26">
        <v>0</v>
      </c>
      <c r="F279" s="26">
        <v>0</v>
      </c>
      <c r="G279" s="29">
        <f t="shared" si="26"/>
        <v>0</v>
      </c>
      <c r="H279" s="25"/>
      <c r="I279" s="27" t="e">
        <f t="shared" si="28"/>
        <v>#DIV/0!</v>
      </c>
      <c r="J279" s="10"/>
    </row>
    <row r="280" spans="1:10" ht="13.8" hidden="1" x14ac:dyDescent="0.3">
      <c r="A280">
        <f t="shared" si="30"/>
        <v>14</v>
      </c>
      <c r="B280" s="24" t="s">
        <v>256</v>
      </c>
      <c r="C280" s="24" t="s">
        <v>92</v>
      </c>
      <c r="D280" s="26">
        <v>550000</v>
      </c>
      <c r="E280" s="26">
        <v>550000</v>
      </c>
      <c r="F280" s="26">
        <v>0</v>
      </c>
      <c r="G280" s="29">
        <f t="shared" si="26"/>
        <v>550000</v>
      </c>
      <c r="H280" s="25"/>
      <c r="I280" s="27">
        <f t="shared" si="28"/>
        <v>0</v>
      </c>
      <c r="J280" s="10"/>
    </row>
    <row r="281" spans="1:10" ht="13.8" hidden="1" x14ac:dyDescent="0.3">
      <c r="A281">
        <f t="shared" si="30"/>
        <v>14</v>
      </c>
      <c r="B281" s="24" t="s">
        <v>257</v>
      </c>
      <c r="C281" s="24" t="s">
        <v>268</v>
      </c>
      <c r="D281" s="26">
        <v>550000</v>
      </c>
      <c r="E281" s="26">
        <v>550000</v>
      </c>
      <c r="F281" s="26">
        <v>0</v>
      </c>
      <c r="G281" s="29">
        <f t="shared" si="26"/>
        <v>550000</v>
      </c>
      <c r="H281" s="25"/>
      <c r="I281" s="27">
        <f t="shared" si="28"/>
        <v>0</v>
      </c>
      <c r="J281" s="10"/>
    </row>
    <row r="282" spans="1:10" ht="13.8" hidden="1" x14ac:dyDescent="0.3">
      <c r="A282">
        <f t="shared" si="30"/>
        <v>14</v>
      </c>
      <c r="B282" s="24" t="s">
        <v>258</v>
      </c>
      <c r="C282" s="24" t="s">
        <v>107</v>
      </c>
      <c r="D282" s="26">
        <v>1100000</v>
      </c>
      <c r="E282" s="26">
        <v>1100000</v>
      </c>
      <c r="F282" s="26">
        <v>0</v>
      </c>
      <c r="G282" s="29">
        <f t="shared" si="26"/>
        <v>1100000</v>
      </c>
      <c r="H282" s="25"/>
      <c r="I282" s="27">
        <f t="shared" si="28"/>
        <v>0</v>
      </c>
      <c r="J282" s="10"/>
    </row>
    <row r="283" spans="1:10" ht="13.8" hidden="1" x14ac:dyDescent="0.3">
      <c r="A283">
        <f t="shared" si="30"/>
        <v>14</v>
      </c>
      <c r="B283" s="24" t="s">
        <v>259</v>
      </c>
      <c r="C283" s="24" t="s">
        <v>110</v>
      </c>
      <c r="D283" s="26">
        <v>6468000</v>
      </c>
      <c r="E283" s="26">
        <v>6468000</v>
      </c>
      <c r="F283" s="26">
        <v>0</v>
      </c>
      <c r="G283" s="29">
        <f t="shared" si="26"/>
        <v>6468000</v>
      </c>
      <c r="H283" s="25"/>
      <c r="I283" s="27">
        <f t="shared" si="28"/>
        <v>0</v>
      </c>
      <c r="J283" s="10"/>
    </row>
    <row r="284" spans="1:10" ht="13.8" hidden="1" x14ac:dyDescent="0.3">
      <c r="A284">
        <f t="shared" si="30"/>
        <v>14</v>
      </c>
      <c r="B284" s="24" t="s">
        <v>260</v>
      </c>
      <c r="C284" s="24" t="s">
        <v>126</v>
      </c>
      <c r="D284" s="26">
        <v>11880000</v>
      </c>
      <c r="E284" s="26">
        <v>11880000</v>
      </c>
      <c r="F284" s="26">
        <v>0</v>
      </c>
      <c r="G284" s="29">
        <f t="shared" si="26"/>
        <v>11880000</v>
      </c>
      <c r="H284" s="25"/>
      <c r="I284" s="27">
        <f t="shared" si="28"/>
        <v>0</v>
      </c>
      <c r="J284" s="10"/>
    </row>
    <row r="285" spans="1:10" ht="13.8" hidden="1" x14ac:dyDescent="0.3">
      <c r="A285">
        <f t="shared" si="30"/>
        <v>14</v>
      </c>
      <c r="B285" s="24" t="s">
        <v>261</v>
      </c>
      <c r="C285" s="24" t="s">
        <v>146</v>
      </c>
      <c r="D285" s="26">
        <v>6468000</v>
      </c>
      <c r="E285" s="26">
        <v>6468000</v>
      </c>
      <c r="F285" s="26">
        <v>0</v>
      </c>
      <c r="G285" s="29">
        <f t="shared" si="26"/>
        <v>6468000</v>
      </c>
      <c r="H285" s="25"/>
      <c r="I285" s="27">
        <f t="shared" si="28"/>
        <v>0</v>
      </c>
      <c r="J285" s="10"/>
    </row>
    <row r="286" spans="1:10" ht="13.8" x14ac:dyDescent="0.3">
      <c r="A286">
        <f t="shared" si="30"/>
        <v>6</v>
      </c>
      <c r="B286" s="18" t="s">
        <v>262</v>
      </c>
      <c r="C286" s="18" t="s">
        <v>128</v>
      </c>
      <c r="D286" s="21">
        <f>SUM(D287:D289)</f>
        <v>123825000</v>
      </c>
      <c r="E286" s="21">
        <v>165293000</v>
      </c>
      <c r="F286" s="21">
        <v>128245034</v>
      </c>
      <c r="G286" s="28">
        <f t="shared" si="26"/>
        <v>37047966</v>
      </c>
      <c r="H286" s="23"/>
      <c r="I286" s="22">
        <f t="shared" si="28"/>
        <v>0.77586488236041451</v>
      </c>
      <c r="J286" s="10"/>
    </row>
    <row r="287" spans="1:10" ht="13.8" hidden="1" x14ac:dyDescent="0.3">
      <c r="A287">
        <f t="shared" si="30"/>
        <v>14</v>
      </c>
      <c r="B287" s="24" t="s">
        <v>263</v>
      </c>
      <c r="C287" s="24" t="s">
        <v>209</v>
      </c>
      <c r="D287" s="26">
        <v>114101000</v>
      </c>
      <c r="E287" s="26">
        <v>114101000</v>
      </c>
      <c r="F287" s="26">
        <v>0</v>
      </c>
      <c r="G287" s="29">
        <f t="shared" si="26"/>
        <v>114101000</v>
      </c>
      <c r="H287" s="25"/>
      <c r="I287" s="27">
        <f t="shared" si="28"/>
        <v>0</v>
      </c>
      <c r="J287" s="10"/>
    </row>
    <row r="288" spans="1:10" ht="13.8" hidden="1" x14ac:dyDescent="0.3">
      <c r="A288">
        <f t="shared" si="30"/>
        <v>16</v>
      </c>
      <c r="B288" s="24" t="s">
        <v>264</v>
      </c>
      <c r="C288" s="24" t="s">
        <v>217</v>
      </c>
      <c r="D288" s="26">
        <v>0</v>
      </c>
      <c r="E288" s="26">
        <v>0</v>
      </c>
      <c r="F288" s="26">
        <v>0</v>
      </c>
      <c r="G288" s="29">
        <f t="shared" si="26"/>
        <v>0</v>
      </c>
      <c r="H288" s="25"/>
      <c r="I288" s="27" t="e">
        <f t="shared" si="28"/>
        <v>#DIV/0!</v>
      </c>
      <c r="J288" s="10"/>
    </row>
    <row r="289" spans="1:11" ht="13.8" hidden="1" x14ac:dyDescent="0.3">
      <c r="A289">
        <f t="shared" si="30"/>
        <v>16</v>
      </c>
      <c r="B289" s="24" t="s">
        <v>265</v>
      </c>
      <c r="C289" s="24" t="s">
        <v>219</v>
      </c>
      <c r="D289" s="26">
        <v>9724000</v>
      </c>
      <c r="E289" s="26">
        <v>9724000</v>
      </c>
      <c r="F289" s="26">
        <v>3076150</v>
      </c>
      <c r="G289" s="29">
        <f t="shared" si="26"/>
        <v>6647850</v>
      </c>
      <c r="H289" s="25"/>
      <c r="I289" s="27">
        <f t="shared" si="28"/>
        <v>0.31634615384615383</v>
      </c>
      <c r="J289" s="10"/>
    </row>
    <row r="290" spans="1:11" ht="13.8" x14ac:dyDescent="0.3">
      <c r="A290">
        <f t="shared" si="30"/>
        <v>2</v>
      </c>
      <c r="B290" s="18">
        <v>24</v>
      </c>
      <c r="C290" s="18" t="s">
        <v>269</v>
      </c>
      <c r="D290" s="21">
        <f>+D291+D295</f>
        <v>2594423256</v>
      </c>
      <c r="E290" s="21">
        <f>+E291+E295</f>
        <v>3772376767</v>
      </c>
      <c r="F290" s="21">
        <f>+F291+F295</f>
        <v>327698627</v>
      </c>
      <c r="G290" s="28">
        <f t="shared" si="26"/>
        <v>3444678140</v>
      </c>
      <c r="H290" s="23"/>
      <c r="I290" s="22">
        <f t="shared" si="28"/>
        <v>8.6867947514321017E-2</v>
      </c>
      <c r="J290" s="10"/>
    </row>
    <row r="291" spans="1:11" ht="13.8" x14ac:dyDescent="0.3">
      <c r="A291">
        <f t="shared" si="30"/>
        <v>4</v>
      </c>
      <c r="B291" s="18">
        <v>2402</v>
      </c>
      <c r="C291" s="18" t="s">
        <v>25</v>
      </c>
      <c r="D291" s="21">
        <f t="shared" ref="D291:F293" si="32">+D292</f>
        <v>2594423256</v>
      </c>
      <c r="E291" s="21">
        <f t="shared" si="32"/>
        <v>3772376767</v>
      </c>
      <c r="F291" s="21">
        <f t="shared" si="32"/>
        <v>327698627</v>
      </c>
      <c r="G291" s="28">
        <f t="shared" si="26"/>
        <v>3444678140</v>
      </c>
      <c r="H291" s="23"/>
      <c r="I291" s="22">
        <f t="shared" si="28"/>
        <v>8.6867947514321017E-2</v>
      </c>
      <c r="J291" s="10"/>
    </row>
    <row r="292" spans="1:11" ht="13.8" x14ac:dyDescent="0.3">
      <c r="A292">
        <f t="shared" si="30"/>
        <v>6</v>
      </c>
      <c r="B292" s="18">
        <v>240201</v>
      </c>
      <c r="C292" s="18" t="s">
        <v>27</v>
      </c>
      <c r="D292" s="21">
        <f t="shared" si="32"/>
        <v>2594423256</v>
      </c>
      <c r="E292" s="21">
        <v>3772376767</v>
      </c>
      <c r="F292" s="21">
        <v>327698627</v>
      </c>
      <c r="G292" s="28">
        <f t="shared" si="26"/>
        <v>3444678140</v>
      </c>
      <c r="H292" s="23"/>
      <c r="I292" s="22">
        <f t="shared" si="28"/>
        <v>8.6867947514321017E-2</v>
      </c>
      <c r="J292" s="10"/>
      <c r="K292" s="33"/>
    </row>
    <row r="293" spans="1:11" ht="13.8" hidden="1" x14ac:dyDescent="0.3">
      <c r="A293">
        <f t="shared" si="30"/>
        <v>8</v>
      </c>
      <c r="B293" s="18">
        <v>24020101</v>
      </c>
      <c r="C293" s="18" t="s">
        <v>29</v>
      </c>
      <c r="D293" s="21">
        <f t="shared" si="32"/>
        <v>2594423256</v>
      </c>
      <c r="E293" s="21">
        <f t="shared" si="32"/>
        <v>2554423256</v>
      </c>
      <c r="F293" s="21">
        <f t="shared" si="32"/>
        <v>285644200</v>
      </c>
      <c r="G293" s="28">
        <f t="shared" si="26"/>
        <v>2268779056</v>
      </c>
      <c r="H293" s="23"/>
      <c r="I293" s="22">
        <f t="shared" si="28"/>
        <v>0.11182336338704238</v>
      </c>
      <c r="J293" s="10"/>
    </row>
    <row r="294" spans="1:11" ht="13.8" hidden="1" x14ac:dyDescent="0.3">
      <c r="A294">
        <f t="shared" si="30"/>
        <v>10</v>
      </c>
      <c r="B294" s="24">
        <v>2402010101</v>
      </c>
      <c r="C294" s="24" t="s">
        <v>31</v>
      </c>
      <c r="D294" s="26">
        <v>2594423256</v>
      </c>
      <c r="E294" s="26">
        <v>2554423256</v>
      </c>
      <c r="F294" s="26">
        <v>285644200</v>
      </c>
      <c r="G294" s="29">
        <f t="shared" si="26"/>
        <v>2268779056</v>
      </c>
      <c r="H294" s="25"/>
      <c r="I294" s="27">
        <f t="shared" si="28"/>
        <v>0.11182336338704238</v>
      </c>
      <c r="J294" s="10"/>
    </row>
    <row r="295" spans="1:11" ht="13.8" x14ac:dyDescent="0.3">
      <c r="A295">
        <f t="shared" si="30"/>
        <v>6</v>
      </c>
      <c r="B295" s="18">
        <v>240202</v>
      </c>
      <c r="C295" s="18" t="s">
        <v>55</v>
      </c>
      <c r="D295" s="21">
        <f>+D296</f>
        <v>0</v>
      </c>
      <c r="E295" s="21">
        <f>+E296</f>
        <v>0</v>
      </c>
      <c r="F295" s="21">
        <f>+F296</f>
        <v>0</v>
      </c>
      <c r="G295" s="28">
        <f t="shared" si="26"/>
        <v>0</v>
      </c>
      <c r="H295" s="23"/>
      <c r="I295" s="22" t="e">
        <f t="shared" si="28"/>
        <v>#DIV/0!</v>
      </c>
      <c r="J295" s="10"/>
    </row>
    <row r="296" spans="1:11" ht="13.8" hidden="1" x14ac:dyDescent="0.3">
      <c r="A296">
        <f t="shared" si="30"/>
        <v>8</v>
      </c>
      <c r="B296" s="24">
        <v>24020202</v>
      </c>
      <c r="C296" s="24" t="s">
        <v>128</v>
      </c>
      <c r="D296" s="26"/>
      <c r="E296" s="26"/>
      <c r="F296" s="26"/>
      <c r="G296" s="29">
        <f t="shared" si="26"/>
        <v>0</v>
      </c>
      <c r="H296" s="25"/>
      <c r="I296" s="27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19</v>
      </c>
      <c r="C298" s="12" t="s">
        <v>20</v>
      </c>
      <c r="D298" s="11"/>
      <c r="E298" s="11"/>
      <c r="F298" s="11"/>
      <c r="G298" s="11"/>
      <c r="H298" s="11"/>
      <c r="I298" s="11"/>
      <c r="J298" s="10"/>
    </row>
    <row r="299" spans="1:11" ht="13.2" x14ac:dyDescent="0.25">
      <c r="B299" s="11"/>
      <c r="C299" s="11" t="s">
        <v>21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50" t="s">
        <v>22</v>
      </c>
      <c r="C301" s="51"/>
      <c r="D301" s="51"/>
      <c r="E301" s="51"/>
      <c r="F301" s="51"/>
      <c r="G301" s="51"/>
      <c r="H301" s="51"/>
      <c r="I301" s="51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 xr:uid="{00000000-0009-0000-0000-000000000000}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79"/>
  <sheetViews>
    <sheetView workbookViewId="0">
      <selection activeCell="D13" sqref="D13"/>
    </sheetView>
  </sheetViews>
  <sheetFormatPr baseColWidth="10" defaultRowHeight="15" customHeight="1" x14ac:dyDescent="0.25"/>
  <cols>
    <col min="1" max="1" width="17.33203125" customWidth="1"/>
    <col min="2" max="2" width="16.44140625" customWidth="1"/>
    <col min="3" max="4" width="14.77734375" customWidth="1"/>
    <col min="5" max="5" width="14.77734375" bestFit="1" customWidth="1"/>
    <col min="6" max="6" width="15.109375" customWidth="1"/>
    <col min="7" max="7" width="14.77734375" bestFit="1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A1" s="52"/>
      <c r="B1" s="54" t="s">
        <v>0</v>
      </c>
      <c r="C1" s="55"/>
      <c r="D1" s="55"/>
      <c r="E1" s="55"/>
      <c r="F1" s="55"/>
      <c r="G1" s="55"/>
      <c r="I1" s="56"/>
      <c r="J1" s="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3"/>
      <c r="B2" s="54" t="s">
        <v>1</v>
      </c>
      <c r="C2" s="55"/>
      <c r="D2" s="55"/>
      <c r="E2" s="55"/>
      <c r="F2" s="55"/>
      <c r="G2" s="55"/>
      <c r="I2" s="58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3"/>
      <c r="B3" s="62" t="s">
        <v>2</v>
      </c>
      <c r="C3" s="53"/>
      <c r="D3" s="53"/>
      <c r="E3" s="53"/>
      <c r="F3" s="53"/>
      <c r="G3" s="53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 t="s">
        <v>3</v>
      </c>
      <c r="B4" s="15" t="s">
        <v>4</v>
      </c>
      <c r="C4" s="14" t="s">
        <v>5</v>
      </c>
      <c r="D4" s="15">
        <v>4</v>
      </c>
      <c r="E4" s="63" t="s">
        <v>6</v>
      </c>
      <c r="F4" s="64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A6" s="3" t="s">
        <v>318</v>
      </c>
      <c r="B6" s="4"/>
      <c r="C6" s="4"/>
      <c r="D6" s="4"/>
      <c r="E6" s="3" t="s">
        <v>520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5" t="s">
        <v>9</v>
      </c>
      <c r="B8" s="66" t="s">
        <v>10</v>
      </c>
      <c r="C8" s="66"/>
      <c r="D8" s="16" t="s">
        <v>11</v>
      </c>
      <c r="E8" s="16" t="s">
        <v>11</v>
      </c>
      <c r="F8" s="16" t="s">
        <v>12</v>
      </c>
      <c r="G8" s="67" t="s">
        <v>13</v>
      </c>
      <c r="H8" s="67"/>
      <c r="I8" s="16" t="s">
        <v>14</v>
      </c>
      <c r="J8" s="10"/>
    </row>
    <row r="9" spans="1:26" ht="12.75" customHeight="1" x14ac:dyDescent="0.25">
      <c r="A9" s="65"/>
      <c r="B9" s="66"/>
      <c r="C9" s="66"/>
      <c r="D9" s="16" t="s">
        <v>15</v>
      </c>
      <c r="E9" s="16" t="s">
        <v>16</v>
      </c>
      <c r="F9" s="16" t="s">
        <v>17</v>
      </c>
      <c r="G9" s="67"/>
      <c r="H9" s="67"/>
      <c r="I9" s="16" t="s">
        <v>18</v>
      </c>
      <c r="J9" s="10"/>
    </row>
    <row r="10" spans="1:26" ht="13.8" x14ac:dyDescent="0.3">
      <c r="A10" s="18">
        <v>2</v>
      </c>
      <c r="B10" s="19" t="s">
        <v>23</v>
      </c>
      <c r="C10" s="20"/>
      <c r="D10" s="21">
        <f>+D11+D278+D295</f>
        <v>22917049966.785004</v>
      </c>
      <c r="E10" s="21">
        <f>+E11+E278+E295</f>
        <v>29708864490</v>
      </c>
      <c r="F10" s="21">
        <f>+F11+F278+F295</f>
        <v>18505920223</v>
      </c>
      <c r="G10" s="21">
        <f>+E10-F10</f>
        <v>11202944267</v>
      </c>
      <c r="H10" s="20"/>
      <c r="I10" s="22">
        <f>+F10/E10</f>
        <v>0.62290903878972181</v>
      </c>
      <c r="J10" s="10"/>
      <c r="K10" s="33"/>
      <c r="N10" s="17"/>
    </row>
    <row r="11" spans="1:26" ht="13.8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25595002166</v>
      </c>
      <c r="F11" s="21">
        <f>+F12+F31</f>
        <v>18081250989</v>
      </c>
      <c r="G11" s="21">
        <f t="shared" ref="G11:G30" si="0">+E11-F11</f>
        <v>7513751177</v>
      </c>
      <c r="H11" s="23"/>
      <c r="I11" s="22">
        <f t="shared" ref="I11:I131" si="1">+F11/E11</f>
        <v>0.70643678292080203</v>
      </c>
      <c r="J11" s="10"/>
      <c r="K11" s="33"/>
    </row>
    <row r="12" spans="1:26" ht="13.8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142593492</v>
      </c>
      <c r="F12" s="21">
        <f>+F13</f>
        <v>13960000</v>
      </c>
      <c r="G12" s="21">
        <f t="shared" si="0"/>
        <v>128633492</v>
      </c>
      <c r="H12" s="23"/>
      <c r="I12" s="22">
        <f t="shared" si="1"/>
        <v>9.7900681189573499E-2</v>
      </c>
      <c r="J12" s="10"/>
      <c r="K12" s="33"/>
    </row>
    <row r="13" spans="1:26" ht="13.8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142593492</v>
      </c>
      <c r="F13" s="21">
        <f>+F14+F15+F19</f>
        <v>13960000</v>
      </c>
      <c r="G13" s="21">
        <f t="shared" si="0"/>
        <v>128633492</v>
      </c>
      <c r="H13" s="23"/>
      <c r="I13" s="22">
        <f t="shared" si="1"/>
        <v>9.7900681189573499E-2</v>
      </c>
      <c r="J13" s="10"/>
    </row>
    <row r="14" spans="1:26" ht="13.8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</row>
    <row r="15" spans="1:26" ht="13.8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128633492</v>
      </c>
      <c r="F15" s="21">
        <f t="shared" si="2"/>
        <v>0</v>
      </c>
      <c r="G15" s="21">
        <f t="shared" si="0"/>
        <v>128633492</v>
      </c>
      <c r="H15" s="21">
        <f t="shared" ref="H15" si="3">+H16</f>
        <v>0</v>
      </c>
      <c r="I15" s="22">
        <f t="shared" si="1"/>
        <v>0</v>
      </c>
      <c r="J15" s="10"/>
    </row>
    <row r="16" spans="1:26" ht="13.8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128633492</v>
      </c>
      <c r="F16" s="21">
        <f t="shared" si="2"/>
        <v>0</v>
      </c>
      <c r="G16" s="21">
        <f t="shared" si="0"/>
        <v>128633492</v>
      </c>
      <c r="H16" s="23"/>
      <c r="I16" s="22">
        <f t="shared" si="1"/>
        <v>0</v>
      </c>
      <c r="J16" s="10"/>
    </row>
    <row r="17" spans="1:11" ht="13.8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128633492</v>
      </c>
      <c r="F17" s="21">
        <f t="shared" ref="F17" si="4">+F18</f>
        <v>0</v>
      </c>
      <c r="G17" s="21">
        <f t="shared" si="0"/>
        <v>128633492</v>
      </c>
      <c r="H17" s="23"/>
      <c r="I17" s="22">
        <f t="shared" si="1"/>
        <v>0</v>
      </c>
      <c r="J17" s="10"/>
    </row>
    <row r="18" spans="1:11" ht="13.8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0</v>
      </c>
      <c r="G18" s="26">
        <f t="shared" si="0"/>
        <v>128633492</v>
      </c>
      <c r="H18" s="25"/>
      <c r="I18" s="27">
        <f t="shared" ref="I18" si="5">+F18/E18</f>
        <v>0</v>
      </c>
      <c r="J18" s="10"/>
    </row>
    <row r="19" spans="1:11" ht="13.8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13960000</v>
      </c>
      <c r="F19" s="21">
        <f>+F20+F25+F29+F27</f>
        <v>13960000</v>
      </c>
      <c r="G19" s="21">
        <f>+E19-F19</f>
        <v>0</v>
      </c>
      <c r="H19" s="23"/>
      <c r="I19" s="22">
        <f t="shared" si="1"/>
        <v>1</v>
      </c>
      <c r="J19" s="10"/>
    </row>
    <row r="20" spans="1:11" ht="13.8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13960000</v>
      </c>
      <c r="F20" s="21">
        <f t="shared" si="6"/>
        <v>13960000</v>
      </c>
      <c r="G20" s="21">
        <f>+E20-F20</f>
        <v>0</v>
      </c>
      <c r="H20" s="23"/>
      <c r="I20" s="22">
        <f t="shared" si="1"/>
        <v>1</v>
      </c>
      <c r="J20" s="10"/>
    </row>
    <row r="21" spans="1:11" ht="13.8" x14ac:dyDescent="0.3">
      <c r="A21" s="30" t="s">
        <v>503</v>
      </c>
      <c r="B21" s="24" t="s">
        <v>110</v>
      </c>
      <c r="C21" s="25"/>
      <c r="D21" s="26">
        <v>0</v>
      </c>
      <c r="E21" s="26">
        <v>13960000</v>
      </c>
      <c r="F21" s="26">
        <v>13960000</v>
      </c>
      <c r="G21" s="26">
        <f t="shared" ref="G21" si="7">+E21-F21</f>
        <v>0</v>
      </c>
      <c r="H21" s="25"/>
      <c r="I21" s="27">
        <f t="shared" ref="I21" si="8">+F21/E21</f>
        <v>1</v>
      </c>
      <c r="J21" s="10"/>
    </row>
    <row r="22" spans="1:11" ht="13.8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.8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.8" x14ac:dyDescent="0.3">
      <c r="A24" s="24" t="s">
        <v>44</v>
      </c>
      <c r="B24" s="24" t="s">
        <v>45</v>
      </c>
      <c r="C24" s="25"/>
      <c r="D24" s="26">
        <v>16319652.4</v>
      </c>
      <c r="E24" s="26">
        <v>0</v>
      </c>
      <c r="F24" s="26">
        <v>0</v>
      </c>
      <c r="G24" s="26">
        <f t="shared" si="0"/>
        <v>0</v>
      </c>
      <c r="H24" s="25"/>
      <c r="I24" s="27" t="e">
        <f t="shared" si="1"/>
        <v>#DIV/0!</v>
      </c>
      <c r="J24" s="10"/>
    </row>
    <row r="25" spans="1:11" ht="13.8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.8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.8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.8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.8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1"/>
        <v>#DIV/0!</v>
      </c>
      <c r="J29" s="10"/>
    </row>
    <row r="30" spans="1:11" ht="13.8" x14ac:dyDescent="0.3">
      <c r="A30" s="24" t="s">
        <v>52</v>
      </c>
      <c r="B30" s="24" t="s">
        <v>53</v>
      </c>
      <c r="C30" s="25"/>
      <c r="D30" s="26">
        <v>0</v>
      </c>
      <c r="E30" s="26">
        <v>0</v>
      </c>
      <c r="F30" s="26">
        <v>0</v>
      </c>
      <c r="G30" s="26">
        <f t="shared" si="0"/>
        <v>0</v>
      </c>
      <c r="H30" s="25"/>
      <c r="I30" s="27" t="e">
        <f t="shared" si="1"/>
        <v>#DIV/0!</v>
      </c>
      <c r="J30" s="10"/>
    </row>
    <row r="31" spans="1:11" ht="13.8" x14ac:dyDescent="0.3">
      <c r="A31" s="18" t="s">
        <v>54</v>
      </c>
      <c r="B31" s="18" t="s">
        <v>55</v>
      </c>
      <c r="C31" s="23"/>
      <c r="D31" s="21">
        <f>+D32+D130</f>
        <v>20021786058.385002</v>
      </c>
      <c r="E31" s="21">
        <f>+E32+E130</f>
        <v>25452408674</v>
      </c>
      <c r="F31" s="21">
        <f>+F32+F130</f>
        <v>18067290989</v>
      </c>
      <c r="G31" s="28">
        <f t="shared" ref="G31:G134" si="11">+E31-F31</f>
        <v>7385117685</v>
      </c>
      <c r="H31" s="23"/>
      <c r="I31" s="22">
        <f t="shared" si="1"/>
        <v>0.70984601969934569</v>
      </c>
      <c r="J31" s="10"/>
    </row>
    <row r="32" spans="1:11" ht="13.8" x14ac:dyDescent="0.3">
      <c r="A32" s="31" t="s">
        <v>56</v>
      </c>
      <c r="B32" s="18" t="s">
        <v>57</v>
      </c>
      <c r="C32" s="23"/>
      <c r="D32" s="21">
        <f>+D33+D38+D50+D94+D36</f>
        <v>939236383</v>
      </c>
      <c r="E32" s="21">
        <f>+E33+E38+E50+E94+E36</f>
        <v>1129090318</v>
      </c>
      <c r="F32" s="21">
        <f>+F33+F38+F50+F94+F36</f>
        <v>713009382</v>
      </c>
      <c r="G32" s="28">
        <f>+E32-F32</f>
        <v>416080936</v>
      </c>
      <c r="H32" s="23"/>
      <c r="I32" s="22">
        <f t="shared" si="1"/>
        <v>0.63149012141294436</v>
      </c>
      <c r="J32" s="10"/>
      <c r="K32" s="33"/>
    </row>
    <row r="33" spans="1:10" ht="13.8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0" ht="13.8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0" ht="13.8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0" ht="13.8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0" ht="13.8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0" ht="13.8" x14ac:dyDescent="0.3">
      <c r="A38" s="31" t="s">
        <v>59</v>
      </c>
      <c r="B38" s="18" t="s">
        <v>60</v>
      </c>
      <c r="C38" s="23"/>
      <c r="D38" s="21">
        <f>+D47+D39+D43</f>
        <v>195886000</v>
      </c>
      <c r="E38" s="21">
        <f>+E47+E39+E43</f>
        <v>213838694</v>
      </c>
      <c r="F38" s="21">
        <f>+F47+F39+F43</f>
        <v>17844534</v>
      </c>
      <c r="G38" s="21">
        <f>+G39+G43+G47</f>
        <v>195994160</v>
      </c>
      <c r="H38" s="23"/>
      <c r="I38" s="22">
        <f>+F38/E38</f>
        <v>8.3448573624378755E-2</v>
      </c>
      <c r="J38" s="10"/>
    </row>
    <row r="39" spans="1:10" ht="13.8" x14ac:dyDescent="0.3">
      <c r="A39" s="31" t="s">
        <v>494</v>
      </c>
      <c r="B39" s="18" t="s">
        <v>322</v>
      </c>
      <c r="C39" s="23"/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4">SUM(G40:G42)</f>
        <v>0</v>
      </c>
      <c r="H39" s="23"/>
      <c r="I39" s="22">
        <f>+F39/E39</f>
        <v>1</v>
      </c>
      <c r="J39" s="10"/>
    </row>
    <row r="40" spans="1:10" ht="13.8" x14ac:dyDescent="0.3">
      <c r="A40" s="30" t="s">
        <v>323</v>
      </c>
      <c r="B40" s="24" t="s">
        <v>324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5">+F40/E40</f>
        <v>1</v>
      </c>
      <c r="J40" s="10"/>
    </row>
    <row r="41" spans="1:10" ht="13.8" x14ac:dyDescent="0.3">
      <c r="A41" s="30" t="s">
        <v>325</v>
      </c>
      <c r="B41" s="24" t="s">
        <v>326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5"/>
        <v>1</v>
      </c>
      <c r="J41" s="10"/>
    </row>
    <row r="42" spans="1:10" ht="13.8" x14ac:dyDescent="0.3">
      <c r="A42" s="30" t="s">
        <v>327</v>
      </c>
      <c r="B42" s="24" t="s">
        <v>328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5"/>
        <v>1</v>
      </c>
      <c r="J42" s="10"/>
    </row>
    <row r="43" spans="1:10" ht="13.8" x14ac:dyDescent="0.3">
      <c r="A43" s="31" t="s">
        <v>495</v>
      </c>
      <c r="B43" s="18" t="s">
        <v>500</v>
      </c>
      <c r="C43" s="23"/>
      <c r="D43" s="21">
        <f>SUM(D44:D46)</f>
        <v>0</v>
      </c>
      <c r="E43" s="21">
        <f t="shared" ref="E43" si="16">SUM(E44:E46)</f>
        <v>5999494</v>
      </c>
      <c r="F43" s="21">
        <f>SUM(F44:F46)</f>
        <v>5891334</v>
      </c>
      <c r="G43" s="21">
        <f>SUM(G44:G46)</f>
        <v>108160</v>
      </c>
      <c r="H43" s="23"/>
      <c r="I43" s="22">
        <f>+F43/E43</f>
        <v>0.98197181295622593</v>
      </c>
      <c r="J43" s="10"/>
    </row>
    <row r="44" spans="1:10" ht="13.8" x14ac:dyDescent="0.3">
      <c r="A44" s="30" t="s">
        <v>496</v>
      </c>
      <c r="B44" s="24" t="s">
        <v>498</v>
      </c>
      <c r="C44" s="25"/>
      <c r="D44" s="26">
        <v>0</v>
      </c>
      <c r="E44" s="26">
        <v>4349569</v>
      </c>
      <c r="F44" s="26">
        <v>4348509</v>
      </c>
      <c r="G44" s="29">
        <f t="shared" ref="G44:G45" si="17">+E44-F44</f>
        <v>1060</v>
      </c>
      <c r="H44" s="25"/>
      <c r="I44" s="27">
        <f t="shared" ref="I44:I45" si="18">+F44/E44</f>
        <v>0.99975629769294383</v>
      </c>
      <c r="J44" s="10"/>
    </row>
    <row r="45" spans="1:10" ht="13.8" x14ac:dyDescent="0.3">
      <c r="A45" s="30" t="s">
        <v>497</v>
      </c>
      <c r="B45" s="24" t="s">
        <v>499</v>
      </c>
      <c r="C45" s="25"/>
      <c r="D45" s="26">
        <v>0</v>
      </c>
      <c r="E45" s="26">
        <v>1542825</v>
      </c>
      <c r="F45" s="26">
        <v>1542825</v>
      </c>
      <c r="G45" s="29">
        <f t="shared" si="17"/>
        <v>0</v>
      </c>
      <c r="H45" s="25"/>
      <c r="I45" s="27">
        <f t="shared" si="18"/>
        <v>1</v>
      </c>
      <c r="J45" s="10"/>
    </row>
    <row r="46" spans="1:10" ht="13.8" x14ac:dyDescent="0.3">
      <c r="A46" s="30" t="s">
        <v>519</v>
      </c>
      <c r="B46" s="24" t="s">
        <v>500</v>
      </c>
      <c r="C46" s="25"/>
      <c r="D46" s="26">
        <v>0</v>
      </c>
      <c r="E46" s="26">
        <v>107100</v>
      </c>
      <c r="F46" s="26">
        <v>0</v>
      </c>
      <c r="G46" s="29">
        <f t="shared" ref="G46" si="19">+E46-F46</f>
        <v>107100</v>
      </c>
      <c r="H46" s="25"/>
      <c r="I46" s="27">
        <f t="shared" ref="I46" si="20">+F46/E46</f>
        <v>0</v>
      </c>
      <c r="J46" s="10"/>
    </row>
    <row r="47" spans="1:10" ht="13.8" x14ac:dyDescent="0.3">
      <c r="A47" s="31" t="s">
        <v>61</v>
      </c>
      <c r="B47" s="18" t="s">
        <v>62</v>
      </c>
      <c r="C47" s="23"/>
      <c r="D47" s="21">
        <f>SUM(D48:D49)</f>
        <v>195886000</v>
      </c>
      <c r="E47" s="21">
        <f>SUM(E48:E49)</f>
        <v>195886000</v>
      </c>
      <c r="F47" s="21">
        <f>SUM(F48:F49)</f>
        <v>0</v>
      </c>
      <c r="G47" s="28">
        <f>+E47-F47</f>
        <v>195886000</v>
      </c>
      <c r="H47" s="23"/>
      <c r="I47" s="22">
        <f t="shared" si="1"/>
        <v>0</v>
      </c>
      <c r="J47" s="10"/>
    </row>
    <row r="48" spans="1:10" ht="13.8" x14ac:dyDescent="0.3">
      <c r="A48" s="30" t="s">
        <v>63</v>
      </c>
      <c r="B48" s="24" t="s">
        <v>62</v>
      </c>
      <c r="C48" s="25"/>
      <c r="D48" s="26">
        <v>195886000</v>
      </c>
      <c r="E48" s="26">
        <v>195886000</v>
      </c>
      <c r="F48" s="26">
        <v>0</v>
      </c>
      <c r="G48" s="29">
        <f t="shared" si="11"/>
        <v>195886000</v>
      </c>
      <c r="H48" s="25"/>
      <c r="I48" s="27">
        <f t="shared" si="1"/>
        <v>0</v>
      </c>
      <c r="J48" s="10"/>
    </row>
    <row r="49" spans="1:12" ht="13.8" x14ac:dyDescent="0.3">
      <c r="A49" s="30" t="s">
        <v>63</v>
      </c>
      <c r="B49" s="24" t="s">
        <v>64</v>
      </c>
      <c r="C49" s="25"/>
      <c r="D49" s="26">
        <v>0</v>
      </c>
      <c r="E49" s="26">
        <v>0</v>
      </c>
      <c r="F49" s="26">
        <v>0</v>
      </c>
      <c r="G49" s="29">
        <f t="shared" si="11"/>
        <v>0</v>
      </c>
      <c r="H49" s="25"/>
      <c r="I49" s="27" t="e">
        <f t="shared" si="1"/>
        <v>#DIV/0!</v>
      </c>
      <c r="J49" s="10"/>
      <c r="L49" s="33"/>
    </row>
    <row r="50" spans="1:12" ht="13.8" x14ac:dyDescent="0.3">
      <c r="A50" s="31" t="s">
        <v>65</v>
      </c>
      <c r="B50" s="18" t="s">
        <v>66</v>
      </c>
      <c r="C50" s="23"/>
      <c r="D50" s="21">
        <f>+D53+D58+D62+D69+D75+D82+D89+D51</f>
        <v>297230399</v>
      </c>
      <c r="E50" s="21">
        <f>+E53+E58+E62+E69+E75+E82+E89+E51</f>
        <v>368143820</v>
      </c>
      <c r="F50" s="21">
        <f>+F53+F58+F62+F69+F75+F82+F89+F51</f>
        <v>269363032</v>
      </c>
      <c r="G50" s="28">
        <f>+E50-F50</f>
        <v>98780788</v>
      </c>
      <c r="H50" s="23"/>
      <c r="I50" s="22">
        <f t="shared" si="1"/>
        <v>0.73167880965650867</v>
      </c>
      <c r="J50" s="10"/>
    </row>
    <row r="51" spans="1:12" ht="13.8" x14ac:dyDescent="0.3">
      <c r="A51" s="31" t="s">
        <v>329</v>
      </c>
      <c r="B51" s="18" t="s">
        <v>331</v>
      </c>
      <c r="C51" s="23"/>
      <c r="D51" s="21">
        <f>+D52</f>
        <v>0</v>
      </c>
      <c r="E51" s="21">
        <f>+E52</f>
        <v>148750</v>
      </c>
      <c r="F51" s="21">
        <f>+F52</f>
        <v>148750</v>
      </c>
      <c r="G51" s="28">
        <f>+G52</f>
        <v>0</v>
      </c>
      <c r="H51" s="23"/>
      <c r="I51" s="22">
        <f t="shared" si="1"/>
        <v>1</v>
      </c>
      <c r="J51" s="10"/>
    </row>
    <row r="52" spans="1:12" ht="13.8" x14ac:dyDescent="0.3">
      <c r="A52" s="30" t="s">
        <v>330</v>
      </c>
      <c r="B52" s="24" t="s">
        <v>331</v>
      </c>
      <c r="C52" s="23"/>
      <c r="D52" s="26">
        <v>0</v>
      </c>
      <c r="E52" s="26">
        <v>148750</v>
      </c>
      <c r="F52" s="26">
        <v>148750</v>
      </c>
      <c r="G52" s="29">
        <f t="shared" si="11"/>
        <v>0</v>
      </c>
      <c r="H52" s="25"/>
      <c r="I52" s="27">
        <f t="shared" si="1"/>
        <v>1</v>
      </c>
      <c r="J52" s="10"/>
    </row>
    <row r="53" spans="1:12" ht="13.8" x14ac:dyDescent="0.3">
      <c r="A53" s="31" t="s">
        <v>67</v>
      </c>
      <c r="B53" s="18" t="s">
        <v>68</v>
      </c>
      <c r="C53" s="23"/>
      <c r="D53" s="21">
        <f>SUM(D54:D57)</f>
        <v>98298000</v>
      </c>
      <c r="E53" s="21">
        <f>SUM(E54:E57)</f>
        <v>132049910</v>
      </c>
      <c r="F53" s="21">
        <f>SUM(F54:F57)</f>
        <v>81127910</v>
      </c>
      <c r="G53" s="28">
        <f>+E53-F53</f>
        <v>50922000</v>
      </c>
      <c r="H53" s="23"/>
      <c r="I53" s="22">
        <f t="shared" si="1"/>
        <v>0.61437308060262974</v>
      </c>
      <c r="J53" s="10"/>
    </row>
    <row r="54" spans="1:12" ht="13.8" x14ac:dyDescent="0.3">
      <c r="A54" s="30" t="s">
        <v>69</v>
      </c>
      <c r="B54" s="24" t="s">
        <v>70</v>
      </c>
      <c r="C54" s="25"/>
      <c r="D54" s="26">
        <v>87376000</v>
      </c>
      <c r="E54" s="26">
        <v>120627910</v>
      </c>
      <c r="F54" s="26">
        <v>80627910</v>
      </c>
      <c r="G54" s="29">
        <f t="shared" si="11"/>
        <v>40000000</v>
      </c>
      <c r="H54" s="25"/>
      <c r="I54" s="27">
        <f t="shared" si="1"/>
        <v>0.6684017819756638</v>
      </c>
      <c r="J54" s="10"/>
    </row>
    <row r="55" spans="1:12" ht="13.8" x14ac:dyDescent="0.3">
      <c r="A55" s="30" t="s">
        <v>394</v>
      </c>
      <c r="B55" s="24" t="s">
        <v>395</v>
      </c>
      <c r="C55" s="25"/>
      <c r="D55" s="26">
        <v>0</v>
      </c>
      <c r="E55" s="26">
        <v>0</v>
      </c>
      <c r="F55" s="26">
        <v>0</v>
      </c>
      <c r="G55" s="29">
        <f t="shared" si="11"/>
        <v>0</v>
      </c>
      <c r="H55" s="25"/>
      <c r="I55" s="27" t="e">
        <f t="shared" si="1"/>
        <v>#DIV/0!</v>
      </c>
      <c r="J55" s="10"/>
    </row>
    <row r="56" spans="1:12" ht="13.8" x14ac:dyDescent="0.3">
      <c r="A56" s="24" t="s">
        <v>71</v>
      </c>
      <c r="B56" s="24" t="s">
        <v>72</v>
      </c>
      <c r="C56" s="25"/>
      <c r="D56" s="26">
        <v>10922000</v>
      </c>
      <c r="E56" s="26">
        <v>10922000</v>
      </c>
      <c r="F56" s="26">
        <v>0</v>
      </c>
      <c r="G56" s="29">
        <f t="shared" si="11"/>
        <v>10922000</v>
      </c>
      <c r="H56" s="25"/>
      <c r="I56" s="27">
        <f t="shared" si="1"/>
        <v>0</v>
      </c>
      <c r="J56" s="10"/>
    </row>
    <row r="57" spans="1:12" ht="13.8" x14ac:dyDescent="0.3">
      <c r="A57" s="30" t="s">
        <v>381</v>
      </c>
      <c r="B57" s="24" t="s">
        <v>382</v>
      </c>
      <c r="C57" s="25"/>
      <c r="D57" s="26">
        <v>0</v>
      </c>
      <c r="E57" s="26">
        <v>500000</v>
      </c>
      <c r="F57" s="26">
        <v>500000</v>
      </c>
      <c r="G57" s="29">
        <f t="shared" si="11"/>
        <v>0</v>
      </c>
      <c r="H57" s="25"/>
      <c r="I57" s="27">
        <f t="shared" si="1"/>
        <v>1</v>
      </c>
      <c r="J57" s="10"/>
    </row>
    <row r="58" spans="1:12" ht="13.8" x14ac:dyDescent="0.3">
      <c r="A58" s="18" t="s">
        <v>73</v>
      </c>
      <c r="B58" s="18" t="s">
        <v>74</v>
      </c>
      <c r="C58" s="23"/>
      <c r="D58" s="21">
        <f>SUM(D59:D61)</f>
        <v>70993000</v>
      </c>
      <c r="E58" s="21">
        <f t="shared" ref="E58:F58" si="21">SUM(E59:E61)</f>
        <v>71837900</v>
      </c>
      <c r="F58" s="21">
        <f t="shared" si="21"/>
        <v>49576361</v>
      </c>
      <c r="G58" s="28">
        <f>+E58-F58</f>
        <v>22261539</v>
      </c>
      <c r="H58" s="23"/>
      <c r="I58" s="22">
        <f t="shared" si="1"/>
        <v>0.69011428507793238</v>
      </c>
      <c r="J58" s="10"/>
    </row>
    <row r="59" spans="1:12" ht="13.8" x14ac:dyDescent="0.3">
      <c r="A59" s="30" t="s">
        <v>431</v>
      </c>
      <c r="B59" s="24" t="s">
        <v>76</v>
      </c>
      <c r="C59" s="23"/>
      <c r="D59" s="26">
        <v>0</v>
      </c>
      <c r="E59" s="26">
        <v>0</v>
      </c>
      <c r="F59" s="26">
        <v>0</v>
      </c>
      <c r="G59" s="29">
        <f t="shared" si="11"/>
        <v>0</v>
      </c>
      <c r="H59" s="23"/>
      <c r="I59" s="27" t="e">
        <f t="shared" si="1"/>
        <v>#DIV/0!</v>
      </c>
      <c r="J59" s="10"/>
    </row>
    <row r="60" spans="1:12" ht="13.8" x14ac:dyDescent="0.3">
      <c r="A60" s="24" t="s">
        <v>75</v>
      </c>
      <c r="B60" s="24" t="s">
        <v>76</v>
      </c>
      <c r="C60" s="25"/>
      <c r="D60" s="26">
        <v>70993000</v>
      </c>
      <c r="E60" s="26">
        <v>71837900</v>
      </c>
      <c r="F60" s="26">
        <v>49576361</v>
      </c>
      <c r="G60" s="29">
        <f t="shared" si="11"/>
        <v>22261539</v>
      </c>
      <c r="H60" s="25"/>
      <c r="I60" s="27">
        <f t="shared" si="1"/>
        <v>0.69011428507793238</v>
      </c>
      <c r="J60" s="10"/>
    </row>
    <row r="61" spans="1:12" ht="13.8" x14ac:dyDescent="0.3">
      <c r="A61" s="30" t="s">
        <v>333</v>
      </c>
      <c r="B61" s="24" t="s">
        <v>332</v>
      </c>
      <c r="C61" s="25"/>
      <c r="D61" s="26">
        <v>0</v>
      </c>
      <c r="E61" s="26">
        <v>0</v>
      </c>
      <c r="F61" s="26">
        <v>0</v>
      </c>
      <c r="G61" s="29">
        <f t="shared" si="11"/>
        <v>0</v>
      </c>
      <c r="H61" s="25"/>
      <c r="I61" s="27" t="e">
        <f t="shared" si="1"/>
        <v>#DIV/0!</v>
      </c>
      <c r="J61" s="10"/>
    </row>
    <row r="62" spans="1:12" ht="13.8" x14ac:dyDescent="0.3">
      <c r="A62" s="18" t="s">
        <v>77</v>
      </c>
      <c r="B62" s="18" t="s">
        <v>78</v>
      </c>
      <c r="C62" s="23"/>
      <c r="D62" s="21">
        <f>SUM(D63:D68)</f>
        <v>37868399</v>
      </c>
      <c r="E62" s="21">
        <f t="shared" ref="E62:F62" si="22">SUM(E63:E68)</f>
        <v>15589349</v>
      </c>
      <c r="F62" s="21">
        <f t="shared" si="22"/>
        <v>6637250</v>
      </c>
      <c r="G62" s="28">
        <f>+E62-F62</f>
        <v>8952099</v>
      </c>
      <c r="H62" s="23"/>
      <c r="I62" s="22">
        <f t="shared" si="1"/>
        <v>0.42575543083935063</v>
      </c>
      <c r="J62" s="10"/>
    </row>
    <row r="63" spans="1:12" ht="13.8" x14ac:dyDescent="0.3">
      <c r="A63" s="30" t="s">
        <v>396</v>
      </c>
      <c r="B63" s="24" t="s">
        <v>397</v>
      </c>
      <c r="C63" s="23"/>
      <c r="D63" s="26">
        <v>5872400</v>
      </c>
      <c r="E63" s="26">
        <v>8936650</v>
      </c>
      <c r="F63" s="26">
        <v>2618000</v>
      </c>
      <c r="G63" s="29">
        <f t="shared" si="11"/>
        <v>6318650</v>
      </c>
      <c r="H63" s="25"/>
      <c r="I63" s="27">
        <f t="shared" si="1"/>
        <v>0.29295093799130545</v>
      </c>
      <c r="J63" s="10"/>
    </row>
    <row r="64" spans="1:12" ht="13.8" x14ac:dyDescent="0.3">
      <c r="A64" s="30" t="s">
        <v>398</v>
      </c>
      <c r="B64" s="24" t="s">
        <v>399</v>
      </c>
      <c r="C64" s="23"/>
      <c r="D64" s="26">
        <v>0</v>
      </c>
      <c r="E64" s="26">
        <v>0</v>
      </c>
      <c r="F64" s="26">
        <v>0</v>
      </c>
      <c r="G64" s="29">
        <f t="shared" si="11"/>
        <v>0</v>
      </c>
      <c r="H64" s="25"/>
      <c r="I64" s="27" t="e">
        <f t="shared" si="1"/>
        <v>#DIV/0!</v>
      </c>
      <c r="J64" s="10"/>
    </row>
    <row r="65" spans="1:10" ht="13.8" x14ac:dyDescent="0.3">
      <c r="A65" s="24" t="s">
        <v>79</v>
      </c>
      <c r="B65" s="24" t="s">
        <v>80</v>
      </c>
      <c r="C65" s="25"/>
      <c r="D65" s="26">
        <v>31995999</v>
      </c>
      <c r="E65" s="26">
        <v>2808499</v>
      </c>
      <c r="F65" s="26">
        <v>300000</v>
      </c>
      <c r="G65" s="29">
        <f t="shared" si="11"/>
        <v>2508499</v>
      </c>
      <c r="H65" s="25"/>
      <c r="I65" s="27">
        <f t="shared" si="1"/>
        <v>0.10681862446808776</v>
      </c>
      <c r="J65" s="10"/>
    </row>
    <row r="66" spans="1:10" ht="13.8" x14ac:dyDescent="0.3">
      <c r="A66" s="30" t="s">
        <v>449</v>
      </c>
      <c r="B66" s="24" t="s">
        <v>450</v>
      </c>
      <c r="C66" s="25"/>
      <c r="D66" s="26">
        <v>0</v>
      </c>
      <c r="E66" s="26">
        <v>0</v>
      </c>
      <c r="F66" s="26">
        <v>0</v>
      </c>
      <c r="G66" s="29">
        <f t="shared" si="11"/>
        <v>0</v>
      </c>
      <c r="H66" s="25"/>
      <c r="I66" s="27" t="e">
        <f t="shared" si="1"/>
        <v>#DIV/0!</v>
      </c>
      <c r="J66" s="10"/>
    </row>
    <row r="67" spans="1:10" ht="13.8" x14ac:dyDescent="0.3">
      <c r="A67" s="30" t="s">
        <v>334</v>
      </c>
      <c r="B67" s="24" t="s">
        <v>267</v>
      </c>
      <c r="C67" s="25"/>
      <c r="D67" s="26">
        <v>0</v>
      </c>
      <c r="E67" s="26">
        <v>3659250</v>
      </c>
      <c r="F67" s="26">
        <v>3659250</v>
      </c>
      <c r="G67" s="29">
        <f t="shared" si="11"/>
        <v>0</v>
      </c>
      <c r="H67" s="25"/>
      <c r="I67" s="27">
        <f t="shared" si="1"/>
        <v>1</v>
      </c>
      <c r="J67" s="10"/>
    </row>
    <row r="68" spans="1:10" ht="13.8" x14ac:dyDescent="0.3">
      <c r="A68" s="30" t="s">
        <v>504</v>
      </c>
      <c r="B68" s="24" t="s">
        <v>505</v>
      </c>
      <c r="C68" s="25"/>
      <c r="D68" s="26">
        <v>0</v>
      </c>
      <c r="E68" s="26">
        <v>184950</v>
      </c>
      <c r="F68" s="26">
        <v>60000</v>
      </c>
      <c r="G68" s="29">
        <f t="shared" ref="G68" si="23">+E68-F68</f>
        <v>124950</v>
      </c>
      <c r="H68" s="25"/>
      <c r="I68" s="27">
        <f t="shared" ref="I68" si="24">+F68/E68</f>
        <v>0.32441200324412001</v>
      </c>
      <c r="J68" s="10"/>
    </row>
    <row r="69" spans="1:10" ht="13.8" x14ac:dyDescent="0.3">
      <c r="A69" s="18" t="s">
        <v>81</v>
      </c>
      <c r="B69" s="18" t="s">
        <v>82</v>
      </c>
      <c r="C69" s="23"/>
      <c r="D69" s="21">
        <f>SUM(D70:D74)</f>
        <v>60071000</v>
      </c>
      <c r="E69" s="21">
        <f>SUM(E70:E74)</f>
        <v>81465410</v>
      </c>
      <c r="F69" s="21">
        <f>SUM(F70:F74)</f>
        <v>79822860</v>
      </c>
      <c r="G69" s="28">
        <f t="shared" si="11"/>
        <v>1642550</v>
      </c>
      <c r="H69" s="23"/>
      <c r="I69" s="22">
        <f t="shared" si="1"/>
        <v>0.9798374549394645</v>
      </c>
      <c r="J69" s="10"/>
    </row>
    <row r="70" spans="1:10" ht="13.8" x14ac:dyDescent="0.3">
      <c r="A70" s="24" t="s">
        <v>83</v>
      </c>
      <c r="B70" s="24" t="s">
        <v>84</v>
      </c>
      <c r="C70" s="25"/>
      <c r="D70" s="26">
        <v>0</v>
      </c>
      <c r="E70" s="26">
        <v>20000</v>
      </c>
      <c r="F70" s="26">
        <v>20000</v>
      </c>
      <c r="G70" s="29">
        <f t="shared" si="11"/>
        <v>0</v>
      </c>
      <c r="H70" s="25"/>
      <c r="I70" s="27">
        <f t="shared" si="1"/>
        <v>1</v>
      </c>
      <c r="J70" s="10"/>
    </row>
    <row r="71" spans="1:10" ht="13.8" x14ac:dyDescent="0.3">
      <c r="A71" s="24" t="s">
        <v>85</v>
      </c>
      <c r="B71" s="24" t="s">
        <v>86</v>
      </c>
      <c r="C71" s="25"/>
      <c r="D71" s="26">
        <v>0</v>
      </c>
      <c r="E71" s="26">
        <v>14916050</v>
      </c>
      <c r="F71" s="26">
        <v>14880000</v>
      </c>
      <c r="G71" s="29">
        <f t="shared" si="11"/>
        <v>36050</v>
      </c>
      <c r="H71" s="25"/>
      <c r="I71" s="27">
        <f t="shared" si="1"/>
        <v>0.99758314030859374</v>
      </c>
      <c r="J71" s="10"/>
    </row>
    <row r="72" spans="1:10" ht="13.8" x14ac:dyDescent="0.3">
      <c r="A72" s="24" t="s">
        <v>87</v>
      </c>
      <c r="B72" s="24" t="s">
        <v>88</v>
      </c>
      <c r="C72" s="25"/>
      <c r="D72" s="26">
        <v>60071000</v>
      </c>
      <c r="E72" s="26">
        <v>11803610</v>
      </c>
      <c r="F72" s="26">
        <v>11803610</v>
      </c>
      <c r="G72" s="29">
        <f t="shared" si="11"/>
        <v>0</v>
      </c>
      <c r="H72" s="25"/>
      <c r="I72" s="27">
        <f t="shared" si="1"/>
        <v>1</v>
      </c>
      <c r="J72" s="10"/>
    </row>
    <row r="73" spans="1:10" ht="13.8" x14ac:dyDescent="0.3">
      <c r="A73" s="30" t="s">
        <v>401</v>
      </c>
      <c r="B73" s="24" t="s">
        <v>400</v>
      </c>
      <c r="C73" s="25"/>
      <c r="D73" s="26">
        <v>0</v>
      </c>
      <c r="E73" s="26">
        <v>0</v>
      </c>
      <c r="F73" s="26">
        <v>0</v>
      </c>
      <c r="G73" s="29">
        <f t="shared" si="11"/>
        <v>0</v>
      </c>
      <c r="H73" s="25"/>
      <c r="I73" s="27" t="e">
        <f t="shared" si="1"/>
        <v>#DIV/0!</v>
      </c>
      <c r="J73" s="10"/>
    </row>
    <row r="74" spans="1:10" ht="13.8" x14ac:dyDescent="0.3">
      <c r="A74" s="30" t="s">
        <v>335</v>
      </c>
      <c r="B74" s="24" t="s">
        <v>336</v>
      </c>
      <c r="C74" s="25"/>
      <c r="D74" s="26">
        <v>0</v>
      </c>
      <c r="E74" s="26">
        <v>54725750</v>
      </c>
      <c r="F74" s="26">
        <v>53119250</v>
      </c>
      <c r="G74" s="29">
        <f t="shared" si="11"/>
        <v>1606500</v>
      </c>
      <c r="H74" s="25"/>
      <c r="I74" s="27">
        <f t="shared" si="1"/>
        <v>0.97064453205300982</v>
      </c>
      <c r="J74" s="10"/>
    </row>
    <row r="75" spans="1:10" ht="13.8" x14ac:dyDescent="0.3">
      <c r="A75" s="18" t="s">
        <v>89</v>
      </c>
      <c r="B75" s="18" t="s">
        <v>90</v>
      </c>
      <c r="C75" s="23"/>
      <c r="D75" s="21">
        <f>SUM(D76:D81)</f>
        <v>0</v>
      </c>
      <c r="E75" s="21">
        <f>SUM(E76:E81)</f>
        <v>27337823</v>
      </c>
      <c r="F75" s="21">
        <f>SUM(F76:F81)</f>
        <v>27335223</v>
      </c>
      <c r="G75" s="28">
        <f t="shared" si="11"/>
        <v>2600</v>
      </c>
      <c r="H75" s="23"/>
      <c r="I75" s="22">
        <f t="shared" si="1"/>
        <v>0.999904893670575</v>
      </c>
      <c r="J75" s="10"/>
    </row>
    <row r="76" spans="1:10" ht="13.8" x14ac:dyDescent="0.3">
      <c r="A76" s="30" t="s">
        <v>337</v>
      </c>
      <c r="B76" s="24" t="s">
        <v>338</v>
      </c>
      <c r="C76" s="23"/>
      <c r="D76" s="26">
        <v>0</v>
      </c>
      <c r="E76" s="26">
        <v>20459998</v>
      </c>
      <c r="F76" s="26">
        <v>20459998</v>
      </c>
      <c r="G76" s="29">
        <f t="shared" si="11"/>
        <v>0</v>
      </c>
      <c r="H76" s="25"/>
      <c r="I76" s="27">
        <f t="shared" si="1"/>
        <v>1</v>
      </c>
      <c r="J76" s="10"/>
    </row>
    <row r="77" spans="1:10" ht="13.8" x14ac:dyDescent="0.3">
      <c r="A77" s="30" t="s">
        <v>339</v>
      </c>
      <c r="B77" s="24" t="s">
        <v>340</v>
      </c>
      <c r="C77" s="25"/>
      <c r="D77" s="26">
        <v>0</v>
      </c>
      <c r="E77" s="26">
        <v>3390125</v>
      </c>
      <c r="F77" s="26">
        <v>3390125</v>
      </c>
      <c r="G77" s="29">
        <f t="shared" si="11"/>
        <v>0</v>
      </c>
      <c r="H77" s="25"/>
      <c r="I77" s="27">
        <f t="shared" si="1"/>
        <v>1</v>
      </c>
      <c r="J77" s="10"/>
    </row>
    <row r="78" spans="1:10" ht="13.8" x14ac:dyDescent="0.3">
      <c r="A78" s="30" t="s">
        <v>91</v>
      </c>
      <c r="B78" s="24" t="s">
        <v>446</v>
      </c>
      <c r="C78" s="25"/>
      <c r="D78" s="26">
        <v>0</v>
      </c>
      <c r="E78" s="26">
        <v>0</v>
      </c>
      <c r="F78" s="26">
        <v>0</v>
      </c>
      <c r="G78" s="29">
        <f t="shared" si="11"/>
        <v>0</v>
      </c>
      <c r="H78" s="25"/>
      <c r="I78" s="27" t="e">
        <f t="shared" si="1"/>
        <v>#DIV/0!</v>
      </c>
      <c r="J78" s="10"/>
    </row>
    <row r="79" spans="1:10" ht="13.8" x14ac:dyDescent="0.3">
      <c r="A79" s="30" t="s">
        <v>414</v>
      </c>
      <c r="B79" s="24" t="s">
        <v>415</v>
      </c>
      <c r="C79" s="25"/>
      <c r="D79" s="26">
        <v>0</v>
      </c>
      <c r="E79" s="26">
        <v>1404200</v>
      </c>
      <c r="F79" s="26">
        <v>1404200</v>
      </c>
      <c r="G79" s="29">
        <f t="shared" si="11"/>
        <v>0</v>
      </c>
      <c r="H79" s="25"/>
      <c r="I79" s="27">
        <f t="shared" si="1"/>
        <v>1</v>
      </c>
      <c r="J79" s="10"/>
    </row>
    <row r="80" spans="1:10" ht="13.8" x14ac:dyDescent="0.3">
      <c r="A80" s="30" t="s">
        <v>341</v>
      </c>
      <c r="B80" s="24" t="s">
        <v>342</v>
      </c>
      <c r="C80" s="25"/>
      <c r="D80" s="26">
        <v>0</v>
      </c>
      <c r="E80" s="26">
        <v>2083500</v>
      </c>
      <c r="F80" s="26">
        <v>2080900</v>
      </c>
      <c r="G80" s="29">
        <f t="shared" si="11"/>
        <v>2600</v>
      </c>
      <c r="H80" s="25"/>
      <c r="I80" s="27">
        <f t="shared" si="1"/>
        <v>0.99875209983201341</v>
      </c>
      <c r="J80" s="10"/>
    </row>
    <row r="81" spans="1:10" ht="13.8" x14ac:dyDescent="0.3">
      <c r="A81" s="30" t="s">
        <v>403</v>
      </c>
      <c r="B81" s="24" t="s">
        <v>402</v>
      </c>
      <c r="C81" s="25"/>
      <c r="D81" s="26">
        <v>0</v>
      </c>
      <c r="E81" s="26">
        <v>0</v>
      </c>
      <c r="F81" s="26">
        <v>0</v>
      </c>
      <c r="G81" s="29">
        <f t="shared" si="11"/>
        <v>0</v>
      </c>
      <c r="H81" s="25"/>
      <c r="I81" s="27" t="e">
        <f t="shared" si="1"/>
        <v>#DIV/0!</v>
      </c>
      <c r="J81" s="10"/>
    </row>
    <row r="82" spans="1:10" ht="13.8" x14ac:dyDescent="0.3">
      <c r="A82" s="18" t="s">
        <v>93</v>
      </c>
      <c r="B82" s="18" t="s">
        <v>94</v>
      </c>
      <c r="C82" s="23"/>
      <c r="D82" s="21">
        <f>SUM(D83:D88)</f>
        <v>0</v>
      </c>
      <c r="E82" s="21">
        <f>SUM(E83:E88)</f>
        <v>2213298</v>
      </c>
      <c r="F82" s="21">
        <f>SUM(F83:F88)</f>
        <v>2213298</v>
      </c>
      <c r="G82" s="28">
        <f t="shared" si="11"/>
        <v>0</v>
      </c>
      <c r="H82" s="23"/>
      <c r="I82" s="22">
        <f t="shared" si="1"/>
        <v>1</v>
      </c>
      <c r="J82" s="10"/>
    </row>
    <row r="83" spans="1:10" ht="13.8" x14ac:dyDescent="0.3">
      <c r="A83" s="24" t="s">
        <v>95</v>
      </c>
      <c r="B83" s="24" t="s">
        <v>96</v>
      </c>
      <c r="C83" s="25"/>
      <c r="D83" s="26">
        <v>0</v>
      </c>
      <c r="E83" s="26">
        <v>1689800</v>
      </c>
      <c r="F83" s="26">
        <v>1689800</v>
      </c>
      <c r="G83" s="29">
        <f t="shared" si="11"/>
        <v>0</v>
      </c>
      <c r="H83" s="25"/>
      <c r="I83" s="27">
        <f t="shared" si="1"/>
        <v>1</v>
      </c>
      <c r="J83" s="10"/>
    </row>
    <row r="84" spans="1:10" ht="13.8" x14ac:dyDescent="0.3">
      <c r="A84" s="30" t="s">
        <v>343</v>
      </c>
      <c r="B84" s="24" t="s">
        <v>344</v>
      </c>
      <c r="C84" s="25"/>
      <c r="D84" s="26">
        <v>0</v>
      </c>
      <c r="E84" s="26">
        <v>0</v>
      </c>
      <c r="F84" s="26">
        <v>0</v>
      </c>
      <c r="G84" s="29">
        <f t="shared" si="11"/>
        <v>0</v>
      </c>
      <c r="H84" s="25"/>
      <c r="I84" s="27" t="e">
        <f t="shared" si="1"/>
        <v>#DIV/0!</v>
      </c>
      <c r="J84" s="10"/>
    </row>
    <row r="85" spans="1:10" ht="13.8" x14ac:dyDescent="0.3">
      <c r="A85" s="30" t="s">
        <v>345</v>
      </c>
      <c r="B85" s="24" t="s">
        <v>346</v>
      </c>
      <c r="C85" s="25"/>
      <c r="D85" s="26">
        <v>0</v>
      </c>
      <c r="E85" s="26">
        <v>0</v>
      </c>
      <c r="F85" s="26">
        <v>0</v>
      </c>
      <c r="G85" s="29">
        <f t="shared" si="11"/>
        <v>0</v>
      </c>
      <c r="H85" s="25"/>
      <c r="I85" s="27" t="e">
        <f t="shared" si="1"/>
        <v>#DIV/0!</v>
      </c>
      <c r="J85" s="10"/>
    </row>
    <row r="86" spans="1:10" ht="13.8" x14ac:dyDescent="0.3">
      <c r="A86" s="24" t="s">
        <v>97</v>
      </c>
      <c r="B86" s="24" t="s">
        <v>98</v>
      </c>
      <c r="C86" s="25"/>
      <c r="D86" s="26">
        <v>0</v>
      </c>
      <c r="E86" s="26">
        <v>0</v>
      </c>
      <c r="F86" s="26">
        <v>0</v>
      </c>
      <c r="G86" s="29">
        <f t="shared" si="11"/>
        <v>0</v>
      </c>
      <c r="H86" s="25"/>
      <c r="I86" s="27" t="e">
        <f t="shared" si="1"/>
        <v>#DIV/0!</v>
      </c>
      <c r="J86" s="10"/>
    </row>
    <row r="87" spans="1:10" ht="13.8" x14ac:dyDescent="0.3">
      <c r="A87" s="30" t="s">
        <v>347</v>
      </c>
      <c r="B87" s="24" t="s">
        <v>348</v>
      </c>
      <c r="C87" s="25"/>
      <c r="D87" s="26">
        <v>0</v>
      </c>
      <c r="E87" s="26">
        <v>0</v>
      </c>
      <c r="F87" s="26">
        <v>0</v>
      </c>
      <c r="G87" s="29">
        <f t="shared" si="11"/>
        <v>0</v>
      </c>
      <c r="H87" s="25"/>
      <c r="I87" s="27" t="e">
        <f t="shared" si="1"/>
        <v>#DIV/0!</v>
      </c>
      <c r="J87" s="10"/>
    </row>
    <row r="88" spans="1:10" ht="13.8" x14ac:dyDescent="0.3">
      <c r="A88" s="30" t="s">
        <v>349</v>
      </c>
      <c r="B88" s="24" t="s">
        <v>350</v>
      </c>
      <c r="C88" s="25"/>
      <c r="D88" s="26">
        <v>0</v>
      </c>
      <c r="E88" s="26">
        <v>523498</v>
      </c>
      <c r="F88" s="26">
        <v>523498</v>
      </c>
      <c r="G88" s="29">
        <f t="shared" si="11"/>
        <v>0</v>
      </c>
      <c r="H88" s="25"/>
      <c r="I88" s="27">
        <f t="shared" si="1"/>
        <v>1</v>
      </c>
      <c r="J88" s="10"/>
    </row>
    <row r="89" spans="1:10" ht="13.8" x14ac:dyDescent="0.3">
      <c r="A89" s="18" t="s">
        <v>99</v>
      </c>
      <c r="B89" s="18" t="s">
        <v>100</v>
      </c>
      <c r="C89" s="23"/>
      <c r="D89" s="21">
        <f>SUM(D90:D93)</f>
        <v>30000000</v>
      </c>
      <c r="E89" s="21">
        <f>SUM(E90:E93)</f>
        <v>37501380</v>
      </c>
      <c r="F89" s="21">
        <f>SUM(F90:F93)</f>
        <v>22501380</v>
      </c>
      <c r="G89" s="28">
        <f t="shared" si="11"/>
        <v>15000000</v>
      </c>
      <c r="H89" s="23"/>
      <c r="I89" s="22">
        <f t="shared" si="1"/>
        <v>0.60001471945832396</v>
      </c>
      <c r="J89" s="10"/>
    </row>
    <row r="90" spans="1:10" ht="13.8" x14ac:dyDescent="0.3">
      <c r="A90" s="30" t="s">
        <v>351</v>
      </c>
      <c r="B90" s="24" t="s">
        <v>352</v>
      </c>
      <c r="C90" s="23"/>
      <c r="D90" s="26">
        <v>0</v>
      </c>
      <c r="E90" s="26">
        <v>0</v>
      </c>
      <c r="F90" s="26">
        <v>0</v>
      </c>
      <c r="G90" s="29">
        <f t="shared" si="11"/>
        <v>0</v>
      </c>
      <c r="H90" s="23"/>
      <c r="I90" s="27" t="e">
        <f t="shared" si="1"/>
        <v>#DIV/0!</v>
      </c>
      <c r="J90" s="10"/>
    </row>
    <row r="91" spans="1:10" ht="13.8" x14ac:dyDescent="0.3">
      <c r="A91" s="30" t="s">
        <v>468</v>
      </c>
      <c r="B91" s="24" t="s">
        <v>469</v>
      </c>
      <c r="C91" s="23"/>
      <c r="D91" s="26">
        <v>0</v>
      </c>
      <c r="E91" s="26">
        <v>0</v>
      </c>
      <c r="F91" s="26">
        <v>0</v>
      </c>
      <c r="G91" s="29">
        <f t="shared" si="11"/>
        <v>0</v>
      </c>
      <c r="H91" s="23"/>
      <c r="I91" s="27" t="e">
        <f t="shared" si="1"/>
        <v>#DIV/0!</v>
      </c>
      <c r="J91" s="10"/>
    </row>
    <row r="92" spans="1:10" ht="13.8" x14ac:dyDescent="0.3">
      <c r="A92" s="30" t="s">
        <v>470</v>
      </c>
      <c r="B92" s="24" t="s">
        <v>471</v>
      </c>
      <c r="C92" s="23"/>
      <c r="D92" s="26">
        <v>0</v>
      </c>
      <c r="E92" s="26">
        <v>0</v>
      </c>
      <c r="F92" s="26">
        <v>0</v>
      </c>
      <c r="G92" s="29">
        <f t="shared" si="11"/>
        <v>0</v>
      </c>
      <c r="H92" s="23"/>
      <c r="I92" s="27" t="e">
        <f t="shared" si="1"/>
        <v>#DIV/0!</v>
      </c>
      <c r="J92" s="10"/>
    </row>
    <row r="93" spans="1:10" ht="13.8" x14ac:dyDescent="0.3">
      <c r="A93" s="24" t="s">
        <v>101</v>
      </c>
      <c r="B93" s="24" t="s">
        <v>486</v>
      </c>
      <c r="C93" s="25"/>
      <c r="D93" s="26">
        <v>30000000</v>
      </c>
      <c r="E93" s="26">
        <v>37501380</v>
      </c>
      <c r="F93" s="26">
        <v>22501380</v>
      </c>
      <c r="G93" s="29">
        <f t="shared" si="11"/>
        <v>15000000</v>
      </c>
      <c r="H93" s="25"/>
      <c r="I93" s="27">
        <f t="shared" si="1"/>
        <v>0.60001471945832396</v>
      </c>
      <c r="J93" s="10"/>
    </row>
    <row r="94" spans="1:10" ht="13.8" x14ac:dyDescent="0.3">
      <c r="A94" s="18" t="s">
        <v>102</v>
      </c>
      <c r="B94" s="18" t="s">
        <v>103</v>
      </c>
      <c r="C94" s="23"/>
      <c r="D94" s="21">
        <f>+D95+D100+D111+D114+D121+D128+D106+D124</f>
        <v>446119984</v>
      </c>
      <c r="E94" s="21">
        <f>+E95+E100+E111+E114+E121+E128+E106+E124</f>
        <v>547107804</v>
      </c>
      <c r="F94" s="21">
        <f>+F95+F100+F111+F114+F121+F128+F106+F124</f>
        <v>425801816</v>
      </c>
      <c r="G94" s="28">
        <f t="shared" si="11"/>
        <v>121305988</v>
      </c>
      <c r="H94" s="23"/>
      <c r="I94" s="22">
        <f t="shared" si="1"/>
        <v>0.77827772312310139</v>
      </c>
      <c r="J94" s="10"/>
    </row>
    <row r="95" spans="1:10" ht="13.8" x14ac:dyDescent="0.3">
      <c r="A95" s="18" t="s">
        <v>104</v>
      </c>
      <c r="B95" s="18" t="s">
        <v>105</v>
      </c>
      <c r="C95" s="23"/>
      <c r="D95" s="21">
        <f>SUM(D96:D99)</f>
        <v>16383000</v>
      </c>
      <c r="E95" s="21">
        <f>SUM(E96:E99)</f>
        <v>26541431</v>
      </c>
      <c r="F95" s="21">
        <f>SUM(F96:F99)</f>
        <v>26084500</v>
      </c>
      <c r="G95" s="28">
        <f t="shared" si="11"/>
        <v>456931</v>
      </c>
      <c r="H95" s="23"/>
      <c r="I95" s="22">
        <f t="shared" si="1"/>
        <v>0.98278423646411528</v>
      </c>
      <c r="J95" s="10"/>
    </row>
    <row r="96" spans="1:10" ht="13.8" x14ac:dyDescent="0.3">
      <c r="A96" s="30" t="s">
        <v>383</v>
      </c>
      <c r="B96" s="24" t="s">
        <v>384</v>
      </c>
      <c r="C96" s="23"/>
      <c r="D96" s="26">
        <v>0</v>
      </c>
      <c r="E96" s="26">
        <v>1179600</v>
      </c>
      <c r="F96" s="26">
        <v>1179600</v>
      </c>
      <c r="G96" s="29">
        <f t="shared" si="11"/>
        <v>0</v>
      </c>
      <c r="H96" s="25"/>
      <c r="I96" s="27">
        <f t="shared" si="1"/>
        <v>1</v>
      </c>
      <c r="J96" s="10"/>
    </row>
    <row r="97" spans="1:10" ht="13.8" x14ac:dyDescent="0.3">
      <c r="A97" s="30" t="s">
        <v>506</v>
      </c>
      <c r="B97" s="24" t="s">
        <v>507</v>
      </c>
      <c r="C97" s="23"/>
      <c r="D97" s="26">
        <v>0</v>
      </c>
      <c r="E97" s="26">
        <v>0</v>
      </c>
      <c r="F97" s="26">
        <v>0</v>
      </c>
      <c r="G97" s="29">
        <f t="shared" si="11"/>
        <v>0</v>
      </c>
      <c r="H97" s="25"/>
      <c r="I97" s="27" t="e">
        <f t="shared" si="1"/>
        <v>#DIV/0!</v>
      </c>
      <c r="J97" s="10"/>
    </row>
    <row r="98" spans="1:10" ht="13.8" x14ac:dyDescent="0.3">
      <c r="A98" s="30" t="s">
        <v>353</v>
      </c>
      <c r="B98" s="24" t="s">
        <v>354</v>
      </c>
      <c r="C98" s="25"/>
      <c r="D98" s="26">
        <v>0</v>
      </c>
      <c r="E98" s="26">
        <v>1356600</v>
      </c>
      <c r="F98" s="26">
        <v>963900</v>
      </c>
      <c r="G98" s="29">
        <f t="shared" si="11"/>
        <v>392700</v>
      </c>
      <c r="H98" s="25"/>
      <c r="I98" s="27">
        <f t="shared" si="1"/>
        <v>0.71052631578947367</v>
      </c>
      <c r="J98" s="32"/>
    </row>
    <row r="99" spans="1:10" ht="13.8" x14ac:dyDescent="0.3">
      <c r="A99" s="24" t="s">
        <v>106</v>
      </c>
      <c r="B99" s="24" t="s">
        <v>107</v>
      </c>
      <c r="C99" s="25"/>
      <c r="D99" s="26">
        <v>16383000</v>
      </c>
      <c r="E99" s="26">
        <v>24005231</v>
      </c>
      <c r="F99" s="26">
        <v>23941000</v>
      </c>
      <c r="G99" s="29">
        <f t="shared" si="11"/>
        <v>64231</v>
      </c>
      <c r="H99" s="25"/>
      <c r="I99" s="27">
        <f t="shared" si="1"/>
        <v>0.99732429152629276</v>
      </c>
      <c r="J99" s="10"/>
    </row>
    <row r="100" spans="1:10" ht="13.8" x14ac:dyDescent="0.3">
      <c r="A100" s="18" t="s">
        <v>108</v>
      </c>
      <c r="B100" s="18" t="s">
        <v>43</v>
      </c>
      <c r="C100" s="23"/>
      <c r="D100" s="21">
        <f>SUM(D101:D105)</f>
        <v>120000000</v>
      </c>
      <c r="E100" s="21">
        <f>SUM(E101:E105)</f>
        <v>111187845</v>
      </c>
      <c r="F100" s="21">
        <f>SUM(F101:F105)</f>
        <v>111187345</v>
      </c>
      <c r="G100" s="28">
        <f t="shared" si="11"/>
        <v>500</v>
      </c>
      <c r="H100" s="23"/>
      <c r="I100" s="22">
        <f t="shared" si="1"/>
        <v>0.99999550310557772</v>
      </c>
      <c r="J100" s="10"/>
    </row>
    <row r="101" spans="1:10" ht="13.8" x14ac:dyDescent="0.3">
      <c r="A101" s="24" t="s">
        <v>109</v>
      </c>
      <c r="B101" s="24" t="s">
        <v>110</v>
      </c>
      <c r="C101" s="25"/>
      <c r="D101" s="26">
        <v>0</v>
      </c>
      <c r="E101" s="26">
        <v>0</v>
      </c>
      <c r="F101" s="26">
        <v>0</v>
      </c>
      <c r="G101" s="29">
        <f t="shared" si="11"/>
        <v>0</v>
      </c>
      <c r="H101" s="25"/>
      <c r="I101" s="27" t="e">
        <f t="shared" si="1"/>
        <v>#DIV/0!</v>
      </c>
      <c r="J101" s="10"/>
    </row>
    <row r="102" spans="1:10" ht="13.8" x14ac:dyDescent="0.3">
      <c r="A102" s="30" t="s">
        <v>432</v>
      </c>
      <c r="B102" s="24" t="s">
        <v>433</v>
      </c>
      <c r="C102" s="25"/>
      <c r="D102" s="26">
        <v>0</v>
      </c>
      <c r="E102" s="26">
        <v>16003494</v>
      </c>
      <c r="F102" s="26">
        <v>16002994</v>
      </c>
      <c r="G102" s="29">
        <f t="shared" si="11"/>
        <v>500</v>
      </c>
      <c r="H102" s="25"/>
      <c r="I102" s="27">
        <f t="shared" si="1"/>
        <v>0.99996875682272879</v>
      </c>
      <c r="J102" s="10"/>
    </row>
    <row r="103" spans="1:10" ht="13.8" x14ac:dyDescent="0.3">
      <c r="A103" s="30" t="s">
        <v>404</v>
      </c>
      <c r="B103" s="24" t="s">
        <v>393</v>
      </c>
      <c r="C103" s="25"/>
      <c r="D103" s="26">
        <v>80000000</v>
      </c>
      <c r="E103" s="26">
        <v>41980001</v>
      </c>
      <c r="F103" s="26">
        <v>41980001</v>
      </c>
      <c r="G103" s="29">
        <f t="shared" si="11"/>
        <v>0</v>
      </c>
      <c r="H103" s="25"/>
      <c r="I103" s="27">
        <f t="shared" si="1"/>
        <v>1</v>
      </c>
      <c r="J103" s="10"/>
    </row>
    <row r="104" spans="1:10" ht="13.8" x14ac:dyDescent="0.3">
      <c r="A104" s="30" t="s">
        <v>451</v>
      </c>
      <c r="B104" s="24" t="s">
        <v>112</v>
      </c>
      <c r="C104" s="25"/>
      <c r="D104" s="26">
        <v>0</v>
      </c>
      <c r="E104" s="26">
        <v>0</v>
      </c>
      <c r="F104" s="26">
        <v>0</v>
      </c>
      <c r="G104" s="29">
        <f t="shared" si="11"/>
        <v>0</v>
      </c>
      <c r="H104" s="25"/>
      <c r="I104" s="27" t="e">
        <f t="shared" si="1"/>
        <v>#DIV/0!</v>
      </c>
      <c r="J104" s="10"/>
    </row>
    <row r="105" spans="1:10" ht="13.8" x14ac:dyDescent="0.3">
      <c r="A105" s="24" t="s">
        <v>111</v>
      </c>
      <c r="B105" s="24" t="s">
        <v>112</v>
      </c>
      <c r="C105" s="25"/>
      <c r="D105" s="26">
        <v>40000000</v>
      </c>
      <c r="E105" s="26">
        <v>53204350</v>
      </c>
      <c r="F105" s="26">
        <v>53204350</v>
      </c>
      <c r="G105" s="29">
        <f t="shared" si="11"/>
        <v>0</v>
      </c>
      <c r="H105" s="25"/>
      <c r="I105" s="27">
        <f t="shared" si="1"/>
        <v>1</v>
      </c>
      <c r="J105" s="10"/>
    </row>
    <row r="106" spans="1:10" ht="13.8" x14ac:dyDescent="0.3">
      <c r="A106" s="31" t="s">
        <v>355</v>
      </c>
      <c r="B106" s="18" t="s">
        <v>356</v>
      </c>
      <c r="C106" s="23"/>
      <c r="D106" s="21">
        <f>SUM(D107:D110)</f>
        <v>0</v>
      </c>
      <c r="E106" s="21">
        <f t="shared" ref="E106:F106" si="25">SUM(E107:E110)</f>
        <v>8387563</v>
      </c>
      <c r="F106" s="21">
        <f t="shared" si="25"/>
        <v>8135283</v>
      </c>
      <c r="G106" s="28">
        <f>+E106-F106</f>
        <v>252280</v>
      </c>
      <c r="H106" s="23"/>
      <c r="I106" s="22">
        <f t="shared" ref="I106" si="26">+F106/E106</f>
        <v>0.96992213352078549</v>
      </c>
      <c r="J106" s="10"/>
    </row>
    <row r="107" spans="1:10" ht="13.8" x14ac:dyDescent="0.3">
      <c r="A107" s="30" t="s">
        <v>416</v>
      </c>
      <c r="B107" s="24" t="s">
        <v>417</v>
      </c>
      <c r="C107" s="23"/>
      <c r="D107" s="26">
        <v>0</v>
      </c>
      <c r="E107" s="26">
        <v>770373</v>
      </c>
      <c r="F107" s="26">
        <v>770373</v>
      </c>
      <c r="G107" s="29">
        <f t="shared" ref="G107:G110" si="27">+E107-F107</f>
        <v>0</v>
      </c>
      <c r="H107" s="23"/>
      <c r="I107" s="27">
        <f t="shared" si="1"/>
        <v>1</v>
      </c>
      <c r="J107" s="10"/>
    </row>
    <row r="108" spans="1:10" ht="13.8" x14ac:dyDescent="0.3">
      <c r="A108" s="30" t="s">
        <v>357</v>
      </c>
      <c r="B108" s="24" t="s">
        <v>358</v>
      </c>
      <c r="C108" s="25"/>
      <c r="D108" s="26">
        <v>0</v>
      </c>
      <c r="E108" s="26">
        <v>4742150</v>
      </c>
      <c r="F108" s="26">
        <v>4742150</v>
      </c>
      <c r="G108" s="29">
        <f t="shared" si="27"/>
        <v>0</v>
      </c>
      <c r="H108" s="25"/>
      <c r="I108" s="27">
        <f t="shared" si="1"/>
        <v>1</v>
      </c>
      <c r="J108" s="10"/>
    </row>
    <row r="109" spans="1:10" ht="13.8" x14ac:dyDescent="0.3">
      <c r="A109" s="30" t="s">
        <v>418</v>
      </c>
      <c r="B109" s="24" t="s">
        <v>419</v>
      </c>
      <c r="C109" s="25"/>
      <c r="D109" s="26">
        <v>0</v>
      </c>
      <c r="E109" s="26">
        <v>2875040</v>
      </c>
      <c r="F109" s="26">
        <v>2622760</v>
      </c>
      <c r="G109" s="29">
        <f t="shared" si="27"/>
        <v>252280</v>
      </c>
      <c r="H109" s="25"/>
      <c r="I109" s="27">
        <f t="shared" si="1"/>
        <v>0.91225165562913912</v>
      </c>
      <c r="J109" s="10"/>
    </row>
    <row r="110" spans="1:10" ht="13.8" x14ac:dyDescent="0.3">
      <c r="A110" s="30" t="s">
        <v>405</v>
      </c>
      <c r="B110" s="24" t="s">
        <v>406</v>
      </c>
      <c r="C110" s="25"/>
      <c r="D110" s="26">
        <v>0</v>
      </c>
      <c r="E110" s="26">
        <v>0</v>
      </c>
      <c r="F110" s="26">
        <v>0</v>
      </c>
      <c r="G110" s="29">
        <f t="shared" si="27"/>
        <v>0</v>
      </c>
      <c r="H110" s="25"/>
      <c r="I110" s="27" t="e">
        <f t="shared" si="1"/>
        <v>#DIV/0!</v>
      </c>
      <c r="J110" s="10"/>
    </row>
    <row r="111" spans="1:10" ht="13.8" x14ac:dyDescent="0.3">
      <c r="A111" s="18" t="s">
        <v>113</v>
      </c>
      <c r="B111" s="18" t="s">
        <v>47</v>
      </c>
      <c r="C111" s="23"/>
      <c r="D111" s="21">
        <f>SUM(D112:D113)</f>
        <v>80822800</v>
      </c>
      <c r="E111" s="21">
        <f>SUM(E112:E113)</f>
        <v>192231315</v>
      </c>
      <c r="F111" s="21">
        <f>SUM(F112:F113)</f>
        <v>90120040</v>
      </c>
      <c r="G111" s="28">
        <f t="shared" si="11"/>
        <v>102111275</v>
      </c>
      <c r="H111" s="23"/>
      <c r="I111" s="22">
        <f t="shared" si="1"/>
        <v>0.46881040167675075</v>
      </c>
      <c r="J111" s="10"/>
    </row>
    <row r="112" spans="1:10" ht="13.8" x14ac:dyDescent="0.3">
      <c r="A112" s="30" t="s">
        <v>359</v>
      </c>
      <c r="B112" s="24" t="s">
        <v>360</v>
      </c>
      <c r="C112" s="23"/>
      <c r="D112" s="26">
        <v>0</v>
      </c>
      <c r="E112" s="26">
        <v>8500000</v>
      </c>
      <c r="F112" s="26">
        <v>8500000</v>
      </c>
      <c r="G112" s="29">
        <f t="shared" si="11"/>
        <v>0</v>
      </c>
      <c r="H112" s="25"/>
      <c r="I112" s="27">
        <f t="shared" si="1"/>
        <v>1</v>
      </c>
      <c r="J112" s="10"/>
    </row>
    <row r="113" spans="1:10" ht="13.8" x14ac:dyDescent="0.3">
      <c r="A113" s="24" t="s">
        <v>114</v>
      </c>
      <c r="B113" s="24" t="s">
        <v>115</v>
      </c>
      <c r="C113" s="25"/>
      <c r="D113" s="26">
        <v>80822800</v>
      </c>
      <c r="E113" s="26">
        <v>183731315</v>
      </c>
      <c r="F113" s="26">
        <v>81620040</v>
      </c>
      <c r="G113" s="29">
        <f t="shared" si="11"/>
        <v>102111275</v>
      </c>
      <c r="H113" s="25"/>
      <c r="I113" s="27">
        <f t="shared" si="1"/>
        <v>0.44423586692339301</v>
      </c>
      <c r="J113" s="10"/>
    </row>
    <row r="114" spans="1:10" ht="13.8" x14ac:dyDescent="0.3">
      <c r="A114" s="18" t="s">
        <v>116</v>
      </c>
      <c r="B114" s="18" t="s">
        <v>117</v>
      </c>
      <c r="C114" s="23"/>
      <c r="D114" s="21">
        <f>SUM(D115:D120)</f>
        <v>0</v>
      </c>
      <c r="E114" s="21">
        <f>SUM(E115:E120)</f>
        <v>17293156</v>
      </c>
      <c r="F114" s="21">
        <f>SUM(F115:F120)</f>
        <v>15686656</v>
      </c>
      <c r="G114" s="28">
        <f t="shared" si="11"/>
        <v>1606500</v>
      </c>
      <c r="H114" s="23"/>
      <c r="I114" s="22">
        <f t="shared" si="1"/>
        <v>0.90710197722150887</v>
      </c>
      <c r="J114" s="10"/>
    </row>
    <row r="115" spans="1:10" ht="13.8" x14ac:dyDescent="0.3">
      <c r="A115" s="30" t="s">
        <v>385</v>
      </c>
      <c r="B115" s="24" t="s">
        <v>380</v>
      </c>
      <c r="C115" s="23"/>
      <c r="D115" s="26">
        <v>0</v>
      </c>
      <c r="E115" s="26">
        <v>0</v>
      </c>
      <c r="F115" s="26">
        <v>0</v>
      </c>
      <c r="G115" s="29">
        <f t="shared" si="11"/>
        <v>0</v>
      </c>
      <c r="H115" s="23"/>
      <c r="I115" s="27" t="e">
        <f t="shared" si="1"/>
        <v>#DIV/0!</v>
      </c>
      <c r="J115" s="10"/>
    </row>
    <row r="116" spans="1:10" ht="13.8" x14ac:dyDescent="0.3">
      <c r="A116" s="30" t="s">
        <v>386</v>
      </c>
      <c r="B116" s="24" t="s">
        <v>389</v>
      </c>
      <c r="C116" s="23"/>
      <c r="D116" s="26">
        <v>0</v>
      </c>
      <c r="E116" s="26">
        <v>1005550</v>
      </c>
      <c r="F116" s="26">
        <v>41650</v>
      </c>
      <c r="G116" s="29">
        <f t="shared" ref="G116:G120" si="28">+E116-F116</f>
        <v>963900</v>
      </c>
      <c r="H116" s="23"/>
      <c r="I116" s="27">
        <f t="shared" si="1"/>
        <v>4.142011834319527E-2</v>
      </c>
      <c r="J116" s="10"/>
    </row>
    <row r="117" spans="1:10" ht="13.8" x14ac:dyDescent="0.3">
      <c r="A117" s="30" t="s">
        <v>387</v>
      </c>
      <c r="B117" s="24" t="s">
        <v>390</v>
      </c>
      <c r="C117" s="23"/>
      <c r="D117" s="26">
        <v>0</v>
      </c>
      <c r="E117" s="26">
        <v>0</v>
      </c>
      <c r="F117" s="26">
        <v>0</v>
      </c>
      <c r="G117" s="29">
        <f t="shared" si="28"/>
        <v>0</v>
      </c>
      <c r="H117" s="23"/>
      <c r="I117" s="27" t="e">
        <f t="shared" si="1"/>
        <v>#DIV/0!</v>
      </c>
      <c r="J117" s="10"/>
    </row>
    <row r="118" spans="1:10" ht="13.8" x14ac:dyDescent="0.3">
      <c r="A118" s="30" t="s">
        <v>361</v>
      </c>
      <c r="B118" s="24" t="s">
        <v>362</v>
      </c>
      <c r="C118" s="25"/>
      <c r="D118" s="26">
        <v>0</v>
      </c>
      <c r="E118" s="26">
        <v>10999605</v>
      </c>
      <c r="F118" s="26">
        <v>10357005</v>
      </c>
      <c r="G118" s="29">
        <f t="shared" si="28"/>
        <v>642600</v>
      </c>
      <c r="H118" s="25"/>
      <c r="I118" s="27">
        <f>+F118/E118</f>
        <v>0.94157972036268578</v>
      </c>
      <c r="J118" s="10"/>
    </row>
    <row r="119" spans="1:10" ht="13.8" x14ac:dyDescent="0.3">
      <c r="A119" s="24" t="s">
        <v>118</v>
      </c>
      <c r="B119" s="24" t="s">
        <v>119</v>
      </c>
      <c r="C119" s="25"/>
      <c r="D119" s="26">
        <v>0</v>
      </c>
      <c r="E119" s="26">
        <v>0</v>
      </c>
      <c r="F119" s="26">
        <v>0</v>
      </c>
      <c r="G119" s="29">
        <f t="shared" si="11"/>
        <v>0</v>
      </c>
      <c r="H119" s="25"/>
      <c r="I119" s="27" t="e">
        <f t="shared" si="1"/>
        <v>#DIV/0!</v>
      </c>
      <c r="J119" s="10"/>
    </row>
    <row r="120" spans="1:10" ht="13.8" x14ac:dyDescent="0.3">
      <c r="A120" s="30" t="s">
        <v>388</v>
      </c>
      <c r="B120" s="24" t="s">
        <v>391</v>
      </c>
      <c r="C120" s="25"/>
      <c r="D120" s="26">
        <v>0</v>
      </c>
      <c r="E120" s="26">
        <v>5288001</v>
      </c>
      <c r="F120" s="26">
        <v>5288001</v>
      </c>
      <c r="G120" s="29">
        <f t="shared" si="28"/>
        <v>0</v>
      </c>
      <c r="H120" s="25"/>
      <c r="I120" s="27">
        <f t="shared" si="1"/>
        <v>1</v>
      </c>
      <c r="J120" s="10"/>
    </row>
    <row r="121" spans="1:10" ht="13.8" x14ac:dyDescent="0.3">
      <c r="A121" s="18" t="s">
        <v>120</v>
      </c>
      <c r="B121" s="18" t="s">
        <v>51</v>
      </c>
      <c r="C121" s="23"/>
      <c r="D121" s="21">
        <f>SUM(D122:D123)</f>
        <v>14220444</v>
      </c>
      <c r="E121" s="21">
        <f>SUM(E122:E123)</f>
        <v>14220444</v>
      </c>
      <c r="F121" s="21">
        <f>SUM(F122:F123)</f>
        <v>0</v>
      </c>
      <c r="G121" s="28">
        <f t="shared" si="11"/>
        <v>14220444</v>
      </c>
      <c r="H121" s="23"/>
      <c r="I121" s="22">
        <f t="shared" si="1"/>
        <v>0</v>
      </c>
      <c r="J121" s="10"/>
    </row>
    <row r="122" spans="1:10" ht="13.8" x14ac:dyDescent="0.3">
      <c r="A122" s="30" t="s">
        <v>363</v>
      </c>
      <c r="B122" s="24" t="s">
        <v>364</v>
      </c>
      <c r="C122" s="25"/>
      <c r="D122" s="26">
        <v>0</v>
      </c>
      <c r="E122" s="26">
        <v>0</v>
      </c>
      <c r="F122" s="26">
        <v>0</v>
      </c>
      <c r="G122" s="29">
        <f t="shared" ref="G122" si="29">+E122-F122</f>
        <v>0</v>
      </c>
      <c r="H122" s="25"/>
      <c r="I122" s="27" t="e">
        <f t="shared" si="1"/>
        <v>#DIV/0!</v>
      </c>
      <c r="J122" s="10"/>
    </row>
    <row r="123" spans="1:10" ht="13.8" x14ac:dyDescent="0.3">
      <c r="A123" s="24" t="s">
        <v>121</v>
      </c>
      <c r="B123" s="24" t="s">
        <v>122</v>
      </c>
      <c r="C123" s="25"/>
      <c r="D123" s="26">
        <v>14220444</v>
      </c>
      <c r="E123" s="26">
        <v>14220444</v>
      </c>
      <c r="F123" s="26">
        <v>0</v>
      </c>
      <c r="G123" s="29">
        <f t="shared" si="11"/>
        <v>14220444</v>
      </c>
      <c r="H123" s="25"/>
      <c r="I123" s="27">
        <f t="shared" si="1"/>
        <v>0</v>
      </c>
      <c r="J123" s="10"/>
    </row>
    <row r="124" spans="1:10" ht="13.8" x14ac:dyDescent="0.3">
      <c r="A124" s="31" t="s">
        <v>365</v>
      </c>
      <c r="B124" s="18" t="s">
        <v>366</v>
      </c>
      <c r="C124" s="23"/>
      <c r="D124" s="21">
        <f>SUM(D125:D127)</f>
        <v>120000000</v>
      </c>
      <c r="E124" s="21">
        <f>SUM(E125:E127)</f>
        <v>131485305</v>
      </c>
      <c r="F124" s="21">
        <f>SUM(F125:F127)</f>
        <v>128975000</v>
      </c>
      <c r="G124" s="28">
        <f t="shared" ref="G124:G127" si="30">+E124-F124</f>
        <v>2510305</v>
      </c>
      <c r="H124" s="23"/>
      <c r="I124" s="22">
        <f t="shared" ref="I124" si="31">+F124/E124</f>
        <v>0.98090809463460571</v>
      </c>
      <c r="J124" s="10"/>
    </row>
    <row r="125" spans="1:10" ht="13.8" x14ac:dyDescent="0.3">
      <c r="A125" s="30" t="s">
        <v>472</v>
      </c>
      <c r="B125" s="24" t="s">
        <v>473</v>
      </c>
      <c r="C125" s="25"/>
      <c r="D125" s="26">
        <v>0</v>
      </c>
      <c r="E125" s="26">
        <v>7808925</v>
      </c>
      <c r="F125" s="26">
        <v>7800000</v>
      </c>
      <c r="G125" s="29">
        <f t="shared" si="30"/>
        <v>8925</v>
      </c>
      <c r="H125" s="25"/>
      <c r="I125" s="27">
        <f t="shared" si="1"/>
        <v>0.99885707699843451</v>
      </c>
      <c r="J125" s="10"/>
    </row>
    <row r="126" spans="1:10" ht="13.8" x14ac:dyDescent="0.3">
      <c r="A126" s="30" t="s">
        <v>368</v>
      </c>
      <c r="B126" s="24" t="s">
        <v>367</v>
      </c>
      <c r="C126" s="25"/>
      <c r="D126" s="26">
        <v>0</v>
      </c>
      <c r="E126" s="26">
        <v>3676380</v>
      </c>
      <c r="F126" s="26">
        <v>1175000</v>
      </c>
      <c r="G126" s="29">
        <f t="shared" si="30"/>
        <v>2501380</v>
      </c>
      <c r="H126" s="25"/>
      <c r="I126" s="27">
        <f t="shared" si="1"/>
        <v>0.3196078751380434</v>
      </c>
      <c r="J126" s="10"/>
    </row>
    <row r="127" spans="1:10" ht="13.8" x14ac:dyDescent="0.3">
      <c r="A127" s="30" t="s">
        <v>474</v>
      </c>
      <c r="B127" s="24" t="s">
        <v>407</v>
      </c>
      <c r="C127" s="25"/>
      <c r="D127" s="26">
        <v>120000000</v>
      </c>
      <c r="E127" s="26">
        <v>120000000</v>
      </c>
      <c r="F127" s="26">
        <v>120000000</v>
      </c>
      <c r="G127" s="29">
        <f t="shared" si="30"/>
        <v>0</v>
      </c>
      <c r="H127" s="25"/>
      <c r="I127" s="27">
        <f t="shared" si="1"/>
        <v>1</v>
      </c>
      <c r="J127" s="10"/>
    </row>
    <row r="128" spans="1:10" ht="13.8" x14ac:dyDescent="0.3">
      <c r="A128" s="18" t="s">
        <v>123</v>
      </c>
      <c r="B128" s="18" t="s">
        <v>124</v>
      </c>
      <c r="C128" s="23"/>
      <c r="D128" s="21">
        <f>+D129</f>
        <v>94693740</v>
      </c>
      <c r="E128" s="21">
        <f>+E129</f>
        <v>45760745</v>
      </c>
      <c r="F128" s="21">
        <f>+F129</f>
        <v>45612992</v>
      </c>
      <c r="G128" s="28">
        <f t="shared" si="11"/>
        <v>147753</v>
      </c>
      <c r="H128" s="23"/>
      <c r="I128" s="22">
        <f t="shared" si="1"/>
        <v>0.99677118456004155</v>
      </c>
      <c r="J128" s="10"/>
    </row>
    <row r="129" spans="1:11" ht="13.8" x14ac:dyDescent="0.3">
      <c r="A129" s="24" t="s">
        <v>125</v>
      </c>
      <c r="B129" s="24" t="s">
        <v>126</v>
      </c>
      <c r="C129" s="25"/>
      <c r="D129" s="26">
        <v>94693740</v>
      </c>
      <c r="E129" s="26">
        <v>45760745</v>
      </c>
      <c r="F129" s="26">
        <v>45612992</v>
      </c>
      <c r="G129" s="29">
        <f t="shared" si="11"/>
        <v>147753</v>
      </c>
      <c r="H129" s="25"/>
      <c r="I129" s="27">
        <f t="shared" si="1"/>
        <v>0.99677118456004155</v>
      </c>
      <c r="J129" s="10"/>
    </row>
    <row r="130" spans="1:11" ht="13.8" x14ac:dyDescent="0.3">
      <c r="A130" s="18" t="s">
        <v>127</v>
      </c>
      <c r="B130" s="18" t="s">
        <v>128</v>
      </c>
      <c r="C130" s="23"/>
      <c r="D130" s="21">
        <f>+D131+D135+D159+D184+D249+D273+D275</f>
        <v>19082549675.385002</v>
      </c>
      <c r="E130" s="21">
        <f>+E131+E135+E159+E184+E249+E273+E275</f>
        <v>24323318356</v>
      </c>
      <c r="F130" s="21">
        <f>+F131+F135+F159+F184+F249+F273+F275</f>
        <v>17354281607</v>
      </c>
      <c r="G130" s="28">
        <f t="shared" si="11"/>
        <v>6969036749</v>
      </c>
      <c r="H130" s="23"/>
      <c r="I130" s="22">
        <f t="shared" si="1"/>
        <v>0.71348330655381564</v>
      </c>
      <c r="J130" s="10"/>
    </row>
    <row r="131" spans="1:11" ht="13.8" x14ac:dyDescent="0.3">
      <c r="A131" s="18" t="s">
        <v>129</v>
      </c>
      <c r="B131" s="18" t="s">
        <v>130</v>
      </c>
      <c r="C131" s="23"/>
      <c r="D131" s="21">
        <f t="shared" ref="D131:F133" si="32">+D132</f>
        <v>54282340</v>
      </c>
      <c r="E131" s="21">
        <f t="shared" si="32"/>
        <v>18000000</v>
      </c>
      <c r="F131" s="21">
        <f t="shared" si="32"/>
        <v>11000000</v>
      </c>
      <c r="G131" s="28">
        <f t="shared" si="11"/>
        <v>7000000</v>
      </c>
      <c r="H131" s="23"/>
      <c r="I131" s="22">
        <f t="shared" si="1"/>
        <v>0.61111111111111116</v>
      </c>
      <c r="J131" s="10"/>
      <c r="K131" s="33"/>
    </row>
    <row r="132" spans="1:11" ht="13.8" x14ac:dyDescent="0.3">
      <c r="A132" s="18" t="s">
        <v>131</v>
      </c>
      <c r="B132" s="18" t="s">
        <v>132</v>
      </c>
      <c r="C132" s="23"/>
      <c r="D132" s="21">
        <f t="shared" si="32"/>
        <v>54282340</v>
      </c>
      <c r="E132" s="21">
        <f t="shared" si="32"/>
        <v>18000000</v>
      </c>
      <c r="F132" s="21">
        <f t="shared" si="32"/>
        <v>11000000</v>
      </c>
      <c r="G132" s="28">
        <f t="shared" si="11"/>
        <v>7000000</v>
      </c>
      <c r="H132" s="23"/>
      <c r="I132" s="22">
        <f t="shared" ref="I132:I133" si="33">+F132/E132</f>
        <v>0.61111111111111116</v>
      </c>
      <c r="J132" s="10"/>
    </row>
    <row r="133" spans="1:11" ht="13.8" x14ac:dyDescent="0.3">
      <c r="A133" s="31" t="s">
        <v>369</v>
      </c>
      <c r="B133" s="18" t="s">
        <v>370</v>
      </c>
      <c r="C133" s="23"/>
      <c r="D133" s="21">
        <f t="shared" si="32"/>
        <v>54282340</v>
      </c>
      <c r="E133" s="21">
        <f t="shared" si="32"/>
        <v>18000000</v>
      </c>
      <c r="F133" s="21">
        <f t="shared" si="32"/>
        <v>11000000</v>
      </c>
      <c r="G133" s="28">
        <f t="shared" si="11"/>
        <v>7000000</v>
      </c>
      <c r="H133" s="23"/>
      <c r="I133" s="22">
        <f t="shared" si="33"/>
        <v>0.61111111111111116</v>
      </c>
      <c r="J133" s="10"/>
    </row>
    <row r="134" spans="1:11" ht="13.8" x14ac:dyDescent="0.3">
      <c r="A134" s="30" t="s">
        <v>371</v>
      </c>
      <c r="B134" s="24" t="s">
        <v>370</v>
      </c>
      <c r="C134" s="25"/>
      <c r="D134" s="26">
        <v>54282340</v>
      </c>
      <c r="E134" s="26">
        <v>18000000</v>
      </c>
      <c r="F134" s="26">
        <v>11000000</v>
      </c>
      <c r="G134" s="29">
        <f t="shared" si="11"/>
        <v>7000000</v>
      </c>
      <c r="H134" s="25"/>
      <c r="I134" s="27">
        <f t="shared" ref="I134" si="34">+F134/E134</f>
        <v>0.61111111111111116</v>
      </c>
      <c r="J134" s="10"/>
    </row>
    <row r="135" spans="1:11" ht="13.8" x14ac:dyDescent="0.3">
      <c r="A135" s="18" t="s">
        <v>133</v>
      </c>
      <c r="B135" s="18" t="s">
        <v>134</v>
      </c>
      <c r="C135" s="23"/>
      <c r="D135" s="21">
        <f>+D136+D145+D147+D149+D153</f>
        <v>3048620200</v>
      </c>
      <c r="E135" s="21">
        <f>+E136+E145+E147+E149+E153</f>
        <v>4466000405</v>
      </c>
      <c r="F135" s="21">
        <f>+F136+F145+F147+F149+F153</f>
        <v>2389238923</v>
      </c>
      <c r="G135" s="28">
        <f t="shared" ref="G135:H278" si="35">+E135-F135</f>
        <v>2076761482</v>
      </c>
      <c r="H135" s="23"/>
      <c r="I135" s="22">
        <f t="shared" ref="I135:I278" si="36">+F135/E135</f>
        <v>0.5349840363482905</v>
      </c>
      <c r="J135" s="10"/>
    </row>
    <row r="136" spans="1:11" ht="13.8" x14ac:dyDescent="0.3">
      <c r="A136" s="18" t="s">
        <v>135</v>
      </c>
      <c r="B136" s="18" t="s">
        <v>136</v>
      </c>
      <c r="C136" s="23"/>
      <c r="D136" s="21">
        <f>SUM(D137:D144)</f>
        <v>1527760200</v>
      </c>
      <c r="E136" s="21">
        <f>SUM(E137:E144)</f>
        <v>1964870355</v>
      </c>
      <c r="F136" s="21">
        <f>SUM(F137:F144)</f>
        <v>917103830</v>
      </c>
      <c r="G136" s="28">
        <f t="shared" si="35"/>
        <v>1047766525</v>
      </c>
      <c r="H136" s="23"/>
      <c r="I136" s="22">
        <f t="shared" si="36"/>
        <v>0.46675030119226363</v>
      </c>
      <c r="J136" s="10"/>
    </row>
    <row r="137" spans="1:11" ht="13.8" x14ac:dyDescent="0.3">
      <c r="A137" s="30" t="s">
        <v>420</v>
      </c>
      <c r="B137" s="24" t="s">
        <v>138</v>
      </c>
      <c r="C137" s="25"/>
      <c r="D137" s="26">
        <v>0</v>
      </c>
      <c r="E137" s="26">
        <v>0</v>
      </c>
      <c r="F137" s="26">
        <v>0</v>
      </c>
      <c r="G137" s="29">
        <f t="shared" si="35"/>
        <v>0</v>
      </c>
      <c r="H137" s="25"/>
      <c r="I137" s="27" t="e">
        <f t="shared" si="36"/>
        <v>#DIV/0!</v>
      </c>
      <c r="J137" s="10"/>
    </row>
    <row r="138" spans="1:11" ht="13.8" x14ac:dyDescent="0.3">
      <c r="A138" s="24" t="s">
        <v>137</v>
      </c>
      <c r="B138" s="24" t="s">
        <v>138</v>
      </c>
      <c r="C138" s="25"/>
      <c r="D138" s="26">
        <v>398653000</v>
      </c>
      <c r="E138" s="26">
        <v>496286593</v>
      </c>
      <c r="F138" s="26">
        <v>238437639</v>
      </c>
      <c r="G138" s="29">
        <f t="shared" si="35"/>
        <v>257848954</v>
      </c>
      <c r="H138" s="25"/>
      <c r="I138" s="27">
        <f t="shared" si="36"/>
        <v>0.48044344208186174</v>
      </c>
      <c r="J138" s="10"/>
    </row>
    <row r="139" spans="1:11" ht="13.8" x14ac:dyDescent="0.3">
      <c r="A139" s="30" t="s">
        <v>434</v>
      </c>
      <c r="B139" s="24" t="s">
        <v>140</v>
      </c>
      <c r="C139" s="25"/>
      <c r="D139" s="26">
        <v>0</v>
      </c>
      <c r="E139" s="26">
        <v>0</v>
      </c>
      <c r="F139" s="26">
        <v>0</v>
      </c>
      <c r="G139" s="29">
        <f t="shared" si="35"/>
        <v>0</v>
      </c>
      <c r="H139" s="25"/>
      <c r="I139" s="27" t="e">
        <f t="shared" si="36"/>
        <v>#DIV/0!</v>
      </c>
      <c r="J139" s="10"/>
    </row>
    <row r="140" spans="1:11" ht="13.8" x14ac:dyDescent="0.3">
      <c r="A140" s="24" t="s">
        <v>139</v>
      </c>
      <c r="B140" s="24" t="s">
        <v>140</v>
      </c>
      <c r="C140" s="25"/>
      <c r="D140" s="26">
        <v>341858600</v>
      </c>
      <c r="E140" s="26">
        <v>411596881</v>
      </c>
      <c r="F140" s="26">
        <v>175901141</v>
      </c>
      <c r="G140" s="29">
        <f t="shared" si="35"/>
        <v>235695740</v>
      </c>
      <c r="H140" s="25"/>
      <c r="I140" s="27">
        <f t="shared" si="36"/>
        <v>0.42736266750281815</v>
      </c>
      <c r="J140" s="10"/>
    </row>
    <row r="141" spans="1:11" ht="13.8" x14ac:dyDescent="0.3">
      <c r="A141" s="30" t="s">
        <v>435</v>
      </c>
      <c r="B141" s="24" t="s">
        <v>436</v>
      </c>
      <c r="C141" s="25"/>
      <c r="D141" s="26">
        <v>500000000</v>
      </c>
      <c r="E141" s="26">
        <v>446966331</v>
      </c>
      <c r="F141" s="26">
        <v>325000000</v>
      </c>
      <c r="G141" s="29">
        <f t="shared" si="35"/>
        <v>121966331</v>
      </c>
      <c r="H141" s="25"/>
      <c r="I141" s="27">
        <f t="shared" si="36"/>
        <v>0.72712411978073577</v>
      </c>
      <c r="J141" s="10"/>
    </row>
    <row r="142" spans="1:11" ht="13.8" x14ac:dyDescent="0.3">
      <c r="A142" s="30" t="s">
        <v>512</v>
      </c>
      <c r="B142" s="24" t="s">
        <v>436</v>
      </c>
      <c r="C142" s="25"/>
      <c r="D142" s="26">
        <v>0</v>
      </c>
      <c r="E142" s="26">
        <v>253033669</v>
      </c>
      <c r="F142" s="26">
        <v>0</v>
      </c>
      <c r="G142" s="29">
        <f t="shared" ref="G142" si="37">+E142-F142</f>
        <v>253033669</v>
      </c>
      <c r="H142" s="25"/>
      <c r="I142" s="27">
        <f t="shared" ref="I142" si="38">+F142/E142</f>
        <v>0</v>
      </c>
      <c r="J142" s="10"/>
    </row>
    <row r="143" spans="1:11" ht="13.8" x14ac:dyDescent="0.3">
      <c r="A143" s="30" t="s">
        <v>271</v>
      </c>
      <c r="B143" s="24" t="s">
        <v>270</v>
      </c>
      <c r="C143" s="25"/>
      <c r="D143" s="26">
        <v>32766000</v>
      </c>
      <c r="E143" s="26">
        <v>32766000</v>
      </c>
      <c r="F143" s="26">
        <v>32766000</v>
      </c>
      <c r="G143" s="29">
        <f t="shared" si="35"/>
        <v>0</v>
      </c>
      <c r="H143" s="25"/>
      <c r="I143" s="27">
        <f t="shared" si="36"/>
        <v>1</v>
      </c>
      <c r="J143" s="10"/>
    </row>
    <row r="144" spans="1:11" ht="13.8" x14ac:dyDescent="0.3">
      <c r="A144" s="24" t="s">
        <v>141</v>
      </c>
      <c r="B144" s="24" t="s">
        <v>142</v>
      </c>
      <c r="C144" s="25"/>
      <c r="D144" s="26">
        <v>254482600</v>
      </c>
      <c r="E144" s="26">
        <v>324220881</v>
      </c>
      <c r="F144" s="26">
        <v>144999050</v>
      </c>
      <c r="G144" s="29">
        <f t="shared" si="35"/>
        <v>179221831</v>
      </c>
      <c r="H144" s="25"/>
      <c r="I144" s="27">
        <f t="shared" si="36"/>
        <v>0.44722304606901614</v>
      </c>
      <c r="J144" s="10"/>
    </row>
    <row r="145" spans="1:10" ht="13.8" x14ac:dyDescent="0.3">
      <c r="A145" s="18" t="s">
        <v>143</v>
      </c>
      <c r="B145" s="18" t="s">
        <v>144</v>
      </c>
      <c r="C145" s="23"/>
      <c r="D145" s="21">
        <f>+D146</f>
        <v>0</v>
      </c>
      <c r="E145" s="21">
        <f>+E146</f>
        <v>0</v>
      </c>
      <c r="F145" s="21">
        <f>+F146</f>
        <v>0</v>
      </c>
      <c r="G145" s="28">
        <f t="shared" si="35"/>
        <v>0</v>
      </c>
      <c r="H145" s="23"/>
      <c r="I145" s="22" t="e">
        <f t="shared" si="36"/>
        <v>#DIV/0!</v>
      </c>
      <c r="J145" s="10"/>
    </row>
    <row r="146" spans="1:10" ht="13.8" x14ac:dyDescent="0.3">
      <c r="A146" s="24" t="s">
        <v>145</v>
      </c>
      <c r="B146" s="24" t="s">
        <v>146</v>
      </c>
      <c r="C146" s="25"/>
      <c r="D146" s="26">
        <v>0</v>
      </c>
      <c r="E146" s="26">
        <v>0</v>
      </c>
      <c r="F146" s="26">
        <v>0</v>
      </c>
      <c r="G146" s="29">
        <f t="shared" si="35"/>
        <v>0</v>
      </c>
      <c r="H146" s="25"/>
      <c r="I146" s="27" t="e">
        <f t="shared" ref="I146" si="39">+F146/E146</f>
        <v>#DIV/0!</v>
      </c>
      <c r="J146" s="10"/>
    </row>
    <row r="147" spans="1:10" ht="13.8" x14ac:dyDescent="0.3">
      <c r="A147" s="18" t="s">
        <v>147</v>
      </c>
      <c r="B147" s="18" t="s">
        <v>148</v>
      </c>
      <c r="C147" s="23"/>
      <c r="D147" s="21">
        <f>+D148</f>
        <v>32766000</v>
      </c>
      <c r="E147" s="21">
        <f>+E148</f>
        <v>32766000</v>
      </c>
      <c r="F147" s="21">
        <f>+F148</f>
        <v>11591543</v>
      </c>
      <c r="G147" s="28">
        <f t="shared" si="35"/>
        <v>21174457</v>
      </c>
      <c r="H147" s="23"/>
      <c r="I147" s="22">
        <f t="shared" si="36"/>
        <v>0.35376741134102424</v>
      </c>
      <c r="J147" s="10"/>
    </row>
    <row r="148" spans="1:10" ht="13.8" x14ac:dyDescent="0.3">
      <c r="A148" s="24" t="s">
        <v>149</v>
      </c>
      <c r="B148" s="24" t="s">
        <v>150</v>
      </c>
      <c r="C148" s="25"/>
      <c r="D148" s="26">
        <v>32766000</v>
      </c>
      <c r="E148" s="26">
        <v>32766000</v>
      </c>
      <c r="F148" s="26">
        <v>11591543</v>
      </c>
      <c r="G148" s="29">
        <f t="shared" si="35"/>
        <v>21174457</v>
      </c>
      <c r="H148" s="25"/>
      <c r="I148" s="27">
        <f t="shared" si="36"/>
        <v>0.35376741134102424</v>
      </c>
      <c r="J148" s="10"/>
    </row>
    <row r="149" spans="1:10" ht="13.8" x14ac:dyDescent="0.3">
      <c r="A149" s="18" t="s">
        <v>151</v>
      </c>
      <c r="B149" s="18" t="s">
        <v>152</v>
      </c>
      <c r="C149" s="23"/>
      <c r="D149" s="21">
        <f>+D150</f>
        <v>70000000</v>
      </c>
      <c r="E149" s="21">
        <f>+E150</f>
        <v>38800000</v>
      </c>
      <c r="F149" s="21">
        <f>+F150</f>
        <v>31800000</v>
      </c>
      <c r="G149" s="28">
        <f t="shared" si="35"/>
        <v>7000000</v>
      </c>
      <c r="H149" s="23"/>
      <c r="I149" s="22">
        <f t="shared" si="36"/>
        <v>0.81958762886597936</v>
      </c>
      <c r="J149" s="10"/>
    </row>
    <row r="150" spans="1:10" ht="13.8" x14ac:dyDescent="0.3">
      <c r="A150" s="18" t="s">
        <v>153</v>
      </c>
      <c r="B150" s="18" t="s">
        <v>152</v>
      </c>
      <c r="C150" s="23"/>
      <c r="D150" s="21">
        <f>SUM(D151:D152)</f>
        <v>70000000</v>
      </c>
      <c r="E150" s="21">
        <f>SUM(E151:E152)</f>
        <v>38800000</v>
      </c>
      <c r="F150" s="21">
        <f>SUM(F151:F152)</f>
        <v>31800000</v>
      </c>
      <c r="G150" s="21">
        <f>SUM(G151:G152)</f>
        <v>7000000</v>
      </c>
      <c r="H150" s="23"/>
      <c r="I150" s="22">
        <f t="shared" si="36"/>
        <v>0.81958762886597936</v>
      </c>
      <c r="J150" s="10"/>
    </row>
    <row r="151" spans="1:10" ht="13.8" x14ac:dyDescent="0.3">
      <c r="A151" s="24" t="s">
        <v>154</v>
      </c>
      <c r="B151" s="24" t="s">
        <v>152</v>
      </c>
      <c r="C151" s="25"/>
      <c r="D151" s="26">
        <v>70000000</v>
      </c>
      <c r="E151" s="26">
        <v>38800000</v>
      </c>
      <c r="F151" s="26">
        <v>31800000</v>
      </c>
      <c r="G151" s="29">
        <f t="shared" si="35"/>
        <v>7000000</v>
      </c>
      <c r="H151" s="25"/>
      <c r="I151" s="27">
        <f t="shared" si="36"/>
        <v>0.81958762886597936</v>
      </c>
      <c r="J151" s="10"/>
    </row>
    <row r="152" spans="1:10" ht="13.8" x14ac:dyDescent="0.3">
      <c r="A152" s="30" t="s">
        <v>475</v>
      </c>
      <c r="B152" s="24" t="s">
        <v>152</v>
      </c>
      <c r="C152" s="25"/>
      <c r="D152" s="26">
        <v>0</v>
      </c>
      <c r="E152" s="26">
        <v>0</v>
      </c>
      <c r="F152" s="26">
        <v>0</v>
      </c>
      <c r="G152" s="29">
        <v>0</v>
      </c>
      <c r="H152" s="25"/>
      <c r="I152" s="27" t="e">
        <f t="shared" si="36"/>
        <v>#DIV/0!</v>
      </c>
      <c r="J152" s="10"/>
    </row>
    <row r="153" spans="1:10" ht="13.8" x14ac:dyDescent="0.3">
      <c r="A153" s="18" t="s">
        <v>155</v>
      </c>
      <c r="B153" s="18" t="s">
        <v>156</v>
      </c>
      <c r="C153" s="23"/>
      <c r="D153" s="21">
        <f>SUM(D154:D158)</f>
        <v>1418094000</v>
      </c>
      <c r="E153" s="21">
        <f>SUM(E154:E158)</f>
        <v>2429564050</v>
      </c>
      <c r="F153" s="21">
        <f>SUM(F154:F158)</f>
        <v>1428743550</v>
      </c>
      <c r="G153" s="28">
        <f t="shared" si="35"/>
        <v>1000820500</v>
      </c>
      <c r="H153" s="23"/>
      <c r="I153" s="22">
        <f t="shared" si="36"/>
        <v>0.58806580958423382</v>
      </c>
      <c r="J153" s="10"/>
    </row>
    <row r="154" spans="1:10" ht="13.8" x14ac:dyDescent="0.3">
      <c r="A154" s="30" t="s">
        <v>408</v>
      </c>
      <c r="B154" s="24" t="s">
        <v>158</v>
      </c>
      <c r="C154" s="23"/>
      <c r="D154" s="26">
        <v>0</v>
      </c>
      <c r="E154" s="26">
        <v>836000000</v>
      </c>
      <c r="F154" s="26">
        <v>0</v>
      </c>
      <c r="G154" s="29">
        <f t="shared" si="35"/>
        <v>836000000</v>
      </c>
      <c r="H154" s="25"/>
      <c r="I154" s="27">
        <f t="shared" si="36"/>
        <v>0</v>
      </c>
      <c r="J154" s="10"/>
    </row>
    <row r="155" spans="1:10" ht="13.8" x14ac:dyDescent="0.3">
      <c r="A155" s="30" t="s">
        <v>452</v>
      </c>
      <c r="B155" s="24" t="s">
        <v>158</v>
      </c>
      <c r="C155" s="23"/>
      <c r="D155" s="26">
        <v>0</v>
      </c>
      <c r="E155" s="26">
        <v>0</v>
      </c>
      <c r="F155" s="26">
        <v>0</v>
      </c>
      <c r="G155" s="29">
        <f t="shared" si="35"/>
        <v>0</v>
      </c>
      <c r="H155" s="25"/>
      <c r="I155" s="27" t="e">
        <f t="shared" si="36"/>
        <v>#DIV/0!</v>
      </c>
      <c r="J155" s="10"/>
    </row>
    <row r="156" spans="1:10" ht="13.8" x14ac:dyDescent="0.3">
      <c r="A156" s="24" t="s">
        <v>157</v>
      </c>
      <c r="B156" s="24" t="s">
        <v>158</v>
      </c>
      <c r="C156" s="25"/>
      <c r="D156" s="26">
        <v>1224411500</v>
      </c>
      <c r="E156" s="26">
        <v>1224881550</v>
      </c>
      <c r="F156" s="26">
        <v>1224881050</v>
      </c>
      <c r="G156" s="29">
        <f t="shared" si="35"/>
        <v>500</v>
      </c>
      <c r="H156" s="25"/>
      <c r="I156" s="27">
        <f t="shared" si="36"/>
        <v>0.99999959179726394</v>
      </c>
      <c r="J156" s="10"/>
    </row>
    <row r="157" spans="1:10" ht="13.8" x14ac:dyDescent="0.3">
      <c r="A157" s="30" t="s">
        <v>453</v>
      </c>
      <c r="B157" s="24" t="s">
        <v>158</v>
      </c>
      <c r="C157" s="25"/>
      <c r="D157" s="26">
        <v>0</v>
      </c>
      <c r="E157" s="26">
        <v>0</v>
      </c>
      <c r="F157" s="26">
        <v>0</v>
      </c>
      <c r="G157" s="29">
        <f t="shared" si="35"/>
        <v>0</v>
      </c>
      <c r="H157" s="25"/>
      <c r="I157" s="27" t="e">
        <f t="shared" si="36"/>
        <v>#DIV/0!</v>
      </c>
      <c r="J157" s="10"/>
    </row>
    <row r="158" spans="1:10" ht="13.8" x14ac:dyDescent="0.3">
      <c r="A158" s="24" t="s">
        <v>159</v>
      </c>
      <c r="B158" s="24" t="s">
        <v>160</v>
      </c>
      <c r="C158" s="25"/>
      <c r="D158" s="26">
        <v>193682500</v>
      </c>
      <c r="E158" s="26">
        <v>368682500</v>
      </c>
      <c r="F158" s="26">
        <v>203862500</v>
      </c>
      <c r="G158" s="29">
        <f t="shared" si="35"/>
        <v>164820000</v>
      </c>
      <c r="H158" s="25"/>
      <c r="I158" s="27">
        <f t="shared" si="36"/>
        <v>0.55294867535074221</v>
      </c>
      <c r="J158" s="10"/>
    </row>
    <row r="159" spans="1:10" ht="13.8" x14ac:dyDescent="0.3">
      <c r="A159" s="18" t="s">
        <v>161</v>
      </c>
      <c r="B159" s="18" t="s">
        <v>162</v>
      </c>
      <c r="C159" s="23"/>
      <c r="D159" s="21">
        <f>+D160+D177+D162+D182</f>
        <v>2190963956</v>
      </c>
      <c r="E159" s="21">
        <f>+E160+E177+E162+E182</f>
        <v>2070960258</v>
      </c>
      <c r="F159" s="21">
        <f t="shared" ref="F159" si="40">+F160+F177+F162+F182</f>
        <v>1250549844</v>
      </c>
      <c r="G159" s="28">
        <f>+E159-F159</f>
        <v>820410414</v>
      </c>
      <c r="H159" s="23"/>
      <c r="I159" s="22">
        <f t="shared" si="36"/>
        <v>0.60385023767076074</v>
      </c>
      <c r="J159" s="10"/>
    </row>
    <row r="160" spans="1:10" ht="13.8" x14ac:dyDescent="0.3">
      <c r="A160" s="18" t="s">
        <v>163</v>
      </c>
      <c r="B160" s="18" t="s">
        <v>164</v>
      </c>
      <c r="C160" s="23"/>
      <c r="D160" s="21">
        <f>+D161</f>
        <v>262128000</v>
      </c>
      <c r="E160" s="21">
        <f>+E161</f>
        <v>200000000</v>
      </c>
      <c r="F160" s="21">
        <f>+F161</f>
        <v>72750084</v>
      </c>
      <c r="G160" s="28">
        <f>+E160-F160</f>
        <v>127249916</v>
      </c>
      <c r="H160" s="23"/>
      <c r="I160" s="22">
        <f t="shared" si="36"/>
        <v>0.36375042000000002</v>
      </c>
      <c r="J160" s="10"/>
    </row>
    <row r="161" spans="1:10" ht="13.8" x14ac:dyDescent="0.3">
      <c r="A161" s="30" t="s">
        <v>288</v>
      </c>
      <c r="B161" s="24" t="s">
        <v>289</v>
      </c>
      <c r="C161" s="25"/>
      <c r="D161" s="26">
        <v>262128000</v>
      </c>
      <c r="E161" s="26">
        <v>200000000</v>
      </c>
      <c r="F161" s="26">
        <v>72750084</v>
      </c>
      <c r="G161" s="29">
        <f t="shared" si="35"/>
        <v>127249916</v>
      </c>
      <c r="H161" s="25"/>
      <c r="I161" s="27">
        <f t="shared" si="36"/>
        <v>0.36375042000000002</v>
      </c>
      <c r="J161" s="10"/>
    </row>
    <row r="162" spans="1:10" ht="13.8" x14ac:dyDescent="0.3">
      <c r="A162" s="18" t="s">
        <v>165</v>
      </c>
      <c r="B162" s="18" t="s">
        <v>166</v>
      </c>
      <c r="C162" s="23"/>
      <c r="D162" s="21">
        <f>SUM(D163:D176)</f>
        <v>1308662539</v>
      </c>
      <c r="E162" s="21">
        <f>SUM(E163:E176)</f>
        <v>1632270341</v>
      </c>
      <c r="F162" s="21">
        <f>SUM(F163:F176)</f>
        <v>1122679966</v>
      </c>
      <c r="G162" s="28">
        <f t="shared" si="35"/>
        <v>509590375</v>
      </c>
      <c r="H162" s="23"/>
      <c r="I162" s="22">
        <f t="shared" si="36"/>
        <v>0.68780271122992853</v>
      </c>
      <c r="J162" s="10"/>
    </row>
    <row r="163" spans="1:10" ht="13.8" x14ac:dyDescent="0.3">
      <c r="A163" s="24" t="s">
        <v>167</v>
      </c>
      <c r="B163" s="24" t="s">
        <v>168</v>
      </c>
      <c r="C163" s="25"/>
      <c r="D163" s="26">
        <v>274783000</v>
      </c>
      <c r="E163" s="26">
        <v>244783000</v>
      </c>
      <c r="F163" s="26">
        <v>214146192</v>
      </c>
      <c r="G163" s="29">
        <f t="shared" si="35"/>
        <v>30636808</v>
      </c>
      <c r="H163" s="25"/>
      <c r="I163" s="27">
        <f t="shared" si="36"/>
        <v>0.87484094892210651</v>
      </c>
      <c r="J163" s="10"/>
    </row>
    <row r="164" spans="1:10" ht="13.8" x14ac:dyDescent="0.3">
      <c r="A164" s="30" t="s">
        <v>437</v>
      </c>
      <c r="B164" s="24" t="s">
        <v>272</v>
      </c>
      <c r="C164" s="25"/>
      <c r="D164" s="26">
        <v>0</v>
      </c>
      <c r="E164" s="26">
        <v>0</v>
      </c>
      <c r="F164" s="26">
        <v>0</v>
      </c>
      <c r="G164" s="29">
        <f t="shared" si="35"/>
        <v>0</v>
      </c>
      <c r="H164" s="25"/>
      <c r="I164" s="27" t="e">
        <f t="shared" si="36"/>
        <v>#DIV/0!</v>
      </c>
      <c r="J164" s="10"/>
    </row>
    <row r="165" spans="1:10" ht="13.8" x14ac:dyDescent="0.3">
      <c r="A165" s="30" t="s">
        <v>273</v>
      </c>
      <c r="B165" s="24" t="s">
        <v>272</v>
      </c>
      <c r="C165" s="25"/>
      <c r="D165" s="26">
        <v>0</v>
      </c>
      <c r="E165" s="26">
        <v>293528000</v>
      </c>
      <c r="F165" s="26">
        <v>129078100</v>
      </c>
      <c r="G165" s="29">
        <f t="shared" si="35"/>
        <v>164449900</v>
      </c>
      <c r="H165" s="25"/>
      <c r="I165" s="27">
        <f t="shared" si="36"/>
        <v>0.43974714507644924</v>
      </c>
      <c r="J165" s="10"/>
    </row>
    <row r="166" spans="1:10" ht="13.8" x14ac:dyDescent="0.3">
      <c r="A166" s="30" t="s">
        <v>274</v>
      </c>
      <c r="B166" s="24" t="s">
        <v>275</v>
      </c>
      <c r="C166" s="25"/>
      <c r="D166" s="26">
        <v>238509175</v>
      </c>
      <c r="E166" s="26">
        <v>238509175</v>
      </c>
      <c r="F166" s="26">
        <v>153397288</v>
      </c>
      <c r="G166" s="29">
        <f t="shared" si="35"/>
        <v>85111887</v>
      </c>
      <c r="H166" s="25"/>
      <c r="I166" s="27">
        <f t="shared" si="36"/>
        <v>0.64315046999764269</v>
      </c>
      <c r="J166" s="10"/>
    </row>
    <row r="167" spans="1:10" ht="13.8" x14ac:dyDescent="0.3">
      <c r="A167" s="30" t="s">
        <v>454</v>
      </c>
      <c r="B167" s="24" t="s">
        <v>276</v>
      </c>
      <c r="C167" s="25"/>
      <c r="D167" s="26">
        <v>0</v>
      </c>
      <c r="E167" s="26">
        <v>0</v>
      </c>
      <c r="F167" s="26">
        <v>0</v>
      </c>
      <c r="G167" s="29">
        <f t="shared" si="35"/>
        <v>0</v>
      </c>
      <c r="H167" s="25"/>
      <c r="I167" s="27" t="e">
        <f t="shared" si="36"/>
        <v>#DIV/0!</v>
      </c>
      <c r="J167" s="10"/>
    </row>
    <row r="168" spans="1:10" ht="13.8" x14ac:dyDescent="0.3">
      <c r="A168" s="30" t="s">
        <v>278</v>
      </c>
      <c r="B168" s="24" t="s">
        <v>276</v>
      </c>
      <c r="C168" s="25"/>
      <c r="D168" s="26">
        <v>43523000</v>
      </c>
      <c r="E168" s="26">
        <v>73523000</v>
      </c>
      <c r="F168" s="26">
        <v>70477668</v>
      </c>
      <c r="G168" s="29">
        <f t="shared" si="35"/>
        <v>3045332</v>
      </c>
      <c r="H168" s="25"/>
      <c r="I168" s="27">
        <f t="shared" si="36"/>
        <v>0.95857987296492253</v>
      </c>
      <c r="J168" s="10"/>
    </row>
    <row r="169" spans="1:10" ht="13.8" x14ac:dyDescent="0.3">
      <c r="A169" s="30" t="s">
        <v>277</v>
      </c>
      <c r="B169" s="24" t="s">
        <v>279</v>
      </c>
      <c r="C169" s="25"/>
      <c r="D169" s="26">
        <v>419900000</v>
      </c>
      <c r="E169" s="26">
        <v>419900000</v>
      </c>
      <c r="F169" s="26">
        <v>259251282</v>
      </c>
      <c r="G169" s="29">
        <f t="shared" si="35"/>
        <v>160648718</v>
      </c>
      <c r="H169" s="25"/>
      <c r="I169" s="27">
        <f t="shared" si="36"/>
        <v>0.61741195999047394</v>
      </c>
      <c r="J169" s="10"/>
    </row>
    <row r="170" spans="1:10" ht="13.8" x14ac:dyDescent="0.3">
      <c r="A170" s="30" t="s">
        <v>280</v>
      </c>
      <c r="B170" s="24" t="s">
        <v>281</v>
      </c>
      <c r="C170" s="25"/>
      <c r="D170" s="26">
        <v>146149000</v>
      </c>
      <c r="E170" s="26">
        <v>146148999</v>
      </c>
      <c r="F170" s="26">
        <v>145028724</v>
      </c>
      <c r="G170" s="29">
        <f t="shared" si="35"/>
        <v>1120275</v>
      </c>
      <c r="H170" s="25"/>
      <c r="I170" s="27">
        <f t="shared" si="36"/>
        <v>0.99233470630886766</v>
      </c>
      <c r="J170" s="10"/>
    </row>
    <row r="171" spans="1:10" ht="13.8" x14ac:dyDescent="0.3">
      <c r="A171" s="30" t="s">
        <v>282</v>
      </c>
      <c r="B171" s="24" t="s">
        <v>283</v>
      </c>
      <c r="C171" s="25"/>
      <c r="D171" s="26">
        <v>7492000</v>
      </c>
      <c r="E171" s="26">
        <v>7492000</v>
      </c>
      <c r="F171" s="26">
        <v>6994600</v>
      </c>
      <c r="G171" s="29">
        <f t="shared" si="35"/>
        <v>497400</v>
      </c>
      <c r="H171" s="25"/>
      <c r="I171" s="27">
        <f t="shared" si="36"/>
        <v>0.93360918312867058</v>
      </c>
      <c r="J171" s="10"/>
    </row>
    <row r="172" spans="1:10" ht="13.8" x14ac:dyDescent="0.3">
      <c r="A172" s="30" t="s">
        <v>284</v>
      </c>
      <c r="B172" s="24" t="s">
        <v>285</v>
      </c>
      <c r="C172" s="25"/>
      <c r="D172" s="26">
        <v>83700000</v>
      </c>
      <c r="E172" s="26">
        <v>83700000</v>
      </c>
      <c r="F172" s="26">
        <v>66939945</v>
      </c>
      <c r="G172" s="29">
        <f t="shared" si="35"/>
        <v>16760055</v>
      </c>
      <c r="H172" s="25"/>
      <c r="I172" s="27">
        <f t="shared" si="36"/>
        <v>0.79976039426523293</v>
      </c>
      <c r="J172" s="10"/>
    </row>
    <row r="173" spans="1:10" ht="13.8" x14ac:dyDescent="0.3">
      <c r="A173" s="30" t="s">
        <v>421</v>
      </c>
      <c r="B173" s="24" t="s">
        <v>422</v>
      </c>
      <c r="C173" s="25"/>
      <c r="D173" s="26">
        <v>0</v>
      </c>
      <c r="E173" s="26">
        <v>0</v>
      </c>
      <c r="F173" s="26">
        <v>0</v>
      </c>
      <c r="G173" s="29">
        <f t="shared" si="35"/>
        <v>0</v>
      </c>
      <c r="H173" s="25"/>
      <c r="I173" s="27" t="e">
        <f t="shared" si="36"/>
        <v>#DIV/0!</v>
      </c>
      <c r="J173" s="10"/>
    </row>
    <row r="174" spans="1:10" ht="13.8" x14ac:dyDescent="0.3">
      <c r="A174" s="30" t="s">
        <v>423</v>
      </c>
      <c r="B174" s="24" t="s">
        <v>422</v>
      </c>
      <c r="C174" s="25"/>
      <c r="D174" s="26">
        <v>0</v>
      </c>
      <c r="E174" s="26">
        <v>0</v>
      </c>
      <c r="F174" s="26">
        <v>0</v>
      </c>
      <c r="G174" s="29">
        <f t="shared" si="35"/>
        <v>0</v>
      </c>
      <c r="H174" s="25"/>
      <c r="I174" s="27" t="e">
        <f t="shared" si="36"/>
        <v>#DIV/0!</v>
      </c>
      <c r="J174" s="10"/>
    </row>
    <row r="175" spans="1:10" ht="13.8" x14ac:dyDescent="0.3">
      <c r="A175" s="30" t="s">
        <v>476</v>
      </c>
      <c r="B175" s="24" t="s">
        <v>201</v>
      </c>
      <c r="C175" s="25"/>
      <c r="D175" s="26">
        <v>0</v>
      </c>
      <c r="E175" s="26">
        <v>0</v>
      </c>
      <c r="F175" s="26">
        <v>0</v>
      </c>
      <c r="G175" s="29">
        <f t="shared" si="35"/>
        <v>0</v>
      </c>
      <c r="H175" s="25"/>
      <c r="I175" s="27" t="e">
        <f t="shared" si="36"/>
        <v>#DIV/0!</v>
      </c>
      <c r="J175" s="10"/>
    </row>
    <row r="176" spans="1:10" ht="13.8" x14ac:dyDescent="0.3">
      <c r="A176" s="30" t="s">
        <v>477</v>
      </c>
      <c r="B176" s="24" t="s">
        <v>201</v>
      </c>
      <c r="C176" s="25"/>
      <c r="D176" s="26">
        <v>94606364</v>
      </c>
      <c r="E176" s="26">
        <v>124686167</v>
      </c>
      <c r="F176" s="26">
        <v>77366167</v>
      </c>
      <c r="G176" s="29">
        <f t="shared" si="35"/>
        <v>47320000</v>
      </c>
      <c r="H176" s="25"/>
      <c r="I176" s="27">
        <f t="shared" si="36"/>
        <v>0.62048717080219495</v>
      </c>
      <c r="J176" s="10"/>
    </row>
    <row r="177" spans="1:10" ht="13.8" x14ac:dyDescent="0.3">
      <c r="A177" s="18" t="s">
        <v>169</v>
      </c>
      <c r="B177" s="18" t="s">
        <v>170</v>
      </c>
      <c r="C177" s="23"/>
      <c r="D177" s="21">
        <f>+D178</f>
        <v>69884417</v>
      </c>
      <c r="E177" s="21">
        <f>+E178</f>
        <v>238689917</v>
      </c>
      <c r="F177" s="21">
        <f>+F178</f>
        <v>55119794</v>
      </c>
      <c r="G177" s="28">
        <f t="shared" si="35"/>
        <v>183570123</v>
      </c>
      <c r="H177" s="23"/>
      <c r="I177" s="22">
        <f t="shared" si="36"/>
        <v>0.23092636125052571</v>
      </c>
      <c r="J177" s="10"/>
    </row>
    <row r="178" spans="1:10" ht="13.8" x14ac:dyDescent="0.3">
      <c r="A178" s="18" t="s">
        <v>171</v>
      </c>
      <c r="B178" s="18" t="s">
        <v>172</v>
      </c>
      <c r="C178" s="23"/>
      <c r="D178" s="21">
        <f>SUM(D179:D181)</f>
        <v>69884417</v>
      </c>
      <c r="E178" s="21">
        <f>SUM(E179:E181)</f>
        <v>238689917</v>
      </c>
      <c r="F178" s="21">
        <f t="shared" ref="F178" si="41">SUM(F179:F181)</f>
        <v>55119794</v>
      </c>
      <c r="G178" s="28">
        <f t="shared" si="35"/>
        <v>183570123</v>
      </c>
      <c r="H178" s="23"/>
      <c r="I178" s="22">
        <f t="shared" si="36"/>
        <v>0.23092636125052571</v>
      </c>
      <c r="J178" s="10"/>
    </row>
    <row r="179" spans="1:10" ht="13.8" x14ac:dyDescent="0.3">
      <c r="A179" s="30" t="s">
        <v>286</v>
      </c>
      <c r="B179" s="24" t="s">
        <v>287</v>
      </c>
      <c r="C179" s="25"/>
      <c r="D179" s="26">
        <v>0</v>
      </c>
      <c r="E179" s="26">
        <v>14805500</v>
      </c>
      <c r="F179" s="26">
        <v>14805494</v>
      </c>
      <c r="G179" s="28">
        <f t="shared" si="35"/>
        <v>6</v>
      </c>
      <c r="H179" s="25"/>
      <c r="I179" s="27">
        <f t="shared" si="36"/>
        <v>0.99999959474519606</v>
      </c>
      <c r="J179" s="10"/>
    </row>
    <row r="180" spans="1:10" ht="13.8" x14ac:dyDescent="0.3">
      <c r="A180" s="24" t="s">
        <v>173</v>
      </c>
      <c r="B180" s="24" t="s">
        <v>174</v>
      </c>
      <c r="C180" s="25"/>
      <c r="D180" s="26">
        <v>69884417</v>
      </c>
      <c r="E180" s="26">
        <v>108884417</v>
      </c>
      <c r="F180" s="26">
        <v>40314300</v>
      </c>
      <c r="G180" s="29">
        <f t="shared" si="35"/>
        <v>68570117</v>
      </c>
      <c r="H180" s="25"/>
      <c r="I180" s="27">
        <f t="shared" si="36"/>
        <v>0.37024857285133833</v>
      </c>
      <c r="J180" s="10"/>
    </row>
    <row r="181" spans="1:10" ht="13.8" x14ac:dyDescent="0.3">
      <c r="A181" s="24" t="s">
        <v>173</v>
      </c>
      <c r="B181" s="24" t="s">
        <v>513</v>
      </c>
      <c r="C181" s="25"/>
      <c r="D181" s="26">
        <v>0</v>
      </c>
      <c r="E181" s="26">
        <v>115000000</v>
      </c>
      <c r="F181" s="26">
        <v>0</v>
      </c>
      <c r="G181" s="29">
        <f t="shared" ref="G181" si="42">+E181-F181</f>
        <v>115000000</v>
      </c>
      <c r="H181" s="25"/>
      <c r="I181" s="27">
        <f t="shared" ref="I181" si="43">+F181/E181</f>
        <v>0</v>
      </c>
      <c r="J181" s="10"/>
    </row>
    <row r="182" spans="1:10" ht="13.8" x14ac:dyDescent="0.3">
      <c r="A182" s="31" t="s">
        <v>487</v>
      </c>
      <c r="B182" s="38" t="s">
        <v>488</v>
      </c>
      <c r="C182" s="25"/>
      <c r="D182" s="21">
        <f>+D183</f>
        <v>550289000</v>
      </c>
      <c r="E182" s="21">
        <f>+E183</f>
        <v>0</v>
      </c>
      <c r="F182" s="21">
        <f t="shared" ref="F182:G182" si="44">+F183</f>
        <v>0</v>
      </c>
      <c r="G182" s="21">
        <f t="shared" si="44"/>
        <v>0</v>
      </c>
      <c r="H182" s="25"/>
      <c r="I182" s="22" t="e">
        <f t="shared" si="36"/>
        <v>#DIV/0!</v>
      </c>
      <c r="J182" s="10"/>
    </row>
    <row r="183" spans="1:10" ht="13.8" x14ac:dyDescent="0.3">
      <c r="A183" s="30" t="s">
        <v>489</v>
      </c>
      <c r="B183" s="24" t="s">
        <v>490</v>
      </c>
      <c r="C183" s="25"/>
      <c r="D183" s="26">
        <v>550289000</v>
      </c>
      <c r="E183" s="26">
        <v>0</v>
      </c>
      <c r="F183" s="26">
        <v>0</v>
      </c>
      <c r="G183" s="29">
        <f t="shared" si="35"/>
        <v>0</v>
      </c>
      <c r="H183" s="25"/>
      <c r="I183" s="27" t="e">
        <f t="shared" si="36"/>
        <v>#DIV/0!</v>
      </c>
      <c r="J183" s="10"/>
    </row>
    <row r="184" spans="1:10" ht="13.8" x14ac:dyDescent="0.3">
      <c r="A184" s="18" t="s">
        <v>175</v>
      </c>
      <c r="B184" s="18" t="s">
        <v>176</v>
      </c>
      <c r="C184" s="23"/>
      <c r="D184" s="21">
        <f>+D191+D207+D216+D230+D232+D247+D185</f>
        <v>12424340254.385</v>
      </c>
      <c r="E184" s="21">
        <f>+E191+E207+E216+E230+E232+E247+E185</f>
        <v>16242708009</v>
      </c>
      <c r="F184" s="21">
        <f>+F191+F207+F216+F230+F232+F247+F185</f>
        <v>12891479909</v>
      </c>
      <c r="G184" s="28">
        <f t="shared" si="35"/>
        <v>3351228100</v>
      </c>
      <c r="H184" s="23"/>
      <c r="I184" s="22">
        <f t="shared" si="36"/>
        <v>0.79367799395623551</v>
      </c>
      <c r="J184" s="10"/>
    </row>
    <row r="185" spans="1:10" ht="13.8" x14ac:dyDescent="0.3">
      <c r="A185" s="31" t="s">
        <v>290</v>
      </c>
      <c r="B185" s="18" t="s">
        <v>292</v>
      </c>
      <c r="C185" s="23"/>
      <c r="D185" s="21">
        <f>SUM(D186:D190)</f>
        <v>1424884120</v>
      </c>
      <c r="E185" s="21">
        <f>SUM(E186:E190)</f>
        <v>2577511800</v>
      </c>
      <c r="F185" s="21">
        <f>SUM(F186:F190)</f>
        <v>1550787982</v>
      </c>
      <c r="G185" s="28">
        <f t="shared" si="35"/>
        <v>1026723818</v>
      </c>
      <c r="H185" s="23"/>
      <c r="I185" s="22">
        <f t="shared" si="36"/>
        <v>0.60166086611126279</v>
      </c>
      <c r="J185" s="10"/>
    </row>
    <row r="186" spans="1:10" ht="13.8" x14ac:dyDescent="0.3">
      <c r="A186" s="30" t="s">
        <v>430</v>
      </c>
      <c r="B186" s="24" t="s">
        <v>409</v>
      </c>
      <c r="C186" s="23"/>
      <c r="D186" s="26">
        <v>0</v>
      </c>
      <c r="E186" s="26">
        <v>0</v>
      </c>
      <c r="F186" s="26">
        <v>0</v>
      </c>
      <c r="G186" s="29">
        <f t="shared" si="35"/>
        <v>0</v>
      </c>
      <c r="H186" s="25"/>
      <c r="I186" s="27" t="e">
        <f t="shared" si="36"/>
        <v>#DIV/0!</v>
      </c>
      <c r="J186" s="10"/>
    </row>
    <row r="187" spans="1:10" ht="13.8" x14ac:dyDescent="0.3">
      <c r="A187" s="30" t="s">
        <v>291</v>
      </c>
      <c r="B187" s="24" t="s">
        <v>293</v>
      </c>
      <c r="C187" s="25"/>
      <c r="D187" s="26">
        <v>1223264000</v>
      </c>
      <c r="E187" s="26">
        <v>2369853320</v>
      </c>
      <c r="F187" s="26">
        <v>1423535439</v>
      </c>
      <c r="G187" s="29">
        <f t="shared" si="35"/>
        <v>946317881</v>
      </c>
      <c r="H187" s="25"/>
      <c r="I187" s="27">
        <f t="shared" si="36"/>
        <v>0.60068504113157517</v>
      </c>
      <c r="J187" s="10"/>
    </row>
    <row r="188" spans="1:10" ht="13.8" x14ac:dyDescent="0.3">
      <c r="A188" s="30" t="s">
        <v>410</v>
      </c>
      <c r="B188" s="24" t="s">
        <v>409</v>
      </c>
      <c r="C188" s="25"/>
      <c r="D188" s="26">
        <v>0</v>
      </c>
      <c r="E188" s="26">
        <v>0</v>
      </c>
      <c r="F188" s="26">
        <v>0</v>
      </c>
      <c r="G188" s="29">
        <f t="shared" si="35"/>
        <v>0</v>
      </c>
      <c r="H188" s="25"/>
      <c r="I188" s="27" t="e">
        <f t="shared" si="36"/>
        <v>#DIV/0!</v>
      </c>
      <c r="J188" s="10"/>
    </row>
    <row r="189" spans="1:10" ht="13.8" x14ac:dyDescent="0.3">
      <c r="A189" s="30" t="s">
        <v>411</v>
      </c>
      <c r="B189" s="24" t="s">
        <v>294</v>
      </c>
      <c r="C189" s="25"/>
      <c r="D189" s="26">
        <v>0</v>
      </c>
      <c r="E189" s="26">
        <v>0</v>
      </c>
      <c r="F189" s="26">
        <v>0</v>
      </c>
      <c r="G189" s="29">
        <f t="shared" si="35"/>
        <v>0</v>
      </c>
      <c r="H189" s="25"/>
      <c r="I189" s="27" t="e">
        <f t="shared" si="36"/>
        <v>#DIV/0!</v>
      </c>
      <c r="J189" s="10"/>
    </row>
    <row r="190" spans="1:10" ht="13.8" x14ac:dyDescent="0.3">
      <c r="A190" s="30" t="s">
        <v>295</v>
      </c>
      <c r="B190" s="24" t="s">
        <v>294</v>
      </c>
      <c r="C190" s="25"/>
      <c r="D190" s="26">
        <v>201620120</v>
      </c>
      <c r="E190" s="26">
        <v>207658480</v>
      </c>
      <c r="F190" s="26">
        <v>127252543</v>
      </c>
      <c r="G190" s="28">
        <f t="shared" si="35"/>
        <v>80405937</v>
      </c>
      <c r="H190" s="25"/>
      <c r="I190" s="22">
        <f t="shared" si="36"/>
        <v>0.61279723804200048</v>
      </c>
      <c r="J190" s="10"/>
    </row>
    <row r="191" spans="1:10" ht="13.8" x14ac:dyDescent="0.3">
      <c r="A191" s="18" t="s">
        <v>177</v>
      </c>
      <c r="B191" s="18" t="s">
        <v>178</v>
      </c>
      <c r="C191" s="23"/>
      <c r="D191" s="21">
        <f>SUM(D192:D206)</f>
        <v>668320108.875</v>
      </c>
      <c r="E191" s="21">
        <f>SUM(E192:E206)</f>
        <v>826588845</v>
      </c>
      <c r="F191" s="21">
        <f>SUM(F192:F206)</f>
        <v>542356175</v>
      </c>
      <c r="G191" s="28">
        <f t="shared" si="35"/>
        <v>284232670</v>
      </c>
      <c r="H191" s="23"/>
      <c r="I191" s="22">
        <f t="shared" si="36"/>
        <v>0.65613778637431286</v>
      </c>
      <c r="J191" s="10"/>
    </row>
    <row r="192" spans="1:10" ht="13.8" x14ac:dyDescent="0.3">
      <c r="A192" s="30" t="s">
        <v>438</v>
      </c>
      <c r="B192" s="24" t="s">
        <v>180</v>
      </c>
      <c r="C192" s="23"/>
      <c r="D192" s="26">
        <v>0</v>
      </c>
      <c r="E192" s="26">
        <v>0</v>
      </c>
      <c r="F192" s="26">
        <v>0</v>
      </c>
      <c r="G192" s="29">
        <f t="shared" si="35"/>
        <v>0</v>
      </c>
      <c r="H192" s="23"/>
      <c r="I192" s="27" t="e">
        <f t="shared" si="36"/>
        <v>#DIV/0!</v>
      </c>
      <c r="J192" s="10"/>
    </row>
    <row r="193" spans="1:10" ht="13.8" x14ac:dyDescent="0.3">
      <c r="A193" s="30" t="s">
        <v>439</v>
      </c>
      <c r="B193" s="24" t="s">
        <v>180</v>
      </c>
      <c r="C193" s="23"/>
      <c r="D193" s="26">
        <v>0</v>
      </c>
      <c r="E193" s="26">
        <v>0</v>
      </c>
      <c r="F193" s="26">
        <v>0</v>
      </c>
      <c r="G193" s="29">
        <f t="shared" si="35"/>
        <v>0</v>
      </c>
      <c r="H193" s="23"/>
      <c r="I193" s="27" t="e">
        <f t="shared" si="36"/>
        <v>#DIV/0!</v>
      </c>
      <c r="J193" s="10"/>
    </row>
    <row r="194" spans="1:10" ht="13.8" x14ac:dyDescent="0.3">
      <c r="A194" s="24" t="s">
        <v>179</v>
      </c>
      <c r="B194" s="24" t="s">
        <v>180</v>
      </c>
      <c r="C194" s="25"/>
      <c r="D194" s="26">
        <v>300000000</v>
      </c>
      <c r="E194" s="26">
        <v>457472370</v>
      </c>
      <c r="F194" s="26">
        <v>277148433</v>
      </c>
      <c r="G194" s="29">
        <f t="shared" si="35"/>
        <v>180323937</v>
      </c>
      <c r="H194" s="25"/>
      <c r="I194" s="27">
        <f t="shared" si="36"/>
        <v>0.60582551247849137</v>
      </c>
      <c r="J194" s="10"/>
    </row>
    <row r="195" spans="1:10" ht="13.8" x14ac:dyDescent="0.3">
      <c r="A195" s="24" t="s">
        <v>181</v>
      </c>
      <c r="B195" s="24" t="s">
        <v>182</v>
      </c>
      <c r="C195" s="25"/>
      <c r="D195" s="26">
        <v>95000000</v>
      </c>
      <c r="E195" s="26">
        <v>101472000</v>
      </c>
      <c r="F195" s="26">
        <v>101472000</v>
      </c>
      <c r="G195" s="29">
        <f t="shared" si="35"/>
        <v>0</v>
      </c>
      <c r="H195" s="25"/>
      <c r="I195" s="27">
        <f t="shared" si="36"/>
        <v>1</v>
      </c>
      <c r="J195" s="10"/>
    </row>
    <row r="196" spans="1:10" ht="13.8" x14ac:dyDescent="0.3">
      <c r="A196" s="30" t="s">
        <v>441</v>
      </c>
      <c r="B196" s="24" t="s">
        <v>440</v>
      </c>
      <c r="C196" s="25"/>
      <c r="D196" s="26">
        <v>18960592</v>
      </c>
      <c r="E196" s="26">
        <v>13267800</v>
      </c>
      <c r="F196" s="26">
        <v>0</v>
      </c>
      <c r="G196" s="29">
        <f t="shared" si="35"/>
        <v>13267800</v>
      </c>
      <c r="H196" s="25"/>
      <c r="I196" s="27">
        <f t="shared" si="36"/>
        <v>0</v>
      </c>
      <c r="J196" s="10"/>
    </row>
    <row r="197" spans="1:10" ht="13.8" x14ac:dyDescent="0.3">
      <c r="A197" s="30" t="s">
        <v>443</v>
      </c>
      <c r="B197" s="24" t="s">
        <v>297</v>
      </c>
      <c r="C197" s="25"/>
      <c r="D197" s="26">
        <v>0</v>
      </c>
      <c r="E197" s="26">
        <v>0</v>
      </c>
      <c r="F197" s="26">
        <v>0</v>
      </c>
      <c r="G197" s="29">
        <f t="shared" si="35"/>
        <v>0</v>
      </c>
      <c r="H197" s="25"/>
      <c r="I197" s="27" t="e">
        <f t="shared" si="36"/>
        <v>#DIV/0!</v>
      </c>
      <c r="J197" s="10"/>
    </row>
    <row r="198" spans="1:10" ht="13.8" x14ac:dyDescent="0.3">
      <c r="A198" s="30" t="s">
        <v>442</v>
      </c>
      <c r="B198" s="24" t="s">
        <v>297</v>
      </c>
      <c r="C198" s="25"/>
      <c r="D198" s="26">
        <v>0</v>
      </c>
      <c r="E198" s="26">
        <v>0</v>
      </c>
      <c r="F198" s="26">
        <v>0</v>
      </c>
      <c r="G198" s="29">
        <f t="shared" si="35"/>
        <v>0</v>
      </c>
      <c r="H198" s="25"/>
      <c r="I198" s="27" t="e">
        <f t="shared" si="36"/>
        <v>#DIV/0!</v>
      </c>
      <c r="J198" s="10"/>
    </row>
    <row r="199" spans="1:10" ht="13.8" x14ac:dyDescent="0.3">
      <c r="A199" s="30" t="s">
        <v>296</v>
      </c>
      <c r="B199" s="24" t="s">
        <v>297</v>
      </c>
      <c r="C199" s="25"/>
      <c r="D199" s="26">
        <v>200000000</v>
      </c>
      <c r="E199" s="26">
        <v>202905675</v>
      </c>
      <c r="F199" s="26">
        <v>120457050</v>
      </c>
      <c r="G199" s="29">
        <f t="shared" si="35"/>
        <v>82448625</v>
      </c>
      <c r="H199" s="25"/>
      <c r="I199" s="27">
        <f t="shared" si="36"/>
        <v>0.59366033010165931</v>
      </c>
      <c r="J199" s="10"/>
    </row>
    <row r="200" spans="1:10" ht="13.8" x14ac:dyDescent="0.3">
      <c r="A200" s="30" t="s">
        <v>479</v>
      </c>
      <c r="B200" s="24" t="s">
        <v>456</v>
      </c>
      <c r="C200" s="25"/>
      <c r="D200" s="26">
        <v>0</v>
      </c>
      <c r="E200" s="26">
        <v>0</v>
      </c>
      <c r="F200" s="26">
        <v>0</v>
      </c>
      <c r="G200" s="29">
        <f t="shared" si="35"/>
        <v>0</v>
      </c>
      <c r="H200" s="25"/>
      <c r="I200" s="27" t="e">
        <f t="shared" si="36"/>
        <v>#DIV/0!</v>
      </c>
      <c r="J200" s="10"/>
    </row>
    <row r="201" spans="1:10" ht="13.8" x14ac:dyDescent="0.3">
      <c r="A201" s="30" t="s">
        <v>455</v>
      </c>
      <c r="B201" s="24" t="s">
        <v>456</v>
      </c>
      <c r="C201" s="25"/>
      <c r="D201" s="26">
        <v>0</v>
      </c>
      <c r="E201" s="26">
        <v>0</v>
      </c>
      <c r="F201" s="26">
        <v>0</v>
      </c>
      <c r="G201" s="29">
        <f t="shared" si="35"/>
        <v>0</v>
      </c>
      <c r="H201" s="25"/>
      <c r="I201" s="27" t="e">
        <f t="shared" si="36"/>
        <v>#DIV/0!</v>
      </c>
      <c r="J201" s="10"/>
    </row>
    <row r="202" spans="1:10" ht="13.8" x14ac:dyDescent="0.3">
      <c r="A202" s="30" t="s">
        <v>478</v>
      </c>
      <c r="B202" s="24" t="s">
        <v>425</v>
      </c>
      <c r="C202" s="25"/>
      <c r="D202" s="26">
        <v>0</v>
      </c>
      <c r="E202" s="26">
        <v>0</v>
      </c>
      <c r="F202" s="26">
        <v>0</v>
      </c>
      <c r="G202" s="29">
        <f t="shared" si="35"/>
        <v>0</v>
      </c>
      <c r="H202" s="25"/>
      <c r="I202" s="27" t="e">
        <f t="shared" si="36"/>
        <v>#DIV/0!</v>
      </c>
      <c r="J202" s="10"/>
    </row>
    <row r="203" spans="1:10" ht="13.8" x14ac:dyDescent="0.3">
      <c r="A203" s="30" t="s">
        <v>424</v>
      </c>
      <c r="B203" s="24" t="s">
        <v>425</v>
      </c>
      <c r="C203" s="25"/>
      <c r="D203" s="26">
        <v>0</v>
      </c>
      <c r="E203" s="26">
        <v>0</v>
      </c>
      <c r="F203" s="26">
        <v>0</v>
      </c>
      <c r="G203" s="29">
        <f t="shared" si="35"/>
        <v>0</v>
      </c>
      <c r="H203" s="25"/>
      <c r="I203" s="27" t="e">
        <f t="shared" si="36"/>
        <v>#DIV/0!</v>
      </c>
      <c r="J203" s="10"/>
    </row>
    <row r="204" spans="1:10" ht="13.8" x14ac:dyDescent="0.3">
      <c r="A204" s="24" t="s">
        <v>183</v>
      </c>
      <c r="B204" s="24" t="s">
        <v>184</v>
      </c>
      <c r="C204" s="25"/>
      <c r="D204" s="26">
        <v>8192000</v>
      </c>
      <c r="E204" s="26">
        <v>11471000</v>
      </c>
      <c r="F204" s="26">
        <v>3278692</v>
      </c>
      <c r="G204" s="29">
        <f t="shared" si="35"/>
        <v>8192308</v>
      </c>
      <c r="H204" s="25"/>
      <c r="I204" s="27">
        <f t="shared" si="36"/>
        <v>0.28582442681544767</v>
      </c>
      <c r="J204" s="10"/>
    </row>
    <row r="205" spans="1:10" ht="13.8" x14ac:dyDescent="0.3">
      <c r="A205" s="24" t="s">
        <v>185</v>
      </c>
      <c r="B205" s="24" t="s">
        <v>186</v>
      </c>
      <c r="C205" s="25"/>
      <c r="D205" s="26">
        <v>40000000</v>
      </c>
      <c r="E205" s="26">
        <v>40000000</v>
      </c>
      <c r="F205" s="26">
        <v>40000000</v>
      </c>
      <c r="G205" s="29">
        <f t="shared" si="35"/>
        <v>0</v>
      </c>
      <c r="H205" s="25"/>
      <c r="I205" s="27">
        <f t="shared" si="36"/>
        <v>1</v>
      </c>
      <c r="J205" s="10"/>
    </row>
    <row r="206" spans="1:10" ht="13.8" x14ac:dyDescent="0.3">
      <c r="A206" s="30" t="s">
        <v>298</v>
      </c>
      <c r="B206" s="24" t="s">
        <v>187</v>
      </c>
      <c r="C206" s="25"/>
      <c r="D206" s="26">
        <v>6167516.875</v>
      </c>
      <c r="E206" s="26">
        <v>0</v>
      </c>
      <c r="F206" s="26">
        <v>0</v>
      </c>
      <c r="G206" s="29">
        <f t="shared" si="35"/>
        <v>0</v>
      </c>
      <c r="H206" s="25"/>
      <c r="I206" s="27" t="e">
        <f t="shared" si="36"/>
        <v>#DIV/0!</v>
      </c>
      <c r="J206" s="10"/>
    </row>
    <row r="207" spans="1:10" ht="13.8" x14ac:dyDescent="0.3">
      <c r="A207" s="18" t="s">
        <v>188</v>
      </c>
      <c r="B207" s="18" t="s">
        <v>189</v>
      </c>
      <c r="C207" s="23"/>
      <c r="D207" s="21">
        <f>SUM(D208:D215)</f>
        <v>879723705</v>
      </c>
      <c r="E207" s="21">
        <f>SUM(E208:E215)</f>
        <v>1148954693</v>
      </c>
      <c r="F207" s="21">
        <f>SUM(F208:F215)</f>
        <v>921301611</v>
      </c>
      <c r="G207" s="28">
        <f t="shared" si="35"/>
        <v>227653082</v>
      </c>
      <c r="H207" s="23"/>
      <c r="I207" s="22">
        <f t="shared" si="36"/>
        <v>0.80186069704316876</v>
      </c>
      <c r="J207" s="10"/>
    </row>
    <row r="208" spans="1:10" ht="13.8" x14ac:dyDescent="0.3">
      <c r="A208" s="24" t="s">
        <v>190</v>
      </c>
      <c r="B208" s="24" t="s">
        <v>191</v>
      </c>
      <c r="C208" s="25"/>
      <c r="D208" s="26">
        <v>8185000</v>
      </c>
      <c r="E208" s="26">
        <v>28185000</v>
      </c>
      <c r="F208" s="26">
        <v>8185000</v>
      </c>
      <c r="G208" s="29">
        <f t="shared" si="35"/>
        <v>20000000</v>
      </c>
      <c r="H208" s="25"/>
      <c r="I208" s="27">
        <f t="shared" si="36"/>
        <v>0.29040269646975342</v>
      </c>
      <c r="J208" s="10"/>
    </row>
    <row r="209" spans="1:11" ht="13.8" x14ac:dyDescent="0.3">
      <c r="A209" s="24" t="s">
        <v>192</v>
      </c>
      <c r="B209" s="24" t="s">
        <v>193</v>
      </c>
      <c r="C209" s="25"/>
      <c r="D209" s="26">
        <v>586538705</v>
      </c>
      <c r="E209" s="26">
        <v>586895705</v>
      </c>
      <c r="F209" s="26">
        <v>586895705</v>
      </c>
      <c r="G209" s="29">
        <f t="shared" ref="G209:G215" si="45">+E209-F209</f>
        <v>0</v>
      </c>
      <c r="H209" s="25"/>
      <c r="I209" s="27">
        <f t="shared" si="36"/>
        <v>1</v>
      </c>
      <c r="J209" s="10"/>
    </row>
    <row r="210" spans="1:11" ht="13.8" x14ac:dyDescent="0.3">
      <c r="A210" s="30" t="s">
        <v>426</v>
      </c>
      <c r="B210" s="24" t="s">
        <v>300</v>
      </c>
      <c r="C210" s="25"/>
      <c r="D210" s="26">
        <v>0</v>
      </c>
      <c r="E210" s="26">
        <v>0</v>
      </c>
      <c r="F210" s="26">
        <v>0</v>
      </c>
      <c r="G210" s="29">
        <f t="shared" si="45"/>
        <v>0</v>
      </c>
      <c r="H210" s="25"/>
      <c r="I210" s="27" t="e">
        <f t="shared" si="36"/>
        <v>#DIV/0!</v>
      </c>
      <c r="J210" s="10"/>
    </row>
    <row r="211" spans="1:11" ht="13.8" x14ac:dyDescent="0.3">
      <c r="A211" s="30" t="s">
        <v>299</v>
      </c>
      <c r="B211" s="24" t="s">
        <v>300</v>
      </c>
      <c r="C211" s="25"/>
      <c r="D211" s="26">
        <v>35000000</v>
      </c>
      <c r="E211" s="26">
        <v>84137333</v>
      </c>
      <c r="F211" s="26">
        <v>53031583</v>
      </c>
      <c r="G211" s="29">
        <f t="shared" si="45"/>
        <v>31105750</v>
      </c>
      <c r="H211" s="25"/>
      <c r="I211" s="27">
        <f t="shared" si="36"/>
        <v>0.63029788453123414</v>
      </c>
      <c r="J211" s="10"/>
    </row>
    <row r="212" spans="1:11" ht="13.8" x14ac:dyDescent="0.3">
      <c r="A212" s="30" t="s">
        <v>444</v>
      </c>
      <c r="B212" s="24" t="s">
        <v>302</v>
      </c>
      <c r="C212" s="25"/>
      <c r="D212" s="26">
        <v>0</v>
      </c>
      <c r="E212" s="26">
        <v>0</v>
      </c>
      <c r="F212" s="26">
        <v>0</v>
      </c>
      <c r="G212" s="29">
        <f t="shared" si="45"/>
        <v>0</v>
      </c>
      <c r="H212" s="25"/>
      <c r="I212" s="27" t="e">
        <f t="shared" si="36"/>
        <v>#DIV/0!</v>
      </c>
      <c r="J212" s="10"/>
    </row>
    <row r="213" spans="1:11" ht="13.8" x14ac:dyDescent="0.3">
      <c r="A213" s="30" t="s">
        <v>445</v>
      </c>
      <c r="B213" s="24" t="s">
        <v>302</v>
      </c>
      <c r="C213" s="25"/>
      <c r="D213" s="26">
        <v>0</v>
      </c>
      <c r="E213" s="26">
        <v>0</v>
      </c>
      <c r="F213" s="26">
        <v>0</v>
      </c>
      <c r="G213" s="29">
        <f t="shared" si="45"/>
        <v>0</v>
      </c>
      <c r="H213" s="25"/>
      <c r="I213" s="27" t="e">
        <f t="shared" si="36"/>
        <v>#DIV/0!</v>
      </c>
      <c r="J213" s="10"/>
    </row>
    <row r="214" spans="1:11" ht="13.8" x14ac:dyDescent="0.3">
      <c r="A214" s="30" t="s">
        <v>480</v>
      </c>
      <c r="B214" s="24" t="s">
        <v>302</v>
      </c>
      <c r="C214" s="25"/>
      <c r="D214" s="26">
        <v>0</v>
      </c>
      <c r="E214" s="26">
        <v>0</v>
      </c>
      <c r="F214" s="26">
        <v>0</v>
      </c>
      <c r="G214" s="29">
        <f t="shared" si="45"/>
        <v>0</v>
      </c>
      <c r="H214" s="25"/>
      <c r="I214" s="27" t="e">
        <f t="shared" si="36"/>
        <v>#DIV/0!</v>
      </c>
      <c r="J214" s="10"/>
    </row>
    <row r="215" spans="1:11" ht="13.8" x14ac:dyDescent="0.3">
      <c r="A215" s="30" t="s">
        <v>301</v>
      </c>
      <c r="B215" s="24" t="s">
        <v>302</v>
      </c>
      <c r="C215" s="25"/>
      <c r="D215" s="26">
        <v>250000000</v>
      </c>
      <c r="E215" s="26">
        <v>449736655</v>
      </c>
      <c r="F215" s="26">
        <v>273189323</v>
      </c>
      <c r="G215" s="29">
        <f t="shared" si="45"/>
        <v>176547332</v>
      </c>
      <c r="H215" s="25"/>
      <c r="I215" s="27">
        <f t="shared" si="36"/>
        <v>0.60744286675943726</v>
      </c>
      <c r="J215" s="10"/>
    </row>
    <row r="216" spans="1:11" ht="13.8" x14ac:dyDescent="0.3">
      <c r="A216" s="18" t="s">
        <v>194</v>
      </c>
      <c r="B216" s="18" t="s">
        <v>195</v>
      </c>
      <c r="C216" s="23"/>
      <c r="D216" s="21">
        <f>SUM(D217:D229)</f>
        <v>9192986468</v>
      </c>
      <c r="E216" s="21">
        <f>SUM(E217:E229)</f>
        <v>11278602432</v>
      </c>
      <c r="F216" s="21">
        <f>SUM(F217:F229)</f>
        <v>9663476237</v>
      </c>
      <c r="G216" s="28">
        <f t="shared" si="35"/>
        <v>1615126195</v>
      </c>
      <c r="H216" s="23"/>
      <c r="I216" s="22">
        <f t="shared" si="36"/>
        <v>0.85679731112628688</v>
      </c>
      <c r="J216" s="10"/>
    </row>
    <row r="217" spans="1:11" ht="13.8" x14ac:dyDescent="0.3">
      <c r="A217" s="24" t="s">
        <v>196</v>
      </c>
      <c r="B217" s="24" t="s">
        <v>197</v>
      </c>
      <c r="C217" s="25"/>
      <c r="D217" s="26">
        <v>4211258502</v>
      </c>
      <c r="E217" s="26">
        <v>4269347831</v>
      </c>
      <c r="F217" s="26">
        <v>4267669230</v>
      </c>
      <c r="G217" s="29">
        <f t="shared" si="35"/>
        <v>1678601</v>
      </c>
      <c r="H217" s="25"/>
      <c r="I217" s="27">
        <f t="shared" si="36"/>
        <v>0.99960682496099018</v>
      </c>
      <c r="J217" s="10"/>
    </row>
    <row r="218" spans="1:11" ht="13.8" x14ac:dyDescent="0.3">
      <c r="A218" s="24" t="s">
        <v>198</v>
      </c>
      <c r="B218" s="24" t="s">
        <v>199</v>
      </c>
      <c r="C218" s="25"/>
      <c r="D218" s="26">
        <v>0</v>
      </c>
      <c r="E218" s="26">
        <v>0</v>
      </c>
      <c r="F218" s="26">
        <v>0</v>
      </c>
      <c r="G218" s="29">
        <f t="shared" si="35"/>
        <v>0</v>
      </c>
      <c r="H218" s="25"/>
      <c r="I218" s="27" t="e">
        <f t="shared" si="36"/>
        <v>#DIV/0!</v>
      </c>
      <c r="J218" s="10"/>
    </row>
    <row r="219" spans="1:11" ht="13.8" x14ac:dyDescent="0.3">
      <c r="A219" s="24" t="s">
        <v>198</v>
      </c>
      <c r="B219" s="24" t="s">
        <v>200</v>
      </c>
      <c r="C219" s="25"/>
      <c r="D219" s="26">
        <v>2910898796</v>
      </c>
      <c r="E219" s="26">
        <v>3007822196</v>
      </c>
      <c r="F219" s="26">
        <v>3003044358</v>
      </c>
      <c r="G219" s="29">
        <f t="shared" si="35"/>
        <v>4777838</v>
      </c>
      <c r="H219" s="25"/>
      <c r="I219" s="27">
        <f t="shared" si="36"/>
        <v>0.99841152911021336</v>
      </c>
      <c r="J219" s="10"/>
      <c r="K219" s="33"/>
    </row>
    <row r="220" spans="1:11" ht="13.8" x14ac:dyDescent="0.3">
      <c r="A220" s="30" t="s">
        <v>412</v>
      </c>
      <c r="B220" s="24" t="s">
        <v>304</v>
      </c>
      <c r="C220" s="25"/>
      <c r="D220" s="26">
        <v>0</v>
      </c>
      <c r="E220" s="26">
        <v>1000000000</v>
      </c>
      <c r="F220" s="26">
        <v>0</v>
      </c>
      <c r="G220" s="29">
        <f t="shared" si="35"/>
        <v>1000000000</v>
      </c>
      <c r="H220" s="25"/>
      <c r="I220" s="27">
        <f t="shared" si="36"/>
        <v>0</v>
      </c>
      <c r="J220" s="10"/>
      <c r="K220" s="33"/>
    </row>
    <row r="221" spans="1:11" ht="13.8" x14ac:dyDescent="0.3">
      <c r="A221" s="30" t="s">
        <v>427</v>
      </c>
      <c r="B221" s="24" t="s">
        <v>304</v>
      </c>
      <c r="C221" s="25"/>
      <c r="D221" s="26">
        <v>0</v>
      </c>
      <c r="E221" s="26">
        <v>0</v>
      </c>
      <c r="F221" s="26">
        <v>0</v>
      </c>
      <c r="G221" s="29">
        <f t="shared" si="35"/>
        <v>0</v>
      </c>
      <c r="H221" s="25"/>
      <c r="I221" s="27" t="e">
        <f t="shared" si="36"/>
        <v>#DIV/0!</v>
      </c>
      <c r="J221" s="10"/>
      <c r="K221" s="33"/>
    </row>
    <row r="222" spans="1:11" ht="13.8" x14ac:dyDescent="0.3">
      <c r="A222" s="30" t="s">
        <v>481</v>
      </c>
      <c r="B222" s="24" t="s">
        <v>304</v>
      </c>
      <c r="C222" s="25"/>
      <c r="D222" s="26">
        <v>0</v>
      </c>
      <c r="E222" s="26">
        <v>0</v>
      </c>
      <c r="F222" s="26">
        <v>0</v>
      </c>
      <c r="G222" s="29">
        <f t="shared" si="35"/>
        <v>0</v>
      </c>
      <c r="H222" s="25"/>
      <c r="I222" s="27" t="e">
        <f t="shared" si="36"/>
        <v>#DIV/0!</v>
      </c>
      <c r="J222" s="10"/>
      <c r="K222" s="33"/>
    </row>
    <row r="223" spans="1:11" ht="13.8" x14ac:dyDescent="0.3">
      <c r="A223" s="30" t="s">
        <v>303</v>
      </c>
      <c r="B223" s="24" t="s">
        <v>304</v>
      </c>
      <c r="C223" s="25"/>
      <c r="D223" s="26">
        <v>2000000000</v>
      </c>
      <c r="E223" s="26">
        <v>2886884405</v>
      </c>
      <c r="F223" s="26">
        <v>2367003529</v>
      </c>
      <c r="G223" s="29">
        <f t="shared" si="35"/>
        <v>519880876</v>
      </c>
      <c r="H223" s="25"/>
      <c r="I223" s="27">
        <f t="shared" si="36"/>
        <v>0.81991628237709091</v>
      </c>
      <c r="J223" s="10"/>
    </row>
    <row r="224" spans="1:11" ht="13.8" x14ac:dyDescent="0.3">
      <c r="A224" s="30" t="s">
        <v>501</v>
      </c>
      <c r="B224" s="24" t="s">
        <v>304</v>
      </c>
      <c r="C224" s="25"/>
      <c r="D224" s="26">
        <v>0</v>
      </c>
      <c r="E224" s="26">
        <v>45000000</v>
      </c>
      <c r="F224" s="26">
        <v>0</v>
      </c>
      <c r="G224" s="29">
        <f t="shared" si="35"/>
        <v>45000000</v>
      </c>
      <c r="H224" s="25"/>
      <c r="I224" s="27">
        <f t="shared" si="36"/>
        <v>0</v>
      </c>
      <c r="J224" s="10"/>
    </row>
    <row r="225" spans="1:10" ht="13.8" x14ac:dyDescent="0.3">
      <c r="A225" s="30" t="s">
        <v>482</v>
      </c>
      <c r="B225" s="24" t="s">
        <v>201</v>
      </c>
      <c r="C225" s="25"/>
      <c r="D225" s="26">
        <v>0</v>
      </c>
      <c r="E225" s="26">
        <v>0</v>
      </c>
      <c r="F225" s="26">
        <v>0</v>
      </c>
      <c r="G225" s="29">
        <f t="shared" si="35"/>
        <v>0</v>
      </c>
      <c r="H225" s="25"/>
      <c r="I225" s="27" t="e">
        <f t="shared" si="36"/>
        <v>#DIV/0!</v>
      </c>
      <c r="J225" s="10"/>
    </row>
    <row r="226" spans="1:10" ht="13.8" x14ac:dyDescent="0.3">
      <c r="A226" s="24" t="s">
        <v>202</v>
      </c>
      <c r="B226" s="24" t="s">
        <v>203</v>
      </c>
      <c r="C226" s="25"/>
      <c r="D226" s="26">
        <v>43688000</v>
      </c>
      <c r="E226" s="26">
        <v>43688000</v>
      </c>
      <c r="F226" s="26">
        <v>6200000</v>
      </c>
      <c r="G226" s="29">
        <f t="shared" si="35"/>
        <v>37488000</v>
      </c>
      <c r="H226" s="25"/>
      <c r="I226" s="27">
        <f t="shared" si="36"/>
        <v>0.14191540010987</v>
      </c>
      <c r="J226" s="10"/>
    </row>
    <row r="227" spans="1:10" ht="13.8" x14ac:dyDescent="0.3">
      <c r="A227" s="30" t="s">
        <v>457</v>
      </c>
      <c r="B227" s="24" t="s">
        <v>205</v>
      </c>
      <c r="C227" s="25"/>
      <c r="D227" s="26">
        <v>0</v>
      </c>
      <c r="E227" s="26">
        <v>0</v>
      </c>
      <c r="F227" s="26">
        <v>0</v>
      </c>
      <c r="G227" s="29">
        <f t="shared" si="35"/>
        <v>0</v>
      </c>
      <c r="H227" s="25"/>
      <c r="I227" s="27" t="e">
        <f t="shared" si="36"/>
        <v>#DIV/0!</v>
      </c>
      <c r="J227" s="10"/>
    </row>
    <row r="228" spans="1:10" ht="13.8" x14ac:dyDescent="0.3">
      <c r="A228" s="30" t="s">
        <v>483</v>
      </c>
      <c r="B228" s="24" t="s">
        <v>205</v>
      </c>
      <c r="C228" s="25"/>
      <c r="D228" s="26">
        <v>0</v>
      </c>
      <c r="E228" s="26">
        <v>0</v>
      </c>
      <c r="F228" s="26">
        <v>0</v>
      </c>
      <c r="G228" s="29">
        <f t="shared" si="35"/>
        <v>0</v>
      </c>
      <c r="H228" s="25"/>
      <c r="I228" s="27" t="e">
        <f t="shared" si="36"/>
        <v>#DIV/0!</v>
      </c>
      <c r="J228" s="10"/>
    </row>
    <row r="229" spans="1:10" ht="13.8" x14ac:dyDescent="0.3">
      <c r="A229" s="24" t="s">
        <v>204</v>
      </c>
      <c r="B229" s="24" t="s">
        <v>205</v>
      </c>
      <c r="C229" s="25"/>
      <c r="D229" s="26">
        <v>27141170</v>
      </c>
      <c r="E229" s="26">
        <v>25860000</v>
      </c>
      <c r="F229" s="26">
        <v>19559120</v>
      </c>
      <c r="G229" s="29">
        <f t="shared" si="35"/>
        <v>6300880</v>
      </c>
      <c r="H229" s="25"/>
      <c r="I229" s="27">
        <f t="shared" si="36"/>
        <v>0.75634648105181745</v>
      </c>
      <c r="J229" s="10"/>
    </row>
    <row r="230" spans="1:10" ht="13.8" x14ac:dyDescent="0.3">
      <c r="A230" s="18" t="s">
        <v>206</v>
      </c>
      <c r="B230" s="18" t="s">
        <v>207</v>
      </c>
      <c r="C230" s="23"/>
      <c r="D230" s="21">
        <f>+D231</f>
        <v>0</v>
      </c>
      <c r="E230" s="21">
        <f>+E231</f>
        <v>0</v>
      </c>
      <c r="F230" s="21">
        <f>+F231</f>
        <v>0</v>
      </c>
      <c r="G230" s="28">
        <f t="shared" si="35"/>
        <v>0</v>
      </c>
      <c r="H230" s="23"/>
      <c r="I230" s="22" t="e">
        <f t="shared" si="36"/>
        <v>#DIV/0!</v>
      </c>
      <c r="J230" s="10"/>
    </row>
    <row r="231" spans="1:10" ht="13.8" x14ac:dyDescent="0.3">
      <c r="A231" s="24" t="s">
        <v>208</v>
      </c>
      <c r="B231" s="24" t="s">
        <v>209</v>
      </c>
      <c r="C231" s="25"/>
      <c r="D231" s="26">
        <v>0</v>
      </c>
      <c r="E231" s="26">
        <v>0</v>
      </c>
      <c r="F231" s="26">
        <v>0</v>
      </c>
      <c r="G231" s="29">
        <f t="shared" si="35"/>
        <v>0</v>
      </c>
      <c r="H231" s="25"/>
      <c r="I231" s="27" t="e">
        <f t="shared" si="36"/>
        <v>#DIV/0!</v>
      </c>
      <c r="J231" s="10"/>
    </row>
    <row r="232" spans="1:10" ht="13.8" x14ac:dyDescent="0.3">
      <c r="A232" s="18" t="s">
        <v>210</v>
      </c>
      <c r="B232" s="18" t="s">
        <v>211</v>
      </c>
      <c r="C232" s="23"/>
      <c r="D232" s="21">
        <f>+D233+D245</f>
        <v>198425852.50999999</v>
      </c>
      <c r="E232" s="21">
        <f>+E233+E245</f>
        <v>251050239</v>
      </c>
      <c r="F232" s="21">
        <f>+F233+F245</f>
        <v>153557904</v>
      </c>
      <c r="G232" s="28">
        <f t="shared" si="35"/>
        <v>97492335</v>
      </c>
      <c r="H232" s="23"/>
      <c r="I232" s="22">
        <f t="shared" si="36"/>
        <v>0.61166205063839829</v>
      </c>
      <c r="J232" s="10"/>
    </row>
    <row r="233" spans="1:10" ht="13.8" x14ac:dyDescent="0.3">
      <c r="A233" s="18" t="s">
        <v>212</v>
      </c>
      <c r="B233" s="18" t="s">
        <v>213</v>
      </c>
      <c r="C233" s="23"/>
      <c r="D233" s="21">
        <f>SUM(D234:D244)</f>
        <v>179858452.50999999</v>
      </c>
      <c r="E233" s="21">
        <f>SUM(E234:E244)</f>
        <v>251050239</v>
      </c>
      <c r="F233" s="21">
        <f>SUM(F234:F244)</f>
        <v>153557904</v>
      </c>
      <c r="G233" s="28">
        <f>+E233-F233</f>
        <v>97492335</v>
      </c>
      <c r="H233" s="23"/>
      <c r="I233" s="22">
        <f t="shared" si="36"/>
        <v>0.61166205063839829</v>
      </c>
      <c r="J233" s="10"/>
    </row>
    <row r="234" spans="1:10" ht="13.8" x14ac:dyDescent="0.3">
      <c r="A234" s="30" t="s">
        <v>458</v>
      </c>
      <c r="B234" s="24" t="s">
        <v>215</v>
      </c>
      <c r="C234" s="23"/>
      <c r="D234" s="26">
        <v>0</v>
      </c>
      <c r="E234" s="26">
        <v>0</v>
      </c>
      <c r="F234" s="26">
        <v>0</v>
      </c>
      <c r="G234" s="29">
        <f t="shared" si="35"/>
        <v>0</v>
      </c>
      <c r="H234" s="36"/>
      <c r="I234" s="27" t="e">
        <f t="shared" si="36"/>
        <v>#DIV/0!</v>
      </c>
      <c r="J234" s="10"/>
    </row>
    <row r="235" spans="1:10" ht="13.8" x14ac:dyDescent="0.3">
      <c r="A235" s="30" t="s">
        <v>459</v>
      </c>
      <c r="B235" s="24" t="s">
        <v>215</v>
      </c>
      <c r="C235" s="23"/>
      <c r="D235" s="26">
        <v>0</v>
      </c>
      <c r="E235" s="26">
        <v>0</v>
      </c>
      <c r="F235" s="26">
        <v>0</v>
      </c>
      <c r="G235" s="29">
        <f t="shared" si="35"/>
        <v>0</v>
      </c>
      <c r="H235" s="36"/>
      <c r="I235" s="27" t="e">
        <f t="shared" si="36"/>
        <v>#DIV/0!</v>
      </c>
      <c r="J235" s="10"/>
    </row>
    <row r="236" spans="1:10" ht="13.8" x14ac:dyDescent="0.3">
      <c r="A236" s="30" t="s">
        <v>484</v>
      </c>
      <c r="B236" s="24" t="s">
        <v>215</v>
      </c>
      <c r="C236" s="23"/>
      <c r="D236" s="26">
        <v>0</v>
      </c>
      <c r="E236" s="26">
        <v>0</v>
      </c>
      <c r="F236" s="26">
        <v>0</v>
      </c>
      <c r="G236" s="29">
        <f t="shared" si="35"/>
        <v>0</v>
      </c>
      <c r="H236" s="36"/>
      <c r="I236" s="27" t="e">
        <f t="shared" si="36"/>
        <v>#DIV/0!</v>
      </c>
      <c r="J236" s="10"/>
    </row>
    <row r="237" spans="1:10" ht="13.8" x14ac:dyDescent="0.3">
      <c r="A237" s="24" t="s">
        <v>214</v>
      </c>
      <c r="B237" s="24" t="s">
        <v>215</v>
      </c>
      <c r="C237" s="25"/>
      <c r="D237" s="26">
        <v>104326452.51000001</v>
      </c>
      <c r="E237" s="26">
        <v>108780000</v>
      </c>
      <c r="F237" s="26">
        <v>62755000</v>
      </c>
      <c r="G237" s="29">
        <f t="shared" si="35"/>
        <v>46025000</v>
      </c>
      <c r="H237" s="29">
        <f t="shared" si="35"/>
        <v>16730000</v>
      </c>
      <c r="I237" s="27">
        <f t="shared" si="36"/>
        <v>0.57689832689832687</v>
      </c>
      <c r="J237" s="10"/>
    </row>
    <row r="238" spans="1:10" ht="13.8" x14ac:dyDescent="0.3">
      <c r="A238" s="30" t="s">
        <v>428</v>
      </c>
      <c r="B238" s="24" t="s">
        <v>306</v>
      </c>
      <c r="C238" s="25"/>
      <c r="D238" s="26">
        <v>0</v>
      </c>
      <c r="E238" s="26">
        <v>0</v>
      </c>
      <c r="F238" s="26">
        <v>0</v>
      </c>
      <c r="G238" s="29">
        <f t="shared" si="35"/>
        <v>0</v>
      </c>
      <c r="H238" s="29"/>
      <c r="I238" s="27" t="e">
        <f t="shared" si="36"/>
        <v>#DIV/0!</v>
      </c>
      <c r="J238" s="10"/>
    </row>
    <row r="239" spans="1:10" ht="13.8" x14ac:dyDescent="0.3">
      <c r="A239" s="30" t="s">
        <v>429</v>
      </c>
      <c r="B239" s="24" t="s">
        <v>306</v>
      </c>
      <c r="C239" s="25"/>
      <c r="D239" s="26">
        <v>0</v>
      </c>
      <c r="E239" s="26">
        <v>0</v>
      </c>
      <c r="F239" s="26">
        <v>0</v>
      </c>
      <c r="G239" s="29">
        <f t="shared" si="35"/>
        <v>0</v>
      </c>
      <c r="H239" s="29"/>
      <c r="I239" s="27" t="e">
        <f t="shared" si="36"/>
        <v>#DIV/0!</v>
      </c>
      <c r="J239" s="10"/>
    </row>
    <row r="240" spans="1:10" ht="13.8" x14ac:dyDescent="0.3">
      <c r="A240" s="30" t="s">
        <v>305</v>
      </c>
      <c r="B240" s="24" t="s">
        <v>306</v>
      </c>
      <c r="C240" s="25"/>
      <c r="D240" s="26">
        <v>0</v>
      </c>
      <c r="E240" s="26">
        <v>0</v>
      </c>
      <c r="F240" s="26">
        <v>0</v>
      </c>
      <c r="G240" s="29">
        <f t="shared" si="35"/>
        <v>0</v>
      </c>
      <c r="H240" s="25"/>
      <c r="I240" s="27" t="e">
        <f t="shared" si="36"/>
        <v>#DIV/0!</v>
      </c>
      <c r="J240" s="10"/>
    </row>
    <row r="241" spans="1:10" ht="13.8" x14ac:dyDescent="0.3">
      <c r="A241" s="30" t="s">
        <v>460</v>
      </c>
      <c r="B241" s="24" t="s">
        <v>217</v>
      </c>
      <c r="C241" s="25"/>
      <c r="D241" s="26">
        <v>0</v>
      </c>
      <c r="E241" s="26">
        <v>0</v>
      </c>
      <c r="F241" s="26">
        <v>0</v>
      </c>
      <c r="G241" s="29">
        <f t="shared" si="35"/>
        <v>0</v>
      </c>
      <c r="H241" s="25"/>
      <c r="I241" s="27" t="e">
        <f t="shared" si="36"/>
        <v>#DIV/0!</v>
      </c>
      <c r="J241" s="10"/>
    </row>
    <row r="242" spans="1:10" ht="13.8" x14ac:dyDescent="0.3">
      <c r="A242" s="24" t="s">
        <v>216</v>
      </c>
      <c r="B242" s="24" t="s">
        <v>217</v>
      </c>
      <c r="C242" s="25"/>
      <c r="D242" s="26">
        <v>0</v>
      </c>
      <c r="E242" s="26">
        <v>52693504</v>
      </c>
      <c r="F242" s="26">
        <v>52693504</v>
      </c>
      <c r="G242" s="29">
        <f t="shared" si="35"/>
        <v>0</v>
      </c>
      <c r="H242" s="25"/>
      <c r="I242" s="27">
        <f t="shared" si="36"/>
        <v>1</v>
      </c>
      <c r="J242" s="10"/>
    </row>
    <row r="243" spans="1:10" ht="13.8" x14ac:dyDescent="0.3">
      <c r="A243" s="24" t="s">
        <v>218</v>
      </c>
      <c r="B243" s="24" t="s">
        <v>219</v>
      </c>
      <c r="C243" s="25"/>
      <c r="D243" s="26">
        <v>75532000</v>
      </c>
      <c r="E243" s="26">
        <v>89576735</v>
      </c>
      <c r="F243" s="26">
        <v>38109400</v>
      </c>
      <c r="G243" s="29">
        <f t="shared" si="35"/>
        <v>51467335</v>
      </c>
      <c r="H243" s="25"/>
      <c r="I243" s="27">
        <f t="shared" si="36"/>
        <v>0.42543859183972266</v>
      </c>
      <c r="J243" s="10"/>
    </row>
    <row r="244" spans="1:10" ht="13.8" x14ac:dyDescent="0.3">
      <c r="A244" s="30" t="s">
        <v>372</v>
      </c>
      <c r="B244" s="24" t="s">
        <v>373</v>
      </c>
      <c r="C244" s="25"/>
      <c r="D244" s="26">
        <v>0</v>
      </c>
      <c r="E244" s="26">
        <v>0</v>
      </c>
      <c r="F244" s="26">
        <v>0</v>
      </c>
      <c r="G244" s="29">
        <f t="shared" si="35"/>
        <v>0</v>
      </c>
      <c r="H244" s="25"/>
      <c r="I244" s="27" t="e">
        <f t="shared" si="36"/>
        <v>#DIV/0!</v>
      </c>
      <c r="J244" s="10"/>
    </row>
    <row r="245" spans="1:10" ht="13.8" x14ac:dyDescent="0.3">
      <c r="A245" s="18" t="s">
        <v>220</v>
      </c>
      <c r="B245" s="18" t="s">
        <v>221</v>
      </c>
      <c r="C245" s="23"/>
      <c r="D245" s="21">
        <f>+D246</f>
        <v>18567400</v>
      </c>
      <c r="E245" s="21">
        <f>+E246</f>
        <v>0</v>
      </c>
      <c r="F245" s="21">
        <f>+F246</f>
        <v>0</v>
      </c>
      <c r="G245" s="28">
        <f t="shared" si="35"/>
        <v>0</v>
      </c>
      <c r="H245" s="23"/>
      <c r="I245" s="22" t="e">
        <f t="shared" si="36"/>
        <v>#DIV/0!</v>
      </c>
      <c r="J245" s="10"/>
    </row>
    <row r="246" spans="1:10" ht="13.8" x14ac:dyDescent="0.3">
      <c r="A246" s="24" t="s">
        <v>222</v>
      </c>
      <c r="B246" s="24" t="s">
        <v>223</v>
      </c>
      <c r="C246" s="25"/>
      <c r="D246" s="26">
        <v>18567400</v>
      </c>
      <c r="E246" s="26">
        <v>0</v>
      </c>
      <c r="F246" s="26">
        <v>0</v>
      </c>
      <c r="G246" s="29">
        <f t="shared" si="35"/>
        <v>0</v>
      </c>
      <c r="H246" s="25"/>
      <c r="I246" s="27" t="e">
        <f t="shared" si="36"/>
        <v>#DIV/0!</v>
      </c>
      <c r="J246" s="10"/>
    </row>
    <row r="247" spans="1:10" ht="13.8" x14ac:dyDescent="0.3">
      <c r="A247" s="18" t="s">
        <v>224</v>
      </c>
      <c r="B247" s="18" t="s">
        <v>225</v>
      </c>
      <c r="C247" s="23"/>
      <c r="D247" s="21">
        <f>+D248</f>
        <v>60000000</v>
      </c>
      <c r="E247" s="21">
        <f>+E248</f>
        <v>160000000</v>
      </c>
      <c r="F247" s="21">
        <f>+F248</f>
        <v>60000000</v>
      </c>
      <c r="G247" s="28">
        <f t="shared" si="35"/>
        <v>100000000</v>
      </c>
      <c r="H247" s="23"/>
      <c r="I247" s="22">
        <f t="shared" si="36"/>
        <v>0.375</v>
      </c>
      <c r="J247" s="10"/>
    </row>
    <row r="248" spans="1:10" ht="13.8" x14ac:dyDescent="0.3">
      <c r="A248" s="24" t="s">
        <v>226</v>
      </c>
      <c r="B248" s="24" t="s">
        <v>227</v>
      </c>
      <c r="C248" s="25"/>
      <c r="D248" s="26">
        <v>60000000</v>
      </c>
      <c r="E248" s="26">
        <v>160000000</v>
      </c>
      <c r="F248" s="26">
        <v>60000000</v>
      </c>
      <c r="G248" s="29">
        <f t="shared" si="35"/>
        <v>100000000</v>
      </c>
      <c r="H248" s="25"/>
      <c r="I248" s="27">
        <f t="shared" si="36"/>
        <v>0.375</v>
      </c>
      <c r="J248" s="10"/>
    </row>
    <row r="249" spans="1:10" ht="13.8" x14ac:dyDescent="0.3">
      <c r="A249" s="18" t="s">
        <v>228</v>
      </c>
      <c r="B249" s="18" t="s">
        <v>229</v>
      </c>
      <c r="C249" s="23"/>
      <c r="D249" s="21">
        <f>+D260+D262+D267+D271+D250+D255</f>
        <v>477462925</v>
      </c>
      <c r="E249" s="21">
        <f>+E260+E262+E267+E271+E250+E255</f>
        <v>659398892</v>
      </c>
      <c r="F249" s="21">
        <f>+F260+F262+F267+F271+F250+F255</f>
        <v>340067535</v>
      </c>
      <c r="G249" s="28">
        <f t="shared" si="35"/>
        <v>319331357</v>
      </c>
      <c r="H249" s="23"/>
      <c r="I249" s="22">
        <f t="shared" si="36"/>
        <v>0.51572354628706296</v>
      </c>
      <c r="J249" s="10"/>
    </row>
    <row r="250" spans="1:10" ht="13.8" x14ac:dyDescent="0.3">
      <c r="A250" s="31" t="s">
        <v>307</v>
      </c>
      <c r="B250" s="18" t="s">
        <v>308</v>
      </c>
      <c r="C250" s="23"/>
      <c r="D250" s="21">
        <f>SUM(D251:D254)</f>
        <v>117837000</v>
      </c>
      <c r="E250" s="21">
        <f>SUM(E251:E254)</f>
        <v>118153683</v>
      </c>
      <c r="F250" s="21">
        <f>SUM(F251:F254)</f>
        <v>45229952</v>
      </c>
      <c r="G250" s="28">
        <f t="shared" si="35"/>
        <v>72923731</v>
      </c>
      <c r="H250" s="23"/>
      <c r="I250" s="22">
        <f>+F250/E250</f>
        <v>0.38280611193474179</v>
      </c>
      <c r="J250" s="10"/>
    </row>
    <row r="251" spans="1:10" ht="13.8" x14ac:dyDescent="0.3">
      <c r="A251" s="30" t="s">
        <v>461</v>
      </c>
      <c r="B251" s="24" t="s">
        <v>308</v>
      </c>
      <c r="C251" s="23"/>
      <c r="D251" s="26">
        <v>0</v>
      </c>
      <c r="E251" s="26">
        <v>0</v>
      </c>
      <c r="F251" s="26">
        <v>0</v>
      </c>
      <c r="G251" s="29">
        <f t="shared" si="35"/>
        <v>0</v>
      </c>
      <c r="H251" s="25"/>
      <c r="I251" s="27" t="e">
        <f t="shared" si="36"/>
        <v>#DIV/0!</v>
      </c>
      <c r="J251" s="10"/>
    </row>
    <row r="252" spans="1:10" ht="13.8" x14ac:dyDescent="0.3">
      <c r="A252" s="30" t="s">
        <v>462</v>
      </c>
      <c r="B252" s="24" t="s">
        <v>308</v>
      </c>
      <c r="C252" s="23"/>
      <c r="D252" s="26">
        <v>0</v>
      </c>
      <c r="E252" s="26">
        <v>0</v>
      </c>
      <c r="F252" s="26">
        <v>0</v>
      </c>
      <c r="G252" s="29">
        <f t="shared" si="35"/>
        <v>0</v>
      </c>
      <c r="H252" s="25"/>
      <c r="I252" s="27" t="e">
        <f t="shared" si="36"/>
        <v>#DIV/0!</v>
      </c>
      <c r="J252" s="10"/>
    </row>
    <row r="253" spans="1:10" ht="13.8" x14ac:dyDescent="0.3">
      <c r="A253" s="30" t="s">
        <v>485</v>
      </c>
      <c r="B253" s="24" t="s">
        <v>308</v>
      </c>
      <c r="C253" s="23"/>
      <c r="D253" s="26">
        <v>0</v>
      </c>
      <c r="E253" s="26">
        <v>0</v>
      </c>
      <c r="F253" s="26">
        <v>0</v>
      </c>
      <c r="G253" s="29">
        <f t="shared" si="35"/>
        <v>0</v>
      </c>
      <c r="H253" s="25"/>
      <c r="I253" s="27" t="e">
        <f t="shared" si="36"/>
        <v>#DIV/0!</v>
      </c>
      <c r="J253" s="10"/>
    </row>
    <row r="254" spans="1:10" ht="13.8" x14ac:dyDescent="0.3">
      <c r="A254" s="30" t="s">
        <v>309</v>
      </c>
      <c r="B254" s="24" t="s">
        <v>308</v>
      </c>
      <c r="C254" s="25"/>
      <c r="D254" s="26">
        <v>117837000</v>
      </c>
      <c r="E254" s="26">
        <v>118153683</v>
      </c>
      <c r="F254" s="26">
        <v>45229952</v>
      </c>
      <c r="G254" s="29">
        <f t="shared" si="35"/>
        <v>72923731</v>
      </c>
      <c r="H254" s="25"/>
      <c r="I254" s="27">
        <f t="shared" si="36"/>
        <v>0.38280611193474179</v>
      </c>
      <c r="J254" s="10"/>
    </row>
    <row r="255" spans="1:10" ht="13.8" x14ac:dyDescent="0.3">
      <c r="A255" s="31" t="s">
        <v>310</v>
      </c>
      <c r="B255" s="18" t="s">
        <v>311</v>
      </c>
      <c r="C255" s="23"/>
      <c r="D255" s="21">
        <f>SUM(D256:D259)</f>
        <v>150000000</v>
      </c>
      <c r="E255" s="21">
        <f>SUM(E256:E259)</f>
        <v>200000000</v>
      </c>
      <c r="F255" s="21">
        <f>SUM(F256:F259)</f>
        <v>113406298</v>
      </c>
      <c r="G255" s="28">
        <f t="shared" si="35"/>
        <v>86593702</v>
      </c>
      <c r="H255" s="23"/>
      <c r="I255" s="22">
        <f t="shared" si="36"/>
        <v>0.56703148999999997</v>
      </c>
      <c r="J255" s="10"/>
    </row>
    <row r="256" spans="1:10" ht="13.8" x14ac:dyDescent="0.3">
      <c r="A256" s="30" t="s">
        <v>463</v>
      </c>
      <c r="B256" s="24" t="s">
        <v>311</v>
      </c>
      <c r="C256" s="23"/>
      <c r="D256" s="26">
        <v>0</v>
      </c>
      <c r="E256" s="26">
        <v>0</v>
      </c>
      <c r="F256" s="26">
        <v>0</v>
      </c>
      <c r="G256" s="29">
        <f t="shared" si="35"/>
        <v>0</v>
      </c>
      <c r="H256" s="25"/>
      <c r="I256" s="27" t="e">
        <f t="shared" si="36"/>
        <v>#DIV/0!</v>
      </c>
      <c r="J256" s="10"/>
    </row>
    <row r="257" spans="1:10" ht="13.8" x14ac:dyDescent="0.3">
      <c r="A257" s="30" t="s">
        <v>312</v>
      </c>
      <c r="B257" s="24" t="s">
        <v>311</v>
      </c>
      <c r="C257" s="25"/>
      <c r="D257" s="26">
        <v>80000000</v>
      </c>
      <c r="E257" s="26">
        <v>130000000</v>
      </c>
      <c r="F257" s="26">
        <v>101157969</v>
      </c>
      <c r="G257" s="29">
        <f t="shared" si="35"/>
        <v>28842031</v>
      </c>
      <c r="H257" s="25"/>
      <c r="I257" s="27">
        <f t="shared" si="36"/>
        <v>0.77813822307692304</v>
      </c>
      <c r="J257" s="10"/>
    </row>
    <row r="258" spans="1:10" ht="13.8" x14ac:dyDescent="0.3">
      <c r="A258" s="30" t="s">
        <v>413</v>
      </c>
      <c r="B258" s="24" t="s">
        <v>314</v>
      </c>
      <c r="C258" s="25"/>
      <c r="D258" s="26">
        <v>0</v>
      </c>
      <c r="E258" s="26">
        <v>0</v>
      </c>
      <c r="F258" s="26">
        <v>0</v>
      </c>
      <c r="G258" s="29">
        <f t="shared" si="35"/>
        <v>0</v>
      </c>
      <c r="H258" s="25"/>
      <c r="I258" s="27" t="e">
        <f t="shared" si="36"/>
        <v>#DIV/0!</v>
      </c>
      <c r="J258" s="10"/>
    </row>
    <row r="259" spans="1:10" ht="13.8" x14ac:dyDescent="0.3">
      <c r="A259" s="30" t="s">
        <v>313</v>
      </c>
      <c r="B259" s="24" t="s">
        <v>314</v>
      </c>
      <c r="C259" s="25"/>
      <c r="D259" s="26">
        <v>70000000</v>
      </c>
      <c r="E259" s="26">
        <v>70000000</v>
      </c>
      <c r="F259" s="26">
        <v>12248329</v>
      </c>
      <c r="G259" s="29">
        <f t="shared" si="35"/>
        <v>57751671</v>
      </c>
      <c r="H259" s="25"/>
      <c r="I259" s="27">
        <f t="shared" si="36"/>
        <v>0.17497612857142858</v>
      </c>
      <c r="J259" s="10"/>
    </row>
    <row r="260" spans="1:10" ht="13.8" x14ac:dyDescent="0.3">
      <c r="A260" s="18" t="s">
        <v>230</v>
      </c>
      <c r="B260" s="18" t="s">
        <v>231</v>
      </c>
      <c r="C260" s="23"/>
      <c r="D260" s="21">
        <f>+D261</f>
        <v>29625925</v>
      </c>
      <c r="E260" s="21">
        <f>+E261</f>
        <v>29625925</v>
      </c>
      <c r="F260" s="21">
        <f>+F261</f>
        <v>0</v>
      </c>
      <c r="G260" s="28">
        <f t="shared" si="35"/>
        <v>29625925</v>
      </c>
      <c r="H260" s="23"/>
      <c r="I260" s="22">
        <f t="shared" si="36"/>
        <v>0</v>
      </c>
      <c r="J260" s="10"/>
    </row>
    <row r="261" spans="1:10" ht="13.8" x14ac:dyDescent="0.3">
      <c r="A261" s="24" t="s">
        <v>232</v>
      </c>
      <c r="B261" s="24" t="s">
        <v>233</v>
      </c>
      <c r="C261" s="25"/>
      <c r="D261" s="26">
        <v>29625925</v>
      </c>
      <c r="E261" s="26">
        <v>29625925</v>
      </c>
      <c r="F261" s="26">
        <v>0</v>
      </c>
      <c r="G261" s="29">
        <f t="shared" si="35"/>
        <v>29625925</v>
      </c>
      <c r="H261" s="25"/>
      <c r="I261" s="27">
        <f t="shared" si="36"/>
        <v>0</v>
      </c>
      <c r="J261" s="10"/>
    </row>
    <row r="262" spans="1:10" ht="13.8" x14ac:dyDescent="0.3">
      <c r="A262" s="18" t="s">
        <v>234</v>
      </c>
      <c r="B262" s="18" t="s">
        <v>235</v>
      </c>
      <c r="C262" s="23"/>
      <c r="D262" s="21">
        <f>SUM(D263:D266)</f>
        <v>120000000</v>
      </c>
      <c r="E262" s="21">
        <f t="shared" ref="E262:F262" si="46">SUM(E263:E266)</f>
        <v>251619284</v>
      </c>
      <c r="F262" s="21">
        <f t="shared" si="46"/>
        <v>121431285</v>
      </c>
      <c r="G262" s="28">
        <f t="shared" si="35"/>
        <v>130187999</v>
      </c>
      <c r="H262" s="23"/>
      <c r="I262" s="22">
        <f t="shared" si="36"/>
        <v>0.48259927883746778</v>
      </c>
      <c r="J262" s="10"/>
    </row>
    <row r="263" spans="1:10" ht="13.8" x14ac:dyDescent="0.3">
      <c r="A263" s="30" t="s">
        <v>514</v>
      </c>
      <c r="B263" s="24" t="s">
        <v>237</v>
      </c>
      <c r="C263" s="25"/>
      <c r="D263" s="26">
        <v>0</v>
      </c>
      <c r="E263" s="26">
        <v>42953123</v>
      </c>
      <c r="F263" s="26">
        <v>0</v>
      </c>
      <c r="G263" s="29">
        <f t="shared" ref="G263" si="47">+E263-F263</f>
        <v>42953123</v>
      </c>
      <c r="H263" s="25"/>
      <c r="I263" s="27">
        <f t="shared" ref="I263" si="48">+F263/E263</f>
        <v>0</v>
      </c>
      <c r="J263" s="10"/>
    </row>
    <row r="264" spans="1:10" ht="13.8" x14ac:dyDescent="0.3">
      <c r="A264" s="24" t="s">
        <v>236</v>
      </c>
      <c r="B264" s="24" t="s">
        <v>237</v>
      </c>
      <c r="C264" s="25"/>
      <c r="D264" s="26">
        <v>120000000</v>
      </c>
      <c r="E264" s="26">
        <v>207046877</v>
      </c>
      <c r="F264" s="26">
        <v>120000000</v>
      </c>
      <c r="G264" s="29">
        <f t="shared" si="35"/>
        <v>87046877</v>
      </c>
      <c r="H264" s="25"/>
      <c r="I264" s="27">
        <f t="shared" si="36"/>
        <v>0.57957889410715424</v>
      </c>
      <c r="J264" s="10"/>
    </row>
    <row r="265" spans="1:10" ht="13.8" x14ac:dyDescent="0.3">
      <c r="A265" s="30" t="s">
        <v>464</v>
      </c>
      <c r="B265" s="24" t="s">
        <v>237</v>
      </c>
      <c r="C265" s="25"/>
      <c r="D265" s="26">
        <v>0</v>
      </c>
      <c r="E265" s="26">
        <v>0</v>
      </c>
      <c r="F265" s="26">
        <v>0</v>
      </c>
      <c r="G265" s="29">
        <f t="shared" ref="G265" si="49">+E265-F265</f>
        <v>0</v>
      </c>
      <c r="H265" s="25"/>
      <c r="I265" s="27" t="e">
        <f t="shared" si="36"/>
        <v>#DIV/0!</v>
      </c>
      <c r="J265" s="10"/>
    </row>
    <row r="266" spans="1:10" ht="13.8" x14ac:dyDescent="0.3">
      <c r="A266" s="30" t="s">
        <v>515</v>
      </c>
      <c r="B266" s="24" t="s">
        <v>516</v>
      </c>
      <c r="C266" s="25"/>
      <c r="D266" s="26">
        <v>0</v>
      </c>
      <c r="E266" s="26">
        <v>1619284</v>
      </c>
      <c r="F266" s="26">
        <v>1431285</v>
      </c>
      <c r="G266" s="29">
        <f t="shared" ref="G266" si="50">+E266-F266</f>
        <v>187999</v>
      </c>
      <c r="H266" s="25"/>
      <c r="I266" s="27">
        <f t="shared" ref="I266" si="51">+F266/E266</f>
        <v>0.88389992119974015</v>
      </c>
      <c r="J266" s="10"/>
    </row>
    <row r="267" spans="1:10" ht="13.8" x14ac:dyDescent="0.3">
      <c r="A267" s="18" t="s">
        <v>238</v>
      </c>
      <c r="B267" s="18" t="s">
        <v>239</v>
      </c>
      <c r="C267" s="23"/>
      <c r="D267" s="21">
        <f>SUM(D268:D270)</f>
        <v>60000000</v>
      </c>
      <c r="E267" s="21">
        <f>SUM(E268:E270)</f>
        <v>60000000</v>
      </c>
      <c r="F267" s="21">
        <f>SUM(F268:F270)</f>
        <v>60000000</v>
      </c>
      <c r="G267" s="28">
        <f t="shared" si="35"/>
        <v>0</v>
      </c>
      <c r="H267" s="23"/>
      <c r="I267" s="22">
        <f t="shared" si="36"/>
        <v>1</v>
      </c>
      <c r="J267" s="10"/>
    </row>
    <row r="268" spans="1:10" ht="13.8" x14ac:dyDescent="0.3">
      <c r="A268" s="30" t="s">
        <v>374</v>
      </c>
      <c r="B268" s="24" t="s">
        <v>376</v>
      </c>
      <c r="C268" s="25"/>
      <c r="D268" s="26">
        <v>0</v>
      </c>
      <c r="E268" s="26">
        <v>0</v>
      </c>
      <c r="F268" s="26">
        <v>0</v>
      </c>
      <c r="G268" s="29">
        <f t="shared" ref="G268:G269" si="52">+E268-F268</f>
        <v>0</v>
      </c>
      <c r="H268" s="25"/>
      <c r="I268" s="27" t="e">
        <f t="shared" si="36"/>
        <v>#DIV/0!</v>
      </c>
      <c r="J268" s="10"/>
    </row>
    <row r="269" spans="1:10" ht="13.8" x14ac:dyDescent="0.3">
      <c r="A269" s="30" t="s">
        <v>375</v>
      </c>
      <c r="B269" s="24" t="s">
        <v>377</v>
      </c>
      <c r="C269" s="25"/>
      <c r="D269" s="26">
        <v>0</v>
      </c>
      <c r="E269" s="26">
        <v>0</v>
      </c>
      <c r="F269" s="26">
        <v>0</v>
      </c>
      <c r="G269" s="29">
        <f t="shared" si="52"/>
        <v>0</v>
      </c>
      <c r="H269" s="25"/>
      <c r="I269" s="27" t="e">
        <f t="shared" si="36"/>
        <v>#DIV/0!</v>
      </c>
      <c r="J269" s="10"/>
    </row>
    <row r="270" spans="1:10" ht="13.8" x14ac:dyDescent="0.3">
      <c r="A270" s="24" t="s">
        <v>240</v>
      </c>
      <c r="B270" s="24" t="s">
        <v>241</v>
      </c>
      <c r="C270" s="25"/>
      <c r="D270" s="26">
        <v>60000000</v>
      </c>
      <c r="E270" s="26">
        <v>60000000</v>
      </c>
      <c r="F270" s="26">
        <v>60000000</v>
      </c>
      <c r="G270" s="29">
        <f t="shared" si="35"/>
        <v>0</v>
      </c>
      <c r="H270" s="25"/>
      <c r="I270" s="27">
        <f t="shared" si="36"/>
        <v>1</v>
      </c>
      <c r="J270" s="10"/>
    </row>
    <row r="271" spans="1:10" ht="13.8" x14ac:dyDescent="0.3">
      <c r="A271" s="18" t="s">
        <v>242</v>
      </c>
      <c r="B271" s="18" t="s">
        <v>243</v>
      </c>
      <c r="C271" s="23"/>
      <c r="D271" s="21">
        <f>+D272</f>
        <v>0</v>
      </c>
      <c r="E271" s="21">
        <f>+E272</f>
        <v>0</v>
      </c>
      <c r="F271" s="21">
        <f>+F272</f>
        <v>0</v>
      </c>
      <c r="G271" s="28">
        <f t="shared" si="35"/>
        <v>0</v>
      </c>
      <c r="H271" s="23"/>
      <c r="I271" s="22" t="e">
        <f t="shared" si="36"/>
        <v>#DIV/0!</v>
      </c>
      <c r="J271" s="10"/>
    </row>
    <row r="272" spans="1:10" ht="13.8" x14ac:dyDescent="0.3">
      <c r="A272" s="24" t="s">
        <v>244</v>
      </c>
      <c r="B272" s="24" t="s">
        <v>245</v>
      </c>
      <c r="C272" s="25"/>
      <c r="D272" s="26">
        <v>0</v>
      </c>
      <c r="E272" s="26">
        <v>0</v>
      </c>
      <c r="F272" s="26">
        <v>0</v>
      </c>
      <c r="G272" s="29">
        <f t="shared" si="35"/>
        <v>0</v>
      </c>
      <c r="H272" s="25"/>
      <c r="I272" s="27" t="e">
        <f t="shared" si="36"/>
        <v>#DIV/0!</v>
      </c>
      <c r="J272" s="10"/>
    </row>
    <row r="273" spans="1:10" ht="13.8" x14ac:dyDescent="0.3">
      <c r="A273" s="31" t="s">
        <v>517</v>
      </c>
      <c r="B273" s="18" t="s">
        <v>247</v>
      </c>
      <c r="C273" s="23"/>
      <c r="D273" s="21">
        <f>+D274</f>
        <v>436880000</v>
      </c>
      <c r="E273" s="21">
        <f>+E274</f>
        <v>374267096</v>
      </c>
      <c r="F273" s="21">
        <f>+F274</f>
        <v>171961780</v>
      </c>
      <c r="G273" s="28">
        <f t="shared" si="35"/>
        <v>202305316</v>
      </c>
      <c r="H273" s="23"/>
      <c r="I273" s="22">
        <f t="shared" si="36"/>
        <v>0.45946272551835549</v>
      </c>
      <c r="J273" s="10"/>
    </row>
    <row r="274" spans="1:10" ht="13.8" x14ac:dyDescent="0.3">
      <c r="A274" s="30" t="s">
        <v>518</v>
      </c>
      <c r="B274" s="24" t="s">
        <v>247</v>
      </c>
      <c r="C274" s="25"/>
      <c r="D274" s="26">
        <v>436880000</v>
      </c>
      <c r="E274" s="26">
        <v>374267096</v>
      </c>
      <c r="F274" s="26">
        <v>171961780</v>
      </c>
      <c r="G274" s="29">
        <f t="shared" si="35"/>
        <v>202305316</v>
      </c>
      <c r="H274" s="25"/>
      <c r="I274" s="27">
        <f t="shared" si="36"/>
        <v>0.45946272551835549</v>
      </c>
      <c r="J274" s="10"/>
    </row>
    <row r="275" spans="1:10" ht="13.8" x14ac:dyDescent="0.3">
      <c r="A275" s="31" t="s">
        <v>315</v>
      </c>
      <c r="B275" s="18" t="s">
        <v>316</v>
      </c>
      <c r="C275" s="23"/>
      <c r="D275" s="21">
        <f>SUM(D276:D277)</f>
        <v>450000000</v>
      </c>
      <c r="E275" s="21">
        <f t="shared" ref="E275:F275" si="53">SUM(E276:E277)</f>
        <v>491983696</v>
      </c>
      <c r="F275" s="21">
        <f t="shared" si="53"/>
        <v>299983616</v>
      </c>
      <c r="G275" s="29">
        <f t="shared" si="35"/>
        <v>192000080</v>
      </c>
      <c r="H275" s="23"/>
      <c r="I275" s="27">
        <f t="shared" si="36"/>
        <v>0.60974300254047442</v>
      </c>
      <c r="J275" s="10"/>
    </row>
    <row r="276" spans="1:10" ht="13.8" x14ac:dyDescent="0.3">
      <c r="A276" s="30" t="s">
        <v>317</v>
      </c>
      <c r="B276" s="24" t="s">
        <v>316</v>
      </c>
      <c r="C276" s="25"/>
      <c r="D276" s="26">
        <v>450000000</v>
      </c>
      <c r="E276" s="26">
        <v>450000000</v>
      </c>
      <c r="F276" s="26">
        <v>299983616</v>
      </c>
      <c r="G276" s="29">
        <f t="shared" si="35"/>
        <v>150016384</v>
      </c>
      <c r="H276" s="25"/>
      <c r="I276" s="27">
        <f t="shared" si="36"/>
        <v>0.66663025777777773</v>
      </c>
      <c r="J276" s="10"/>
    </row>
    <row r="277" spans="1:10" ht="13.8" x14ac:dyDescent="0.3">
      <c r="A277" s="30" t="s">
        <v>502</v>
      </c>
      <c r="B277" s="24" t="s">
        <v>316</v>
      </c>
      <c r="C277" s="25"/>
      <c r="D277" s="26">
        <v>0</v>
      </c>
      <c r="E277" s="26">
        <v>41983696</v>
      </c>
      <c r="F277" s="26">
        <v>0</v>
      </c>
      <c r="G277" s="29">
        <f t="shared" ref="G277" si="54">+E277-F277</f>
        <v>41983696</v>
      </c>
      <c r="H277" s="25"/>
      <c r="I277" s="27">
        <f t="shared" ref="I277" si="55">+F277/E277</f>
        <v>0</v>
      </c>
      <c r="J277" s="10"/>
    </row>
    <row r="278" spans="1:10" ht="13.8" x14ac:dyDescent="0.3">
      <c r="A278" s="18" t="s">
        <v>249</v>
      </c>
      <c r="B278" s="18" t="s">
        <v>266</v>
      </c>
      <c r="C278" s="23"/>
      <c r="D278" s="21">
        <f>+D279</f>
        <v>284521000</v>
      </c>
      <c r="E278" s="21">
        <f>+E279</f>
        <v>284521000</v>
      </c>
      <c r="F278" s="21">
        <f>+F279</f>
        <v>139025034</v>
      </c>
      <c r="G278" s="28">
        <f t="shared" si="35"/>
        <v>145495966</v>
      </c>
      <c r="H278" s="23"/>
      <c r="I278" s="22">
        <f t="shared" si="36"/>
        <v>0.48862837540989945</v>
      </c>
      <c r="J278" s="10"/>
    </row>
    <row r="279" spans="1:10" ht="13.8" x14ac:dyDescent="0.3">
      <c r="A279" s="18" t="s">
        <v>250</v>
      </c>
      <c r="B279" s="18" t="s">
        <v>266</v>
      </c>
      <c r="C279" s="23"/>
      <c r="D279" s="21">
        <f>+D280+D291</f>
        <v>284521000</v>
      </c>
      <c r="E279" s="21">
        <f>+E280+E291</f>
        <v>284521000</v>
      </c>
      <c r="F279" s="21">
        <f>+F280+F291</f>
        <v>139025034</v>
      </c>
      <c r="G279" s="28">
        <f t="shared" ref="G279:G301" si="56">+E279-F279</f>
        <v>145495966</v>
      </c>
      <c r="H279" s="23"/>
      <c r="I279" s="22">
        <f t="shared" ref="I279:I300" si="57">+F279/E279</f>
        <v>0.48862837540989945</v>
      </c>
      <c r="J279" s="10"/>
    </row>
    <row r="280" spans="1:10" ht="13.8" x14ac:dyDescent="0.3">
      <c r="A280" s="18" t="s">
        <v>251</v>
      </c>
      <c r="B280" s="18" t="s">
        <v>57</v>
      </c>
      <c r="C280" s="23"/>
      <c r="D280" s="21">
        <f>SUM(D281:D290)</f>
        <v>160696000</v>
      </c>
      <c r="E280" s="21">
        <f>SUM(E281:E290)</f>
        <v>125696000</v>
      </c>
      <c r="F280" s="21">
        <f>SUM(F281:F290)</f>
        <v>10780000</v>
      </c>
      <c r="G280" s="28">
        <f t="shared" si="56"/>
        <v>114916000</v>
      </c>
      <c r="H280" s="23"/>
      <c r="I280" s="22">
        <f t="shared" si="57"/>
        <v>8.5762474541751524E-2</v>
      </c>
      <c r="J280" s="10"/>
    </row>
    <row r="281" spans="1:10" ht="13.8" x14ac:dyDescent="0.3">
      <c r="A281" s="24" t="s">
        <v>252</v>
      </c>
      <c r="B281" s="24" t="s">
        <v>58</v>
      </c>
      <c r="C281" s="25"/>
      <c r="D281" s="26">
        <v>34500000</v>
      </c>
      <c r="E281" s="26">
        <v>34500000</v>
      </c>
      <c r="F281" s="26">
        <v>0</v>
      </c>
      <c r="G281" s="29">
        <f t="shared" si="56"/>
        <v>34500000</v>
      </c>
      <c r="H281" s="25"/>
      <c r="I281" s="27">
        <f t="shared" si="57"/>
        <v>0</v>
      </c>
      <c r="J281" s="10"/>
    </row>
    <row r="282" spans="1:10" ht="13.8" x14ac:dyDescent="0.3">
      <c r="A282" s="24" t="s">
        <v>253</v>
      </c>
      <c r="B282" s="24" t="s">
        <v>76</v>
      </c>
      <c r="C282" s="25"/>
      <c r="D282" s="26">
        <v>10780000</v>
      </c>
      <c r="E282" s="26">
        <v>10780000</v>
      </c>
      <c r="F282" s="26">
        <v>10780000</v>
      </c>
      <c r="G282" s="29">
        <f t="shared" si="56"/>
        <v>0</v>
      </c>
      <c r="H282" s="25"/>
      <c r="I282" s="27">
        <f t="shared" si="57"/>
        <v>1</v>
      </c>
      <c r="J282" s="10"/>
    </row>
    <row r="283" spans="1:10" ht="13.8" x14ac:dyDescent="0.3">
      <c r="A283" s="24" t="s">
        <v>254</v>
      </c>
      <c r="B283" s="24" t="s">
        <v>267</v>
      </c>
      <c r="C283" s="25"/>
      <c r="D283" s="26">
        <v>88400000</v>
      </c>
      <c r="E283" s="26">
        <v>53400000</v>
      </c>
      <c r="F283" s="26">
        <v>0</v>
      </c>
      <c r="G283" s="29">
        <f t="shared" si="56"/>
        <v>53400000</v>
      </c>
      <c r="H283" s="25"/>
      <c r="I283" s="27">
        <f t="shared" si="57"/>
        <v>0</v>
      </c>
      <c r="J283" s="10"/>
    </row>
    <row r="284" spans="1:10" ht="13.8" x14ac:dyDescent="0.3">
      <c r="A284" s="24" t="s">
        <v>255</v>
      </c>
      <c r="B284" s="24" t="s">
        <v>84</v>
      </c>
      <c r="C284" s="25"/>
      <c r="D284" s="26">
        <v>0</v>
      </c>
      <c r="E284" s="26">
        <v>0</v>
      </c>
      <c r="F284" s="26">
        <v>0</v>
      </c>
      <c r="G284" s="29">
        <f t="shared" si="56"/>
        <v>0</v>
      </c>
      <c r="H284" s="25"/>
      <c r="I284" s="27" t="e">
        <f t="shared" si="57"/>
        <v>#DIV/0!</v>
      </c>
      <c r="J284" s="10"/>
    </row>
    <row r="285" spans="1:10" ht="13.8" x14ac:dyDescent="0.3">
      <c r="A285" s="24" t="s">
        <v>256</v>
      </c>
      <c r="B285" s="24" t="s">
        <v>92</v>
      </c>
      <c r="C285" s="25"/>
      <c r="D285" s="26">
        <v>550000</v>
      </c>
      <c r="E285" s="26">
        <v>550000</v>
      </c>
      <c r="F285" s="26">
        <v>0</v>
      </c>
      <c r="G285" s="29">
        <f t="shared" si="56"/>
        <v>550000</v>
      </c>
      <c r="H285" s="25"/>
      <c r="I285" s="27">
        <f t="shared" si="57"/>
        <v>0</v>
      </c>
      <c r="J285" s="10"/>
    </row>
    <row r="286" spans="1:10" ht="13.8" x14ac:dyDescent="0.3">
      <c r="A286" s="24" t="s">
        <v>257</v>
      </c>
      <c r="B286" s="24" t="s">
        <v>268</v>
      </c>
      <c r="C286" s="25"/>
      <c r="D286" s="26">
        <v>550000</v>
      </c>
      <c r="E286" s="26">
        <v>550000</v>
      </c>
      <c r="F286" s="26">
        <v>0</v>
      </c>
      <c r="G286" s="29">
        <f t="shared" si="56"/>
        <v>550000</v>
      </c>
      <c r="H286" s="25"/>
      <c r="I286" s="27">
        <f t="shared" si="57"/>
        <v>0</v>
      </c>
      <c r="J286" s="10"/>
    </row>
    <row r="287" spans="1:10" ht="13.8" x14ac:dyDescent="0.3">
      <c r="A287" s="24" t="s">
        <v>258</v>
      </c>
      <c r="B287" s="24" t="s">
        <v>107</v>
      </c>
      <c r="C287" s="25"/>
      <c r="D287" s="26">
        <v>1100000</v>
      </c>
      <c r="E287" s="26">
        <v>1100000</v>
      </c>
      <c r="F287" s="26">
        <v>0</v>
      </c>
      <c r="G287" s="29">
        <f t="shared" si="56"/>
        <v>1100000</v>
      </c>
      <c r="H287" s="25"/>
      <c r="I287" s="27">
        <f t="shared" si="57"/>
        <v>0</v>
      </c>
      <c r="J287" s="10"/>
    </row>
    <row r="288" spans="1:10" ht="13.8" x14ac:dyDescent="0.3">
      <c r="A288" s="24" t="s">
        <v>259</v>
      </c>
      <c r="B288" s="24" t="s">
        <v>110</v>
      </c>
      <c r="C288" s="25"/>
      <c r="D288" s="26">
        <v>6468000</v>
      </c>
      <c r="E288" s="26">
        <v>6468000</v>
      </c>
      <c r="F288" s="26">
        <v>0</v>
      </c>
      <c r="G288" s="29">
        <f t="shared" si="56"/>
        <v>6468000</v>
      </c>
      <c r="H288" s="25"/>
      <c r="I288" s="27">
        <f t="shared" si="57"/>
        <v>0</v>
      </c>
      <c r="J288" s="10"/>
    </row>
    <row r="289" spans="1:11" ht="13.8" x14ac:dyDescent="0.3">
      <c r="A289" s="24" t="s">
        <v>260</v>
      </c>
      <c r="B289" s="24" t="s">
        <v>126</v>
      </c>
      <c r="C289" s="25"/>
      <c r="D289" s="26">
        <v>11880000</v>
      </c>
      <c r="E289" s="26">
        <v>11880000</v>
      </c>
      <c r="F289" s="26">
        <v>0</v>
      </c>
      <c r="G289" s="29">
        <f t="shared" si="56"/>
        <v>11880000</v>
      </c>
      <c r="H289" s="25"/>
      <c r="I289" s="27">
        <f t="shared" si="57"/>
        <v>0</v>
      </c>
      <c r="J289" s="10"/>
    </row>
    <row r="290" spans="1:11" ht="13.8" x14ac:dyDescent="0.3">
      <c r="A290" s="24" t="s">
        <v>261</v>
      </c>
      <c r="B290" s="24" t="s">
        <v>146</v>
      </c>
      <c r="C290" s="25"/>
      <c r="D290" s="26">
        <v>6468000</v>
      </c>
      <c r="E290" s="26">
        <v>6468000</v>
      </c>
      <c r="F290" s="26">
        <v>0</v>
      </c>
      <c r="G290" s="29">
        <f t="shared" si="56"/>
        <v>6468000</v>
      </c>
      <c r="H290" s="25"/>
      <c r="I290" s="27">
        <f t="shared" si="57"/>
        <v>0</v>
      </c>
      <c r="J290" s="10"/>
    </row>
    <row r="291" spans="1:11" ht="13.8" x14ac:dyDescent="0.3">
      <c r="A291" s="18" t="s">
        <v>262</v>
      </c>
      <c r="B291" s="18" t="s">
        <v>128</v>
      </c>
      <c r="C291" s="23"/>
      <c r="D291" s="21">
        <f>SUM(D292:D294)</f>
        <v>123825000</v>
      </c>
      <c r="E291" s="21">
        <f>SUM(E292:E294)</f>
        <v>158825000</v>
      </c>
      <c r="F291" s="21">
        <f>SUM(F292:F294)</f>
        <v>128245034</v>
      </c>
      <c r="G291" s="28">
        <f t="shared" si="56"/>
        <v>30579966</v>
      </c>
      <c r="H291" s="23"/>
      <c r="I291" s="22">
        <f t="shared" si="57"/>
        <v>0.80746125609948061</v>
      </c>
      <c r="J291" s="10"/>
    </row>
    <row r="292" spans="1:11" ht="13.8" x14ac:dyDescent="0.3">
      <c r="A292" s="24" t="s">
        <v>263</v>
      </c>
      <c r="B292" s="24" t="s">
        <v>209</v>
      </c>
      <c r="C292" s="25"/>
      <c r="D292" s="26">
        <v>114101000</v>
      </c>
      <c r="E292" s="26">
        <v>149101000</v>
      </c>
      <c r="F292" s="26">
        <v>125168884</v>
      </c>
      <c r="G292" s="29">
        <f t="shared" si="56"/>
        <v>23932116</v>
      </c>
      <c r="H292" s="25"/>
      <c r="I292" s="27">
        <f t="shared" si="57"/>
        <v>0.83949057350386647</v>
      </c>
      <c r="J292" s="10"/>
    </row>
    <row r="293" spans="1:11" ht="13.8" x14ac:dyDescent="0.3">
      <c r="A293" s="24" t="s">
        <v>264</v>
      </c>
      <c r="B293" s="24" t="s">
        <v>217</v>
      </c>
      <c r="C293" s="25"/>
      <c r="D293" s="26">
        <v>0</v>
      </c>
      <c r="E293" s="26">
        <v>0</v>
      </c>
      <c r="F293" s="26">
        <v>0</v>
      </c>
      <c r="G293" s="29">
        <f t="shared" si="56"/>
        <v>0</v>
      </c>
      <c r="H293" s="25"/>
      <c r="I293" s="27" t="e">
        <f t="shared" si="57"/>
        <v>#DIV/0!</v>
      </c>
      <c r="J293" s="10"/>
    </row>
    <row r="294" spans="1:11" ht="13.8" x14ac:dyDescent="0.3">
      <c r="A294" s="24" t="s">
        <v>265</v>
      </c>
      <c r="B294" s="24" t="s">
        <v>219</v>
      </c>
      <c r="C294" s="25"/>
      <c r="D294" s="26">
        <v>9724000</v>
      </c>
      <c r="E294" s="26">
        <v>9724000</v>
      </c>
      <c r="F294" s="26">
        <v>3076150</v>
      </c>
      <c r="G294" s="29">
        <f t="shared" si="56"/>
        <v>6647850</v>
      </c>
      <c r="H294" s="25"/>
      <c r="I294" s="27">
        <f t="shared" si="57"/>
        <v>0.31634615384615383</v>
      </c>
      <c r="J294" s="10"/>
    </row>
    <row r="295" spans="1:11" ht="13.8" x14ac:dyDescent="0.3">
      <c r="A295" s="18">
        <v>24</v>
      </c>
      <c r="B295" s="18" t="s">
        <v>269</v>
      </c>
      <c r="C295" s="23"/>
      <c r="D295" s="21">
        <f>+D296+D300</f>
        <v>2594423256</v>
      </c>
      <c r="E295" s="21">
        <f>+E296+E300</f>
        <v>3829341324</v>
      </c>
      <c r="F295" s="21">
        <f>+F296+F300</f>
        <v>285644200</v>
      </c>
      <c r="G295" s="28">
        <f t="shared" si="56"/>
        <v>3543697124</v>
      </c>
      <c r="H295" s="23"/>
      <c r="I295" s="22">
        <f t="shared" si="57"/>
        <v>7.4593559526740169E-2</v>
      </c>
      <c r="J295" s="10"/>
    </row>
    <row r="296" spans="1:11" ht="13.8" x14ac:dyDescent="0.3">
      <c r="A296" s="18">
        <v>2402</v>
      </c>
      <c r="B296" s="18" t="s">
        <v>25</v>
      </c>
      <c r="C296" s="23"/>
      <c r="D296" s="21">
        <f t="shared" ref="D296:F298" si="58">+D297</f>
        <v>2594423256</v>
      </c>
      <c r="E296" s="21">
        <f t="shared" si="58"/>
        <v>3829341324</v>
      </c>
      <c r="F296" s="21">
        <f t="shared" si="58"/>
        <v>285644200</v>
      </c>
      <c r="G296" s="28">
        <f t="shared" si="56"/>
        <v>3543697124</v>
      </c>
      <c r="H296" s="23"/>
      <c r="I296" s="22">
        <f t="shared" si="57"/>
        <v>7.4593559526740169E-2</v>
      </c>
      <c r="J296" s="10"/>
    </row>
    <row r="297" spans="1:11" ht="13.8" x14ac:dyDescent="0.3">
      <c r="A297" s="18">
        <v>240201</v>
      </c>
      <c r="B297" s="18" t="s">
        <v>27</v>
      </c>
      <c r="C297" s="23"/>
      <c r="D297" s="21">
        <f t="shared" si="58"/>
        <v>2594423256</v>
      </c>
      <c r="E297" s="21">
        <f t="shared" si="58"/>
        <v>3829341324</v>
      </c>
      <c r="F297" s="21">
        <f t="shared" si="58"/>
        <v>285644200</v>
      </c>
      <c r="G297" s="28">
        <f t="shared" si="56"/>
        <v>3543697124</v>
      </c>
      <c r="H297" s="23"/>
      <c r="I297" s="22">
        <f t="shared" si="57"/>
        <v>7.4593559526740169E-2</v>
      </c>
      <c r="J297" s="10"/>
      <c r="K297" s="33"/>
    </row>
    <row r="298" spans="1:11" ht="13.8" x14ac:dyDescent="0.3">
      <c r="A298" s="18">
        <v>24020101</v>
      </c>
      <c r="B298" s="18" t="s">
        <v>29</v>
      </c>
      <c r="C298" s="23"/>
      <c r="D298" s="21">
        <f t="shared" si="58"/>
        <v>2594423256</v>
      </c>
      <c r="E298" s="21">
        <f t="shared" si="58"/>
        <v>3829341324</v>
      </c>
      <c r="F298" s="21">
        <f t="shared" si="58"/>
        <v>285644200</v>
      </c>
      <c r="G298" s="28">
        <f t="shared" si="56"/>
        <v>3543697124</v>
      </c>
      <c r="H298" s="23"/>
      <c r="I298" s="22">
        <f t="shared" si="57"/>
        <v>7.4593559526740169E-2</v>
      </c>
      <c r="J298" s="10"/>
    </row>
    <row r="299" spans="1:11" ht="13.8" x14ac:dyDescent="0.3">
      <c r="A299" s="24">
        <v>2402010101</v>
      </c>
      <c r="B299" s="24" t="s">
        <v>31</v>
      </c>
      <c r="C299" s="25"/>
      <c r="D299" s="26">
        <v>2594423256</v>
      </c>
      <c r="E299" s="26">
        <v>3829341324</v>
      </c>
      <c r="F299" s="26">
        <v>285644200</v>
      </c>
      <c r="G299" s="29">
        <f t="shared" si="56"/>
        <v>3543697124</v>
      </c>
      <c r="H299" s="25"/>
      <c r="I299" s="27">
        <f t="shared" si="57"/>
        <v>7.4593559526740169E-2</v>
      </c>
      <c r="J299" s="10"/>
    </row>
    <row r="300" spans="1:11" ht="13.8" x14ac:dyDescent="0.3">
      <c r="A300" s="18">
        <v>240202</v>
      </c>
      <c r="B300" s="18" t="s">
        <v>55</v>
      </c>
      <c r="C300" s="23"/>
      <c r="D300" s="21">
        <f>+D301</f>
        <v>0</v>
      </c>
      <c r="E300" s="21">
        <f>+E301</f>
        <v>0</v>
      </c>
      <c r="F300" s="21">
        <f>+F301</f>
        <v>0</v>
      </c>
      <c r="G300" s="28">
        <f t="shared" si="56"/>
        <v>0</v>
      </c>
      <c r="H300" s="23"/>
      <c r="I300" s="22" t="e">
        <f t="shared" si="57"/>
        <v>#DIV/0!</v>
      </c>
      <c r="J300" s="10"/>
    </row>
    <row r="301" spans="1:11" ht="13.8" x14ac:dyDescent="0.3">
      <c r="A301" s="24">
        <v>24020202</v>
      </c>
      <c r="B301" s="24" t="s">
        <v>128</v>
      </c>
      <c r="C301" s="25"/>
      <c r="D301" s="26"/>
      <c r="E301" s="26"/>
      <c r="F301" s="26"/>
      <c r="G301" s="29">
        <f t="shared" si="56"/>
        <v>0</v>
      </c>
      <c r="H301" s="25"/>
      <c r="I301" s="27">
        <v>0</v>
      </c>
      <c r="J301" s="10"/>
    </row>
    <row r="302" spans="1:11" ht="10.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0"/>
    </row>
    <row r="303" spans="1:11" ht="12.75" customHeight="1" x14ac:dyDescent="0.25">
      <c r="A303" s="11" t="s">
        <v>19</v>
      </c>
      <c r="B303" s="12" t="s">
        <v>20</v>
      </c>
      <c r="C303" s="13"/>
      <c r="D303" s="11"/>
      <c r="E303" s="11"/>
      <c r="F303" s="11"/>
      <c r="G303" s="11"/>
      <c r="H303" s="11"/>
      <c r="I303" s="11"/>
      <c r="J303" s="10"/>
    </row>
    <row r="304" spans="1:11" ht="13.2" x14ac:dyDescent="0.25">
      <c r="A304" s="11"/>
      <c r="B304" s="11" t="s">
        <v>21</v>
      </c>
      <c r="C304" s="13"/>
      <c r="D304" s="11"/>
      <c r="E304" s="11"/>
      <c r="F304" s="11"/>
      <c r="G304" s="11"/>
      <c r="H304" s="11"/>
      <c r="I304" s="11"/>
      <c r="J304" s="10"/>
    </row>
    <row r="305" spans="1:10" ht="12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0"/>
    </row>
    <row r="306" spans="1:10" ht="39" customHeight="1" x14ac:dyDescent="0.25">
      <c r="A306" s="50" t="s">
        <v>22</v>
      </c>
      <c r="B306" s="51"/>
      <c r="C306" s="51"/>
      <c r="D306" s="51"/>
      <c r="E306" s="51"/>
      <c r="F306" s="51"/>
      <c r="G306" s="51"/>
      <c r="H306" s="51"/>
      <c r="I306" s="51"/>
      <c r="J306" s="10"/>
    </row>
    <row r="307" spans="1:10" ht="12.75" customHeight="1" x14ac:dyDescent="0.25">
      <c r="J307" s="10"/>
    </row>
    <row r="308" spans="1:10" ht="12.75" customHeight="1" x14ac:dyDescent="0.25">
      <c r="J308" s="10"/>
    </row>
    <row r="309" spans="1:10" ht="12.75" customHeight="1" x14ac:dyDescent="0.25">
      <c r="J309" s="10"/>
    </row>
    <row r="310" spans="1:10" ht="12.75" customHeight="1" x14ac:dyDescent="0.25">
      <c r="J310" s="10"/>
    </row>
    <row r="311" spans="1:10" ht="12.75" customHeight="1" x14ac:dyDescent="0.25">
      <c r="J311" s="10"/>
    </row>
    <row r="312" spans="1:10" ht="12.75" customHeight="1" x14ac:dyDescent="0.25">
      <c r="J312" s="10"/>
    </row>
    <row r="313" spans="1:10" ht="12.75" customHeight="1" x14ac:dyDescent="0.25">
      <c r="J313" s="10"/>
    </row>
    <row r="314" spans="1:10" ht="12.75" customHeight="1" x14ac:dyDescent="0.25">
      <c r="J314" s="10"/>
    </row>
    <row r="315" spans="1:10" ht="12.75" customHeight="1" x14ac:dyDescent="0.25">
      <c r="J315" s="10"/>
    </row>
    <row r="316" spans="1:10" ht="12.75" customHeight="1" x14ac:dyDescent="0.25">
      <c r="J316" s="10"/>
    </row>
    <row r="317" spans="1:10" ht="12.75" customHeight="1" x14ac:dyDescent="0.25">
      <c r="J317" s="10"/>
    </row>
    <row r="318" spans="1:10" ht="12.75" customHeight="1" x14ac:dyDescent="0.25">
      <c r="J318" s="10"/>
    </row>
    <row r="319" spans="1:10" ht="12.75" customHeight="1" x14ac:dyDescent="0.25">
      <c r="J319" s="10"/>
    </row>
    <row r="320" spans="1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</sheetData>
  <autoFilter ref="A8:I301" xr:uid="{00000000-0009-0000-0000-000001000000}">
    <filterColumn colId="1" showButton="0"/>
    <filterColumn colId="6" showButton="0"/>
  </autoFilter>
  <mergeCells count="10">
    <mergeCell ref="A306:I306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2024-07-09T15:03:04Z</cp:lastPrinted>
  <dcterms:modified xsi:type="dcterms:W3CDTF">2024-08-08T15:07:38Z</dcterms:modified>
</cp:coreProperties>
</file>