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420" windowHeight="9460" firstSheet="2" activeTab="2"/>
  </bookViews>
  <sheets>
    <sheet name="Ejec. Consolidada (2)" sheetId="2" state="hidden" r:id="rId1"/>
    <sheet name="Ejec. Consolidada (3)" sheetId="13" state="hidden" r:id="rId2"/>
    <sheet name="Ejec. Consolidada" sheetId="1" r:id="rId3"/>
  </sheets>
  <definedNames>
    <definedName name="_xlnm._FilterDatabase" localSheetId="1" hidden="1">'Ejec. Consolidada (3)'!$A$9:$H$292</definedName>
    <definedName name="Excel_BuiltIn_Print_Area" localSheetId="2">#REF!</definedName>
    <definedName name="Excel_BuiltIn_Print_Area" localSheetId="0">#REF!</definedName>
    <definedName name="Excel_BuiltIn_Print_Area" localSheetId="1">#REF!</definedName>
    <definedName name="Excel_BuiltIn_Print_Titles" localSheetId="2">#REF!</definedName>
    <definedName name="Excel_BuiltIn_Print_Titles" localSheetId="0">#REF!</definedName>
    <definedName name="Excel_BuiltIn_Print_Titles" localSheetId="1">#REF!</definedName>
    <definedName name="Excel_BuiltIn_Print_Titles_1" localSheetId="0">#REF!</definedName>
    <definedName name="Excel_BuiltIn_Print_Titles_1" localSheetId="1">#REF!</definedName>
    <definedName name="Excel_BuiltIn_Print_Titles_1">#REF!</definedName>
  </definedNames>
  <calcPr calcId="144525"/>
</workbook>
</file>

<file path=xl/calcChain.xml><?xml version="1.0" encoding="utf-8"?>
<calcChain xmlns="http://schemas.openxmlformats.org/spreadsheetml/2006/main">
  <c r="G286" i="1" l="1"/>
  <c r="E283" i="1"/>
  <c r="I173" i="1"/>
  <c r="G173" i="1"/>
  <c r="F173" i="1"/>
  <c r="E173" i="1"/>
  <c r="I196" i="1"/>
  <c r="G196" i="1"/>
  <c r="F195" i="1"/>
  <c r="E195" i="1"/>
  <c r="D195" i="1"/>
  <c r="G195" i="1" l="1"/>
  <c r="I195" i="1"/>
  <c r="D22" i="1"/>
  <c r="D38" i="1"/>
  <c r="G39" i="1"/>
  <c r="G38" i="1" s="1"/>
  <c r="F38" i="1"/>
  <c r="E38" i="1"/>
  <c r="I29" i="1"/>
  <c r="G29" i="1"/>
  <c r="E28" i="1"/>
  <c r="F28" i="1"/>
  <c r="D28" i="1"/>
  <c r="G14" i="1"/>
  <c r="I130" i="1" l="1"/>
  <c r="I129" i="1"/>
  <c r="I127" i="1"/>
  <c r="I120" i="1"/>
  <c r="I119" i="1"/>
  <c r="I118" i="1"/>
  <c r="I123" i="1"/>
  <c r="G123" i="1"/>
  <c r="I116" i="1"/>
  <c r="I113" i="1"/>
  <c r="I112" i="1"/>
  <c r="I111" i="1"/>
  <c r="I108" i="1"/>
  <c r="I107" i="1"/>
  <c r="G112" i="1"/>
  <c r="I85" i="1"/>
  <c r="I81" i="1"/>
  <c r="I82" i="1"/>
  <c r="E63" i="1"/>
  <c r="E73" i="1"/>
  <c r="F73" i="1"/>
  <c r="D73" i="1"/>
  <c r="I79" i="1"/>
  <c r="I78" i="1"/>
  <c r="G79" i="1"/>
  <c r="G66" i="1"/>
  <c r="I58" i="1"/>
  <c r="I36" i="1"/>
  <c r="I24" i="1"/>
  <c r="I27" i="1"/>
  <c r="I25" i="1"/>
  <c r="I21" i="1"/>
  <c r="I20" i="1"/>
  <c r="I17" i="1"/>
  <c r="I30" i="1"/>
  <c r="G30" i="1"/>
  <c r="G28" i="1" s="1"/>
  <c r="D15" i="1"/>
  <c r="D16" i="1"/>
  <c r="E16" i="1"/>
  <c r="F16" i="1"/>
  <c r="I16" i="1" s="1"/>
  <c r="G17" i="1"/>
  <c r="G16" i="1" s="1"/>
  <c r="I14" i="1"/>
  <c r="I28" i="1" l="1"/>
  <c r="I287" i="1"/>
  <c r="G287" i="1"/>
  <c r="E23" i="1"/>
  <c r="G25" i="1"/>
  <c r="I209" i="1" l="1"/>
  <c r="G209" i="1"/>
  <c r="D204" i="1"/>
  <c r="E291" i="1" l="1"/>
  <c r="F291" i="1"/>
  <c r="D291" i="1"/>
  <c r="I292" i="1"/>
  <c r="G292" i="1"/>
  <c r="G235" i="1"/>
  <c r="I235" i="1"/>
  <c r="I233" i="1"/>
  <c r="G233" i="1"/>
  <c r="I232" i="1"/>
  <c r="G232" i="1"/>
  <c r="E231" i="1"/>
  <c r="F231" i="1"/>
  <c r="D231" i="1"/>
  <c r="G168" i="1"/>
  <c r="G156" i="1"/>
  <c r="I156" i="1"/>
  <c r="G155" i="1"/>
  <c r="I155" i="1"/>
  <c r="G154" i="1"/>
  <c r="I154" i="1"/>
  <c r="G41" i="1"/>
  <c r="G40" i="1" s="1"/>
  <c r="E40" i="1"/>
  <c r="E22" i="1" s="1"/>
  <c r="F40" i="1"/>
  <c r="F22" i="1" s="1"/>
  <c r="D40" i="1"/>
  <c r="G36" i="1"/>
  <c r="E35" i="1"/>
  <c r="F35" i="1"/>
  <c r="D35" i="1"/>
  <c r="G21" i="1"/>
  <c r="E19" i="1"/>
  <c r="F19" i="1"/>
  <c r="D19" i="1"/>
  <c r="A11" i="13" l="1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79" i="13"/>
  <c r="A80" i="13"/>
  <c r="A81" i="13"/>
  <c r="A82" i="13"/>
  <c r="A83" i="13"/>
  <c r="A84" i="13"/>
  <c r="A85" i="13"/>
  <c r="A86" i="13"/>
  <c r="A87" i="13"/>
  <c r="A88" i="13"/>
  <c r="A89" i="13"/>
  <c r="A90" i="13"/>
  <c r="A91" i="13"/>
  <c r="A92" i="13"/>
  <c r="A93" i="13"/>
  <c r="A94" i="13"/>
  <c r="A95" i="13"/>
  <c r="A96" i="13"/>
  <c r="A97" i="13"/>
  <c r="A98" i="13"/>
  <c r="A99" i="13"/>
  <c r="A100" i="13"/>
  <c r="A101" i="13"/>
  <c r="A102" i="13"/>
  <c r="A103" i="13"/>
  <c r="A104" i="13"/>
  <c r="A105" i="13"/>
  <c r="A106" i="13"/>
  <c r="A107" i="13"/>
  <c r="A108" i="13"/>
  <c r="A109" i="13"/>
  <c r="A110" i="13"/>
  <c r="A111" i="13"/>
  <c r="A112" i="13"/>
  <c r="A113" i="13"/>
  <c r="A114" i="13"/>
  <c r="A115" i="13"/>
  <c r="A116" i="13"/>
  <c r="A117" i="13"/>
  <c r="A118" i="13"/>
  <c r="A119" i="13"/>
  <c r="A120" i="13"/>
  <c r="A121" i="13"/>
  <c r="A122" i="13"/>
  <c r="A123" i="13"/>
  <c r="A124" i="13"/>
  <c r="A125" i="13"/>
  <c r="A126" i="13"/>
  <c r="A127" i="13"/>
  <c r="A128" i="13"/>
  <c r="A129" i="13"/>
  <c r="A130" i="13"/>
  <c r="A131" i="13"/>
  <c r="A132" i="13"/>
  <c r="A133" i="13"/>
  <c r="A134" i="13"/>
  <c r="A135" i="13"/>
  <c r="A136" i="13"/>
  <c r="A137" i="13"/>
  <c r="A138" i="13"/>
  <c r="A139" i="13"/>
  <c r="A140" i="13"/>
  <c r="A141" i="13"/>
  <c r="A142" i="13"/>
  <c r="A143" i="13"/>
  <c r="A144" i="13"/>
  <c r="A145" i="13"/>
  <c r="A146" i="13"/>
  <c r="A147" i="13"/>
  <c r="A148" i="13"/>
  <c r="A149" i="13"/>
  <c r="A150" i="13"/>
  <c r="A151" i="13"/>
  <c r="A152" i="13"/>
  <c r="A153" i="13"/>
  <c r="A154" i="13"/>
  <c r="A155" i="13"/>
  <c r="A156" i="13"/>
  <c r="A157" i="13"/>
  <c r="A158" i="13"/>
  <c r="A159" i="13"/>
  <c r="A160" i="13"/>
  <c r="A161" i="13"/>
  <c r="A162" i="13"/>
  <c r="A163" i="13"/>
  <c r="A164" i="13"/>
  <c r="A165" i="13"/>
  <c r="A166" i="13"/>
  <c r="A167" i="13"/>
  <c r="A168" i="13"/>
  <c r="A169" i="13"/>
  <c r="A170" i="13"/>
  <c r="A171" i="13"/>
  <c r="A172" i="13"/>
  <c r="A173" i="13"/>
  <c r="A174" i="13"/>
  <c r="A175" i="13"/>
  <c r="A176" i="13"/>
  <c r="A177" i="13"/>
  <c r="A178" i="13"/>
  <c r="A179" i="13"/>
  <c r="A180" i="13"/>
  <c r="A181" i="13"/>
  <c r="A182" i="13"/>
  <c r="A183" i="13"/>
  <c r="A184" i="13"/>
  <c r="A185" i="13"/>
  <c r="A186" i="13"/>
  <c r="A187" i="13"/>
  <c r="A188" i="13"/>
  <c r="A189" i="13"/>
  <c r="A190" i="13"/>
  <c r="A191" i="13"/>
  <c r="A192" i="13"/>
  <c r="A193" i="13"/>
  <c r="A194" i="13"/>
  <c r="A195" i="13"/>
  <c r="A196" i="13"/>
  <c r="A197" i="13"/>
  <c r="A198" i="13"/>
  <c r="A199" i="13"/>
  <c r="A200" i="13"/>
  <c r="A201" i="13"/>
  <c r="A202" i="13"/>
  <c r="A203" i="13"/>
  <c r="A204" i="13"/>
  <c r="A205" i="13"/>
  <c r="A206" i="13"/>
  <c r="A207" i="13"/>
  <c r="A208" i="13"/>
  <c r="A209" i="13"/>
  <c r="A210" i="13"/>
  <c r="A211" i="13"/>
  <c r="A212" i="13"/>
  <c r="A213" i="13"/>
  <c r="A214" i="13"/>
  <c r="A215" i="13"/>
  <c r="A216" i="13"/>
  <c r="A217" i="13"/>
  <c r="A218" i="13"/>
  <c r="A219" i="13"/>
  <c r="A220" i="13"/>
  <c r="A221" i="13"/>
  <c r="A222" i="13"/>
  <c r="A223" i="13"/>
  <c r="A224" i="13"/>
  <c r="A225" i="13"/>
  <c r="A226" i="13"/>
  <c r="A227" i="13"/>
  <c r="A228" i="13"/>
  <c r="A229" i="13"/>
  <c r="A230" i="13"/>
  <c r="A231" i="13"/>
  <c r="A232" i="13"/>
  <c r="A233" i="13"/>
  <c r="A234" i="13"/>
  <c r="A235" i="13"/>
  <c r="A236" i="13"/>
  <c r="A237" i="13"/>
  <c r="A238" i="13"/>
  <c r="A239" i="13"/>
  <c r="A240" i="13"/>
  <c r="A241" i="13"/>
  <c r="A242" i="13"/>
  <c r="A243" i="13"/>
  <c r="A244" i="13"/>
  <c r="A245" i="13"/>
  <c r="A246" i="13"/>
  <c r="A247" i="13"/>
  <c r="A248" i="13"/>
  <c r="A249" i="13"/>
  <c r="A250" i="13"/>
  <c r="A251" i="13"/>
  <c r="A252" i="13"/>
  <c r="A253" i="13"/>
  <c r="A254" i="13"/>
  <c r="A255" i="13"/>
  <c r="A256" i="13"/>
  <c r="A257" i="13"/>
  <c r="A258" i="13"/>
  <c r="A259" i="13"/>
  <c r="A260" i="13"/>
  <c r="A261" i="13"/>
  <c r="A262" i="13"/>
  <c r="A263" i="13"/>
  <c r="A264" i="13"/>
  <c r="A265" i="13"/>
  <c r="A266" i="13"/>
  <c r="A267" i="13"/>
  <c r="A268" i="13"/>
  <c r="A269" i="13"/>
  <c r="A270" i="13"/>
  <c r="A271" i="13"/>
  <c r="A272" i="13"/>
  <c r="A273" i="13"/>
  <c r="A274" i="13"/>
  <c r="A275" i="13"/>
  <c r="A276" i="13"/>
  <c r="A277" i="13"/>
  <c r="A278" i="13"/>
  <c r="A279" i="13"/>
  <c r="A280" i="13"/>
  <c r="A281" i="13"/>
  <c r="A282" i="13"/>
  <c r="A283" i="13"/>
  <c r="A284" i="13"/>
  <c r="A285" i="13"/>
  <c r="A286" i="13"/>
  <c r="A287" i="13"/>
  <c r="A288" i="13"/>
  <c r="A289" i="13"/>
  <c r="A290" i="13"/>
  <c r="A291" i="13"/>
  <c r="A292" i="13"/>
  <c r="A10" i="13"/>
  <c r="G292" i="13"/>
  <c r="F291" i="13"/>
  <c r="E291" i="13"/>
  <c r="D291" i="13"/>
  <c r="J290" i="13"/>
  <c r="H290" i="13"/>
  <c r="G290" i="13"/>
  <c r="F289" i="13"/>
  <c r="F287" i="13" s="1"/>
  <c r="E289" i="13"/>
  <c r="E287" i="13" s="1"/>
  <c r="D289" i="13"/>
  <c r="D288" i="13" s="1"/>
  <c r="D287" i="13" s="1"/>
  <c r="H285" i="13"/>
  <c r="G285" i="13"/>
  <c r="H284" i="13"/>
  <c r="G284" i="13"/>
  <c r="H283" i="13"/>
  <c r="G283" i="13"/>
  <c r="D282" i="13"/>
  <c r="H281" i="13"/>
  <c r="G281" i="13"/>
  <c r="H280" i="13"/>
  <c r="G280" i="13"/>
  <c r="H279" i="13"/>
  <c r="G279" i="13"/>
  <c r="G278" i="13"/>
  <c r="H277" i="13"/>
  <c r="G277" i="13"/>
  <c r="H276" i="13"/>
  <c r="G276" i="13"/>
  <c r="H275" i="13"/>
  <c r="G275" i="13"/>
  <c r="H274" i="13"/>
  <c r="G274" i="13"/>
  <c r="H273" i="13"/>
  <c r="G273" i="13"/>
  <c r="H272" i="13"/>
  <c r="G272" i="13"/>
  <c r="F271" i="13"/>
  <c r="D271" i="13"/>
  <c r="H268" i="13"/>
  <c r="G268" i="13"/>
  <c r="F267" i="13"/>
  <c r="E267" i="13"/>
  <c r="D267" i="13"/>
  <c r="H266" i="13"/>
  <c r="G266" i="13"/>
  <c r="F265" i="13"/>
  <c r="E265" i="13"/>
  <c r="D265" i="13"/>
  <c r="G264" i="13"/>
  <c r="F263" i="13"/>
  <c r="E263" i="13"/>
  <c r="D263" i="13"/>
  <c r="H262" i="13"/>
  <c r="G262" i="13"/>
  <c r="G261" i="13"/>
  <c r="G260" i="13"/>
  <c r="F259" i="13"/>
  <c r="E259" i="13"/>
  <c r="D259" i="13"/>
  <c r="G258" i="13"/>
  <c r="H257" i="13"/>
  <c r="G257" i="13"/>
  <c r="F256" i="13"/>
  <c r="E256" i="13"/>
  <c r="D256" i="13"/>
  <c r="H255" i="13"/>
  <c r="G255" i="13"/>
  <c r="F254" i="13"/>
  <c r="E254" i="13"/>
  <c r="D254" i="13"/>
  <c r="H253" i="13"/>
  <c r="G253" i="13"/>
  <c r="G252" i="13"/>
  <c r="H251" i="13"/>
  <c r="G251" i="13"/>
  <c r="G250" i="13"/>
  <c r="F249" i="13"/>
  <c r="E249" i="13"/>
  <c r="D249" i="13"/>
  <c r="H248" i="13"/>
  <c r="G248" i="13"/>
  <c r="G247" i="13"/>
  <c r="G246" i="13"/>
  <c r="G245" i="13"/>
  <c r="F244" i="13"/>
  <c r="E244" i="13"/>
  <c r="D244" i="13"/>
  <c r="H242" i="13"/>
  <c r="G242" i="13"/>
  <c r="F241" i="13"/>
  <c r="E241" i="13"/>
  <c r="D241" i="13"/>
  <c r="G240" i="13"/>
  <c r="F239" i="13"/>
  <c r="E239" i="13"/>
  <c r="D239" i="13"/>
  <c r="G238" i="13"/>
  <c r="H237" i="13"/>
  <c r="G237" i="13"/>
  <c r="H236" i="13"/>
  <c r="G236" i="13"/>
  <c r="G235" i="13"/>
  <c r="G234" i="13"/>
  <c r="G233" i="13"/>
  <c r="G232" i="13"/>
  <c r="H231" i="13"/>
  <c r="G231" i="13"/>
  <c r="H230" i="13"/>
  <c r="G230" i="13"/>
  <c r="G229" i="13"/>
  <c r="G228" i="13"/>
  <c r="G227" i="13"/>
  <c r="F226" i="13"/>
  <c r="E226" i="13"/>
  <c r="D226" i="13"/>
  <c r="G224" i="13"/>
  <c r="F223" i="13"/>
  <c r="E223" i="13"/>
  <c r="D223" i="13"/>
  <c r="H222" i="13"/>
  <c r="G222" i="13"/>
  <c r="G221" i="13"/>
  <c r="G220" i="13"/>
  <c r="H219" i="13"/>
  <c r="G219" i="13"/>
  <c r="G218" i="13"/>
  <c r="G217" i="13"/>
  <c r="H216" i="13"/>
  <c r="G216" i="13"/>
  <c r="G215" i="13"/>
  <c r="G214" i="13"/>
  <c r="G213" i="13"/>
  <c r="H212" i="13"/>
  <c r="G212" i="13"/>
  <c r="G211" i="13"/>
  <c r="H210" i="13"/>
  <c r="G210" i="13"/>
  <c r="F209" i="13"/>
  <c r="E209" i="13"/>
  <c r="D209" i="13"/>
  <c r="H208" i="13"/>
  <c r="G208" i="13"/>
  <c r="G207" i="13"/>
  <c r="G206" i="13"/>
  <c r="G205" i="13"/>
  <c r="H204" i="13"/>
  <c r="G204" i="13"/>
  <c r="G203" i="13"/>
  <c r="G202" i="13"/>
  <c r="H201" i="13"/>
  <c r="G201" i="13"/>
  <c r="H200" i="13"/>
  <c r="G200" i="13"/>
  <c r="F199" i="13"/>
  <c r="E199" i="13"/>
  <c r="D199" i="13"/>
  <c r="G198" i="13"/>
  <c r="H197" i="13"/>
  <c r="G197" i="13"/>
  <c r="H196" i="13"/>
  <c r="G196" i="13"/>
  <c r="G195" i="13"/>
  <c r="G194" i="13"/>
  <c r="G193" i="13"/>
  <c r="G192" i="13"/>
  <c r="H191" i="13"/>
  <c r="G191" i="13"/>
  <c r="G190" i="13"/>
  <c r="G189" i="13"/>
  <c r="H188" i="13"/>
  <c r="G188" i="13"/>
  <c r="H187" i="13"/>
  <c r="G187" i="13"/>
  <c r="H186" i="13"/>
  <c r="G186" i="13"/>
  <c r="G185" i="13"/>
  <c r="G184" i="13"/>
  <c r="F183" i="13"/>
  <c r="E183" i="13"/>
  <c r="D183" i="13"/>
  <c r="H182" i="13"/>
  <c r="G182" i="13"/>
  <c r="G181" i="13"/>
  <c r="G180" i="13"/>
  <c r="H179" i="13"/>
  <c r="G179" i="13"/>
  <c r="G178" i="13"/>
  <c r="F177" i="13"/>
  <c r="E177" i="13"/>
  <c r="D177" i="13"/>
  <c r="H175" i="13"/>
  <c r="G175" i="13"/>
  <c r="H174" i="13"/>
  <c r="G174" i="13"/>
  <c r="F173" i="13"/>
  <c r="F172" i="13" s="1"/>
  <c r="E173" i="13"/>
  <c r="E172" i="13" s="1"/>
  <c r="D173" i="13"/>
  <c r="D172" i="13" s="1"/>
  <c r="H171" i="13"/>
  <c r="G171" i="13"/>
  <c r="G170" i="13"/>
  <c r="G169" i="13"/>
  <c r="G168" i="13"/>
  <c r="H167" i="13"/>
  <c r="G167" i="13"/>
  <c r="H166" i="13"/>
  <c r="G166" i="13"/>
  <c r="H165" i="13"/>
  <c r="G165" i="13"/>
  <c r="H164" i="13"/>
  <c r="G164" i="13"/>
  <c r="H163" i="13"/>
  <c r="G163" i="13"/>
  <c r="G162" i="13"/>
  <c r="H161" i="13"/>
  <c r="G161" i="13"/>
  <c r="H160" i="13"/>
  <c r="G160" i="13"/>
  <c r="G159" i="13"/>
  <c r="H158" i="13"/>
  <c r="G158" i="13"/>
  <c r="F157" i="13"/>
  <c r="E157" i="13"/>
  <c r="D157" i="13"/>
  <c r="H156" i="13"/>
  <c r="G156" i="13"/>
  <c r="F155" i="13"/>
  <c r="E155" i="13"/>
  <c r="D155" i="13"/>
  <c r="H153" i="13"/>
  <c r="G153" i="13"/>
  <c r="G152" i="13"/>
  <c r="H151" i="13"/>
  <c r="G151" i="13"/>
  <c r="G150" i="13"/>
  <c r="G149" i="13"/>
  <c r="F148" i="13"/>
  <c r="E148" i="13"/>
  <c r="D148" i="13"/>
  <c r="H146" i="13"/>
  <c r="G146" i="13"/>
  <c r="G145" i="13" s="1"/>
  <c r="F145" i="13"/>
  <c r="F144" i="13" s="1"/>
  <c r="H144" i="13" s="1"/>
  <c r="E145" i="13"/>
  <c r="E144" i="13" s="1"/>
  <c r="D145" i="13"/>
  <c r="D144" i="13" s="1"/>
  <c r="H143" i="13"/>
  <c r="G143" i="13"/>
  <c r="F142" i="13"/>
  <c r="E142" i="13"/>
  <c r="D142" i="13"/>
  <c r="G141" i="13"/>
  <c r="F140" i="13"/>
  <c r="E140" i="13"/>
  <c r="D140" i="13"/>
  <c r="G139" i="13"/>
  <c r="H138" i="13"/>
  <c r="G138" i="13"/>
  <c r="H137" i="13"/>
  <c r="G137" i="13"/>
  <c r="H136" i="13"/>
  <c r="G136" i="13"/>
  <c r="G135" i="13"/>
  <c r="H134" i="13"/>
  <c r="G134" i="13"/>
  <c r="G133" i="13"/>
  <c r="F132" i="13"/>
  <c r="E132" i="13"/>
  <c r="D132" i="13"/>
  <c r="G130" i="13"/>
  <c r="F129" i="13"/>
  <c r="F128" i="13" s="1"/>
  <c r="F127" i="13" s="1"/>
  <c r="E129" i="13"/>
  <c r="E128" i="13" s="1"/>
  <c r="D129" i="13"/>
  <c r="D128" i="13" s="1"/>
  <c r="D127" i="13" s="1"/>
  <c r="H125" i="13"/>
  <c r="G125" i="13"/>
  <c r="F124" i="13"/>
  <c r="E124" i="13"/>
  <c r="D124" i="13"/>
  <c r="G123" i="13"/>
  <c r="G122" i="13"/>
  <c r="F120" i="13"/>
  <c r="E120" i="13"/>
  <c r="D120" i="13"/>
  <c r="H119" i="13"/>
  <c r="G119" i="13"/>
  <c r="G118" i="13"/>
  <c r="F117" i="13"/>
  <c r="E117" i="13"/>
  <c r="G117" i="13" s="1"/>
  <c r="D117" i="13"/>
  <c r="G116" i="13"/>
  <c r="H115" i="13"/>
  <c r="G115" i="13"/>
  <c r="G114" i="13"/>
  <c r="G113" i="13"/>
  <c r="G112" i="13"/>
  <c r="G111" i="13"/>
  <c r="F110" i="13"/>
  <c r="E110" i="13"/>
  <c r="D110" i="13"/>
  <c r="H109" i="13"/>
  <c r="G109" i="13"/>
  <c r="G108" i="13"/>
  <c r="F107" i="13"/>
  <c r="E107" i="13"/>
  <c r="H107" i="13" s="1"/>
  <c r="D107" i="13"/>
  <c r="G106" i="13"/>
  <c r="G105" i="13"/>
  <c r="G104" i="13"/>
  <c r="G103" i="13"/>
  <c r="F102" i="13"/>
  <c r="E102" i="13"/>
  <c r="H101" i="13"/>
  <c r="G101" i="13"/>
  <c r="G100" i="13"/>
  <c r="G99" i="13"/>
  <c r="G98" i="13"/>
  <c r="G97" i="13"/>
  <c r="F96" i="13"/>
  <c r="E96" i="13"/>
  <c r="D96" i="13"/>
  <c r="H95" i="13"/>
  <c r="G95" i="13"/>
  <c r="G94" i="13"/>
  <c r="G93" i="13"/>
  <c r="F92" i="13"/>
  <c r="E92" i="13"/>
  <c r="D92" i="13"/>
  <c r="H90" i="13"/>
  <c r="G90" i="13"/>
  <c r="G89" i="13"/>
  <c r="G88" i="13"/>
  <c r="G87" i="13"/>
  <c r="F86" i="13"/>
  <c r="E86" i="13"/>
  <c r="D86" i="13"/>
  <c r="G85" i="13"/>
  <c r="G84" i="13"/>
  <c r="G83" i="13"/>
  <c r="G82" i="13"/>
  <c r="G81" i="13"/>
  <c r="H80" i="13"/>
  <c r="G80" i="13"/>
  <c r="F79" i="13"/>
  <c r="E79" i="13"/>
  <c r="G79" i="13" s="1"/>
  <c r="D79" i="13"/>
  <c r="G78" i="13"/>
  <c r="G77" i="13"/>
  <c r="G76" i="13"/>
  <c r="G75" i="13"/>
  <c r="G74" i="13"/>
  <c r="G73" i="13"/>
  <c r="F72" i="13"/>
  <c r="E72" i="13"/>
  <c r="D72" i="13"/>
  <c r="G71" i="13"/>
  <c r="G70" i="13"/>
  <c r="H69" i="13"/>
  <c r="G69" i="13"/>
  <c r="G68" i="13"/>
  <c r="G67" i="13"/>
  <c r="F66" i="13"/>
  <c r="E66" i="13"/>
  <c r="D66" i="13"/>
  <c r="G65" i="13"/>
  <c r="G64" i="13"/>
  <c r="H63" i="13"/>
  <c r="G63" i="13"/>
  <c r="G62" i="13"/>
  <c r="H61" i="13"/>
  <c r="G61" i="13"/>
  <c r="F60" i="13"/>
  <c r="E60" i="13"/>
  <c r="H60" i="13" s="1"/>
  <c r="D60" i="13"/>
  <c r="G59" i="13"/>
  <c r="H58" i="13"/>
  <c r="G58" i="13"/>
  <c r="G57" i="13"/>
  <c r="F56" i="13"/>
  <c r="E56" i="13"/>
  <c r="D56" i="13"/>
  <c r="G55" i="13"/>
  <c r="H54" i="13"/>
  <c r="G54" i="13"/>
  <c r="G53" i="13"/>
  <c r="H52" i="13"/>
  <c r="G52" i="13"/>
  <c r="F51" i="13"/>
  <c r="E51" i="13"/>
  <c r="D51" i="13"/>
  <c r="G50" i="13"/>
  <c r="G48" i="13" s="1"/>
  <c r="G49" i="13"/>
  <c r="F48" i="13"/>
  <c r="E48" i="13"/>
  <c r="D48" i="13"/>
  <c r="G46" i="13"/>
  <c r="H45" i="13"/>
  <c r="G45" i="13"/>
  <c r="F44" i="13"/>
  <c r="E44" i="13"/>
  <c r="D44" i="13"/>
  <c r="G43" i="13"/>
  <c r="G42" i="13" s="1"/>
  <c r="F42" i="13"/>
  <c r="E42" i="13"/>
  <c r="D42" i="13"/>
  <c r="G41" i="13"/>
  <c r="G40" i="13"/>
  <c r="G39" i="13"/>
  <c r="F38" i="13"/>
  <c r="E38" i="13"/>
  <c r="D38" i="13"/>
  <c r="G36" i="13"/>
  <c r="F35" i="13"/>
  <c r="E35" i="13"/>
  <c r="D35" i="13"/>
  <c r="G34" i="13"/>
  <c r="F33" i="13"/>
  <c r="F32" i="13" s="1"/>
  <c r="E33" i="13"/>
  <c r="E32" i="13" s="1"/>
  <c r="H29" i="13"/>
  <c r="G29" i="13"/>
  <c r="G28" i="13" s="1"/>
  <c r="F28" i="13"/>
  <c r="E28" i="13"/>
  <c r="D28" i="13"/>
  <c r="G27" i="13"/>
  <c r="G26" i="13" s="1"/>
  <c r="F26" i="13"/>
  <c r="E26" i="13"/>
  <c r="D26" i="13"/>
  <c r="H25" i="13"/>
  <c r="G25" i="13"/>
  <c r="G24" i="13" s="1"/>
  <c r="F24" i="13"/>
  <c r="E24" i="13"/>
  <c r="D24" i="13"/>
  <c r="G23" i="13"/>
  <c r="G22" i="13"/>
  <c r="G21" i="13"/>
  <c r="F20" i="13"/>
  <c r="E20" i="13"/>
  <c r="D20" i="13"/>
  <c r="G18" i="13"/>
  <c r="F17" i="13"/>
  <c r="F16" i="13" s="1"/>
  <c r="F15" i="13" s="1"/>
  <c r="E17" i="13"/>
  <c r="E16" i="13" s="1"/>
  <c r="D17" i="13"/>
  <c r="D16" i="13" s="1"/>
  <c r="D15" i="13" s="1"/>
  <c r="G14" i="13"/>
  <c r="I255" i="1"/>
  <c r="G255" i="1"/>
  <c r="E37" i="13" l="1"/>
  <c r="H66" i="13"/>
  <c r="H142" i="13"/>
  <c r="G282" i="13"/>
  <c r="D286" i="13"/>
  <c r="H177" i="13"/>
  <c r="G271" i="13"/>
  <c r="H56" i="13"/>
  <c r="F37" i="13"/>
  <c r="D270" i="13"/>
  <c r="D269" i="13" s="1"/>
  <c r="G155" i="13"/>
  <c r="G241" i="13"/>
  <c r="G223" i="13"/>
  <c r="E270" i="13"/>
  <c r="E269" i="13" s="1"/>
  <c r="H28" i="13"/>
  <c r="G183" i="13"/>
  <c r="H173" i="13"/>
  <c r="G66" i="13"/>
  <c r="H110" i="13"/>
  <c r="G120" i="13"/>
  <c r="H259" i="13"/>
  <c r="H267" i="13"/>
  <c r="H282" i="13"/>
  <c r="H124" i="13"/>
  <c r="F270" i="13"/>
  <c r="H24" i="13"/>
  <c r="H38" i="13"/>
  <c r="H132" i="13"/>
  <c r="H249" i="13"/>
  <c r="H271" i="13"/>
  <c r="D154" i="13"/>
  <c r="D243" i="13"/>
  <c r="E19" i="13"/>
  <c r="G35" i="13"/>
  <c r="H44" i="13"/>
  <c r="G72" i="13"/>
  <c r="H120" i="13"/>
  <c r="G291" i="13"/>
  <c r="H79" i="13"/>
  <c r="D91" i="13"/>
  <c r="G102" i="13"/>
  <c r="H117" i="13"/>
  <c r="H183" i="13"/>
  <c r="H241" i="13"/>
  <c r="H289" i="13"/>
  <c r="E91" i="13"/>
  <c r="G91" i="13" s="1"/>
  <c r="H51" i="13"/>
  <c r="H92" i="13"/>
  <c r="H157" i="13"/>
  <c r="F154" i="13"/>
  <c r="H256" i="13"/>
  <c r="H265" i="13"/>
  <c r="H37" i="13"/>
  <c r="G249" i="13"/>
  <c r="G259" i="13"/>
  <c r="E47" i="13"/>
  <c r="H96" i="13"/>
  <c r="G148" i="13"/>
  <c r="G144" i="13"/>
  <c r="E225" i="13"/>
  <c r="D37" i="13"/>
  <c r="H48" i="13"/>
  <c r="G56" i="13"/>
  <c r="E131" i="13"/>
  <c r="H145" i="13"/>
  <c r="G157" i="13"/>
  <c r="F225" i="13"/>
  <c r="G33" i="13"/>
  <c r="D131" i="13"/>
  <c r="G263" i="13"/>
  <c r="G92" i="13"/>
  <c r="E243" i="13"/>
  <c r="F47" i="13"/>
  <c r="D47" i="13"/>
  <c r="G267" i="13"/>
  <c r="G17" i="13"/>
  <c r="G38" i="13"/>
  <c r="E154" i="13"/>
  <c r="G265" i="13"/>
  <c r="G289" i="13"/>
  <c r="H172" i="13"/>
  <c r="G226" i="13"/>
  <c r="G256" i="13"/>
  <c r="F19" i="13"/>
  <c r="H102" i="13"/>
  <c r="G140" i="13"/>
  <c r="H226" i="13"/>
  <c r="F131" i="13"/>
  <c r="H148" i="13"/>
  <c r="F243" i="13"/>
  <c r="G51" i="13"/>
  <c r="G173" i="13"/>
  <c r="D19" i="13"/>
  <c r="D13" i="13" s="1"/>
  <c r="D12" i="13" s="1"/>
  <c r="G86" i="13"/>
  <c r="G124" i="13"/>
  <c r="H155" i="13"/>
  <c r="G199" i="13"/>
  <c r="H209" i="13"/>
  <c r="D225" i="13"/>
  <c r="D176" i="13" s="1"/>
  <c r="H244" i="13"/>
  <c r="E286" i="13"/>
  <c r="G287" i="13"/>
  <c r="H287" i="13"/>
  <c r="F286" i="13"/>
  <c r="E15" i="13"/>
  <c r="G16" i="13"/>
  <c r="G128" i="13"/>
  <c r="E127" i="13"/>
  <c r="G32" i="13"/>
  <c r="G254" i="13"/>
  <c r="G20" i="13"/>
  <c r="F91" i="13"/>
  <c r="H254" i="13"/>
  <c r="G129" i="13"/>
  <c r="H199" i="13"/>
  <c r="G239" i="13"/>
  <c r="F269" i="13"/>
  <c r="G288" i="13"/>
  <c r="G96" i="13"/>
  <c r="G172" i="13"/>
  <c r="H86" i="13"/>
  <c r="G44" i="13"/>
  <c r="G60" i="13"/>
  <c r="G107" i="13"/>
  <c r="G110" i="13"/>
  <c r="G177" i="13"/>
  <c r="G209" i="13"/>
  <c r="G244" i="13"/>
  <c r="H288" i="13"/>
  <c r="G142" i="13"/>
  <c r="G132" i="13"/>
  <c r="H269" i="13" l="1"/>
  <c r="H225" i="13"/>
  <c r="H154" i="13"/>
  <c r="G19" i="13"/>
  <c r="H270" i="13"/>
  <c r="G270" i="13"/>
  <c r="H19" i="13"/>
  <c r="G225" i="13"/>
  <c r="H243" i="13"/>
  <c r="E176" i="13"/>
  <c r="G154" i="13"/>
  <c r="D31" i="13"/>
  <c r="G37" i="13"/>
  <c r="F12" i="13"/>
  <c r="H131" i="13"/>
  <c r="H47" i="13"/>
  <c r="H91" i="13"/>
  <c r="D126" i="13"/>
  <c r="F176" i="13"/>
  <c r="G286" i="13"/>
  <c r="G243" i="13"/>
  <c r="G131" i="13"/>
  <c r="H31" i="13"/>
  <c r="G47" i="13"/>
  <c r="G15" i="13"/>
  <c r="G127" i="13"/>
  <c r="H286" i="13"/>
  <c r="G269" i="13"/>
  <c r="F50" i="1"/>
  <c r="G55" i="1"/>
  <c r="G54" i="1" s="1"/>
  <c r="G62" i="1"/>
  <c r="E60" i="1"/>
  <c r="F60" i="1"/>
  <c r="D60" i="1"/>
  <c r="E54" i="1"/>
  <c r="F54" i="1"/>
  <c r="D54" i="1"/>
  <c r="D30" i="13" l="1"/>
  <c r="D11" i="13" s="1"/>
  <c r="D10" i="13" s="1"/>
  <c r="G31" i="13"/>
  <c r="H176" i="13"/>
  <c r="G176" i="13"/>
  <c r="F30" i="13"/>
  <c r="F11" i="13" s="1"/>
  <c r="F10" i="13" s="1"/>
  <c r="G126" i="13"/>
  <c r="E30" i="13"/>
  <c r="E12" i="13"/>
  <c r="G13" i="13"/>
  <c r="H13" i="13"/>
  <c r="H126" i="13"/>
  <c r="D318" i="1"/>
  <c r="D316" i="1"/>
  <c r="D315" i="1" s="1"/>
  <c r="D314" i="1" s="1"/>
  <c r="D313" i="1" s="1"/>
  <c r="D309" i="1"/>
  <c r="D298" i="1"/>
  <c r="D294" i="1"/>
  <c r="D289" i="1"/>
  <c r="D283" i="1"/>
  <c r="G30" i="13" l="1"/>
  <c r="E11" i="13"/>
  <c r="G12" i="13"/>
  <c r="H12" i="13"/>
  <c r="H30" i="13"/>
  <c r="D297" i="1"/>
  <c r="D296" i="1" s="1"/>
  <c r="D280" i="1"/>
  <c r="D278" i="1"/>
  <c r="D273" i="1"/>
  <c r="D268" i="1"/>
  <c r="D265" i="1"/>
  <c r="D263" i="1"/>
  <c r="D250" i="1"/>
  <c r="D247" i="1"/>
  <c r="D221" i="1"/>
  <c r="D198" i="1"/>
  <c r="D192" i="1"/>
  <c r="D191" i="1" s="1"/>
  <c r="D176" i="1"/>
  <c r="D174" i="1"/>
  <c r="D166" i="1"/>
  <c r="D163" i="1"/>
  <c r="D162" i="1" s="1"/>
  <c r="D160" i="1"/>
  <c r="D158" i="1"/>
  <c r="D147" i="1"/>
  <c r="D144" i="1"/>
  <c r="D143" i="1" s="1"/>
  <c r="D142" i="1" s="1"/>
  <c r="D139" i="1"/>
  <c r="D135" i="1"/>
  <c r="D132" i="1"/>
  <c r="D125" i="1"/>
  <c r="D122" i="1"/>
  <c r="D110" i="1"/>
  <c r="D106" i="1"/>
  <c r="D100" i="1"/>
  <c r="D93" i="1"/>
  <c r="D86" i="1"/>
  <c r="D80" i="1"/>
  <c r="D69" i="1"/>
  <c r="D63" i="1"/>
  <c r="D56" i="1"/>
  <c r="D50" i="1"/>
  <c r="D47" i="1"/>
  <c r="D33" i="1"/>
  <c r="D31" i="1"/>
  <c r="D23" i="1"/>
  <c r="D18" i="1"/>
  <c r="D49" i="1" l="1"/>
  <c r="G11" i="13"/>
  <c r="E10" i="13"/>
  <c r="H11" i="13"/>
  <c r="D173" i="1"/>
  <c r="D267" i="1"/>
  <c r="D249" i="1"/>
  <c r="D197" i="1" s="1"/>
  <c r="D146" i="1"/>
  <c r="D105" i="1"/>
  <c r="D59" i="1"/>
  <c r="D13" i="1"/>
  <c r="D12" i="1" s="1"/>
  <c r="G271" i="1"/>
  <c r="G253" i="1"/>
  <c r="G245" i="1"/>
  <c r="G241" i="1"/>
  <c r="G239" i="1"/>
  <c r="G229" i="1"/>
  <c r="G225" i="1"/>
  <c r="G216" i="1"/>
  <c r="G214" i="1"/>
  <c r="E176" i="1"/>
  <c r="G189" i="1"/>
  <c r="E135" i="1"/>
  <c r="F135" i="1"/>
  <c r="G10" i="13" l="1"/>
  <c r="H10" i="13"/>
  <c r="D43" i="1"/>
  <c r="D141" i="1"/>
  <c r="G103" i="1"/>
  <c r="E100" i="1"/>
  <c r="G102" i="1"/>
  <c r="F47" i="1"/>
  <c r="E47" i="1"/>
  <c r="G48" i="1"/>
  <c r="D42" i="1" l="1"/>
  <c r="D11" i="1" s="1"/>
  <c r="D10" i="1" s="1"/>
  <c r="G47" i="1"/>
  <c r="G274" i="1" l="1"/>
  <c r="F273" i="1"/>
  <c r="E273" i="1"/>
  <c r="G270" i="1"/>
  <c r="G269" i="1"/>
  <c r="F268" i="1"/>
  <c r="E268" i="1"/>
  <c r="G251" i="1"/>
  <c r="G252" i="1"/>
  <c r="F250" i="1"/>
  <c r="E250" i="1"/>
  <c r="G215" i="1"/>
  <c r="G181" i="1"/>
  <c r="E166" i="1"/>
  <c r="G171" i="1"/>
  <c r="G169" i="1"/>
  <c r="F163" i="1"/>
  <c r="E163" i="1"/>
  <c r="E110" i="1"/>
  <c r="G115" i="1"/>
  <c r="G77" i="1"/>
  <c r="G26" i="1"/>
  <c r="I268" i="1" l="1"/>
  <c r="G250" i="1"/>
  <c r="E221" i="1" l="1"/>
  <c r="G227" i="1"/>
  <c r="G90" i="1" l="1"/>
  <c r="G89" i="1" l="1"/>
  <c r="E86" i="1"/>
  <c r="G228" i="1" l="1"/>
  <c r="G212" i="1"/>
  <c r="G211" i="1"/>
  <c r="G210" i="1"/>
  <c r="G206" i="1"/>
  <c r="F204" i="1"/>
  <c r="E204" i="1"/>
  <c r="G205" i="1"/>
  <c r="G178" i="1"/>
  <c r="G152" i="1"/>
  <c r="I152" i="1"/>
  <c r="G150" i="1"/>
  <c r="G113" i="1"/>
  <c r="G70" i="1"/>
  <c r="F69" i="1"/>
  <c r="E69" i="1"/>
  <c r="F198" i="1" l="1"/>
  <c r="E198" i="1"/>
  <c r="G199" i="1"/>
  <c r="G257" i="1" l="1"/>
  <c r="G256" i="1"/>
  <c r="G238" i="1"/>
  <c r="G224" i="1"/>
  <c r="G217" i="1"/>
  <c r="G188" i="1"/>
  <c r="G187" i="1"/>
  <c r="F147" i="1"/>
  <c r="E147" i="1"/>
  <c r="G148" i="1"/>
  <c r="E56" i="1"/>
  <c r="F117" i="1"/>
  <c r="G120" i="1"/>
  <c r="E117" i="1"/>
  <c r="G118" i="1"/>
  <c r="G117" i="1" l="1"/>
  <c r="E80" i="1"/>
  <c r="E50" i="1"/>
  <c r="E49" i="1" s="1"/>
  <c r="G276" i="1"/>
  <c r="G237" i="1"/>
  <c r="G202" i="1"/>
  <c r="G201" i="1"/>
  <c r="F166" i="1"/>
  <c r="G167" i="1"/>
  <c r="G138" i="1"/>
  <c r="G121" i="1"/>
  <c r="F110" i="1"/>
  <c r="G114" i="1"/>
  <c r="F86" i="1"/>
  <c r="G92" i="1"/>
  <c r="F80" i="1"/>
  <c r="G84" i="1"/>
  <c r="G75" i="1"/>
  <c r="I74" i="1"/>
  <c r="G74" i="1"/>
  <c r="G65" i="1"/>
  <c r="F23" i="1"/>
  <c r="G23" i="1" l="1"/>
  <c r="G131" i="1" l="1"/>
  <c r="G128" i="1"/>
  <c r="G127" i="1"/>
  <c r="G126" i="1"/>
  <c r="F125" i="1"/>
  <c r="E125" i="1"/>
  <c r="F106" i="1"/>
  <c r="E106" i="1"/>
  <c r="G107" i="1"/>
  <c r="F63" i="1"/>
  <c r="G63" i="1" s="1"/>
  <c r="G68" i="1"/>
  <c r="G37" i="1"/>
  <c r="G35" i="1" s="1"/>
  <c r="G34" i="1"/>
  <c r="G33" i="1" s="1"/>
  <c r="G32" i="1"/>
  <c r="G27" i="1"/>
  <c r="F33" i="1"/>
  <c r="E33" i="1"/>
  <c r="F283" i="1" l="1"/>
  <c r="G285" i="1"/>
  <c r="G284" i="1"/>
  <c r="F280" i="1"/>
  <c r="E280" i="1"/>
  <c r="G282" i="1"/>
  <c r="G262" i="1"/>
  <c r="G135" i="1"/>
  <c r="G137" i="1"/>
  <c r="F132" i="1"/>
  <c r="E132" i="1"/>
  <c r="G133" i="1"/>
  <c r="G129" i="1"/>
  <c r="F122" i="1"/>
  <c r="E122" i="1"/>
  <c r="G119" i="1"/>
  <c r="G108" i="1"/>
  <c r="F100" i="1"/>
  <c r="G101" i="1"/>
  <c r="F93" i="1"/>
  <c r="E93" i="1"/>
  <c r="G99" i="1"/>
  <c r="G98" i="1"/>
  <c r="G96" i="1"/>
  <c r="G95" i="1"/>
  <c r="G91" i="1"/>
  <c r="G88" i="1"/>
  <c r="G87" i="1"/>
  <c r="G85" i="1"/>
  <c r="G78" i="1"/>
  <c r="G72" i="1"/>
  <c r="G61" i="1"/>
  <c r="G60" i="1" s="1"/>
  <c r="G52" i="1"/>
  <c r="G53" i="1"/>
  <c r="G51" i="1"/>
  <c r="I50" i="1" l="1"/>
  <c r="I60" i="1"/>
  <c r="G69" i="1"/>
  <c r="I135" i="1"/>
  <c r="I117" i="1"/>
  <c r="G50" i="1"/>
  <c r="I186" i="2"/>
  <c r="G186" i="2"/>
  <c r="F185" i="2"/>
  <c r="E185" i="2"/>
  <c r="I184" i="2"/>
  <c r="G184" i="2"/>
  <c r="F183" i="2"/>
  <c r="E183" i="2"/>
  <c r="G183" i="2" s="1"/>
  <c r="I179" i="2"/>
  <c r="G179" i="2"/>
  <c r="I178" i="2"/>
  <c r="G178" i="2"/>
  <c r="I177" i="2"/>
  <c r="G177" i="2"/>
  <c r="I176" i="2"/>
  <c r="G176" i="2"/>
  <c r="F176" i="2"/>
  <c r="E176" i="2"/>
  <c r="I175" i="2"/>
  <c r="G175" i="2"/>
  <c r="I174" i="2"/>
  <c r="G174" i="2"/>
  <c r="I173" i="2"/>
  <c r="G173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F165" i="2"/>
  <c r="E165" i="2"/>
  <c r="E164" i="2"/>
  <c r="E163" i="2" s="1"/>
  <c r="I162" i="2"/>
  <c r="G162" i="2"/>
  <c r="F161" i="2"/>
  <c r="G161" i="2" s="1"/>
  <c r="E161" i="2"/>
  <c r="I160" i="2"/>
  <c r="G160" i="2"/>
  <c r="F159" i="2"/>
  <c r="I159" i="2" s="1"/>
  <c r="E159" i="2"/>
  <c r="I158" i="2"/>
  <c r="G158" i="2"/>
  <c r="F157" i="2"/>
  <c r="E157" i="2"/>
  <c r="G157" i="2" s="1"/>
  <c r="I156" i="2"/>
  <c r="G156" i="2"/>
  <c r="F155" i="2"/>
  <c r="E155" i="2"/>
  <c r="I154" i="2"/>
  <c r="G154" i="2"/>
  <c r="G153" i="2"/>
  <c r="F153" i="2"/>
  <c r="I153" i="2" s="1"/>
  <c r="E153" i="2"/>
  <c r="I152" i="2"/>
  <c r="G152" i="2"/>
  <c r="F151" i="2"/>
  <c r="E151" i="2"/>
  <c r="G151" i="2" s="1"/>
  <c r="I150" i="2"/>
  <c r="G150" i="2"/>
  <c r="I149" i="2"/>
  <c r="G149" i="2"/>
  <c r="F148" i="2"/>
  <c r="E148" i="2"/>
  <c r="G148" i="2" s="1"/>
  <c r="I147" i="2"/>
  <c r="G147" i="2"/>
  <c r="F146" i="2"/>
  <c r="I146" i="2" s="1"/>
  <c r="E146" i="2"/>
  <c r="I144" i="2"/>
  <c r="G144" i="2"/>
  <c r="F143" i="2"/>
  <c r="E143" i="2"/>
  <c r="G143" i="2" s="1"/>
  <c r="I142" i="2"/>
  <c r="G142" i="2"/>
  <c r="I141" i="2"/>
  <c r="F141" i="2"/>
  <c r="E141" i="2"/>
  <c r="I140" i="2"/>
  <c r="G140" i="2"/>
  <c r="I139" i="2"/>
  <c r="G139" i="2"/>
  <c r="G138" i="2"/>
  <c r="I137" i="2"/>
  <c r="G137" i="2"/>
  <c r="I136" i="2"/>
  <c r="G136" i="2"/>
  <c r="H136" i="2" s="1"/>
  <c r="F135" i="2"/>
  <c r="F134" i="2" s="1"/>
  <c r="E135" i="2"/>
  <c r="E134" i="2"/>
  <c r="G134" i="2" s="1"/>
  <c r="G133" i="2"/>
  <c r="F132" i="2"/>
  <c r="E132" i="2"/>
  <c r="I131" i="2"/>
  <c r="G131" i="2"/>
  <c r="G130" i="2"/>
  <c r="I129" i="2"/>
  <c r="G129" i="2"/>
  <c r="G128" i="2"/>
  <c r="I127" i="2"/>
  <c r="G127" i="2"/>
  <c r="I126" i="2"/>
  <c r="G126" i="2"/>
  <c r="I125" i="2"/>
  <c r="G125" i="2"/>
  <c r="I124" i="2"/>
  <c r="G124" i="2"/>
  <c r="I123" i="2"/>
  <c r="F123" i="2"/>
  <c r="E123" i="2"/>
  <c r="I122" i="2"/>
  <c r="G122" i="2"/>
  <c r="I121" i="2"/>
  <c r="G121" i="2"/>
  <c r="I120" i="2"/>
  <c r="G120" i="2"/>
  <c r="I119" i="2"/>
  <c r="G119" i="2"/>
  <c r="F118" i="2"/>
  <c r="I118" i="2" s="1"/>
  <c r="E118" i="2"/>
  <c r="G118" i="2" s="1"/>
  <c r="I117" i="2"/>
  <c r="G117" i="2"/>
  <c r="I116" i="2"/>
  <c r="G116" i="2"/>
  <c r="I115" i="2"/>
  <c r="G115" i="2"/>
  <c r="I114" i="2"/>
  <c r="G114" i="2"/>
  <c r="I113" i="2"/>
  <c r="G113" i="2"/>
  <c r="I112" i="2"/>
  <c r="G112" i="2"/>
  <c r="F111" i="2"/>
  <c r="I111" i="2" s="1"/>
  <c r="E111" i="2"/>
  <c r="G111" i="2" s="1"/>
  <c r="I110" i="2"/>
  <c r="G110" i="2"/>
  <c r="I109" i="2"/>
  <c r="G109" i="2"/>
  <c r="F108" i="2"/>
  <c r="I108" i="2" s="1"/>
  <c r="E108" i="2"/>
  <c r="G108" i="2" s="1"/>
  <c r="D108" i="2"/>
  <c r="I106" i="2"/>
  <c r="G106" i="2"/>
  <c r="I105" i="2"/>
  <c r="G105" i="2"/>
  <c r="F104" i="2"/>
  <c r="F103" i="2" s="1"/>
  <c r="I103" i="2" s="1"/>
  <c r="E104" i="2"/>
  <c r="G104" i="2" s="1"/>
  <c r="E103" i="2"/>
  <c r="I102" i="2"/>
  <c r="G102" i="2"/>
  <c r="I101" i="2"/>
  <c r="G101" i="2"/>
  <c r="I100" i="2"/>
  <c r="G100" i="2"/>
  <c r="I99" i="2"/>
  <c r="G99" i="2"/>
  <c r="I98" i="2"/>
  <c r="G98" i="2"/>
  <c r="I97" i="2"/>
  <c r="G97" i="2"/>
  <c r="I96" i="2"/>
  <c r="G96" i="2"/>
  <c r="I95" i="2"/>
  <c r="G95" i="2"/>
  <c r="I94" i="2"/>
  <c r="G94" i="2"/>
  <c r="F93" i="2"/>
  <c r="E93" i="2"/>
  <c r="I92" i="2"/>
  <c r="G92" i="2"/>
  <c r="F91" i="2"/>
  <c r="E91" i="2"/>
  <c r="G91" i="2" s="1"/>
  <c r="I89" i="2"/>
  <c r="G89" i="2"/>
  <c r="I88" i="2"/>
  <c r="G88" i="2"/>
  <c r="F87" i="2"/>
  <c r="E87" i="2"/>
  <c r="G87" i="2" s="1"/>
  <c r="I86" i="2"/>
  <c r="G86" i="2"/>
  <c r="F85" i="2"/>
  <c r="F84" i="2" s="1"/>
  <c r="E85" i="2"/>
  <c r="E84" i="2"/>
  <c r="I83" i="2"/>
  <c r="G83" i="2"/>
  <c r="I82" i="2"/>
  <c r="F82" i="2"/>
  <c r="E82" i="2"/>
  <c r="G81" i="2"/>
  <c r="F80" i="2"/>
  <c r="E80" i="2"/>
  <c r="G80" i="2" s="1"/>
  <c r="I79" i="2"/>
  <c r="G79" i="2"/>
  <c r="I78" i="2"/>
  <c r="G78" i="2"/>
  <c r="I77" i="2"/>
  <c r="G77" i="2"/>
  <c r="I76" i="2"/>
  <c r="G76" i="2"/>
  <c r="F75" i="2"/>
  <c r="E75" i="2"/>
  <c r="E74" i="2" s="1"/>
  <c r="G73" i="2"/>
  <c r="F72" i="2"/>
  <c r="F71" i="2" s="1"/>
  <c r="F70" i="2" s="1"/>
  <c r="E72" i="2"/>
  <c r="E71" i="2" s="1"/>
  <c r="I68" i="2"/>
  <c r="G68" i="2"/>
  <c r="F67" i="2"/>
  <c r="E67" i="2"/>
  <c r="G67" i="2" s="1"/>
  <c r="I66" i="2"/>
  <c r="G66" i="2"/>
  <c r="F65" i="2"/>
  <c r="E65" i="2"/>
  <c r="I64" i="2"/>
  <c r="G64" i="2"/>
  <c r="F63" i="2"/>
  <c r="E63" i="2"/>
  <c r="G63" i="2" s="1"/>
  <c r="I62" i="2"/>
  <c r="G62" i="2"/>
  <c r="F61" i="2"/>
  <c r="I61" i="2" s="1"/>
  <c r="E61" i="2"/>
  <c r="G61" i="2" s="1"/>
  <c r="I60" i="2"/>
  <c r="G60" i="2"/>
  <c r="G59" i="2"/>
  <c r="F58" i="2"/>
  <c r="E58" i="2"/>
  <c r="I57" i="2"/>
  <c r="G57" i="2"/>
  <c r="F56" i="2"/>
  <c r="I56" i="2" s="1"/>
  <c r="E56" i="2"/>
  <c r="I54" i="2"/>
  <c r="G54" i="2"/>
  <c r="F53" i="2"/>
  <c r="E53" i="2"/>
  <c r="G52" i="2"/>
  <c r="I51" i="2"/>
  <c r="G51" i="2"/>
  <c r="I50" i="2"/>
  <c r="F50" i="2"/>
  <c r="E50" i="2"/>
  <c r="G49" i="2"/>
  <c r="F48" i="2"/>
  <c r="E48" i="2"/>
  <c r="G48" i="2" s="1"/>
  <c r="I47" i="2"/>
  <c r="G47" i="2"/>
  <c r="I46" i="2"/>
  <c r="G46" i="2"/>
  <c r="G45" i="2"/>
  <c r="F44" i="2"/>
  <c r="E44" i="2"/>
  <c r="G44" i="2" s="1"/>
  <c r="I43" i="2"/>
  <c r="G43" i="2"/>
  <c r="I42" i="2"/>
  <c r="F42" i="2"/>
  <c r="E42" i="2"/>
  <c r="I41" i="2"/>
  <c r="G41" i="2"/>
  <c r="F40" i="2"/>
  <c r="E40" i="2"/>
  <c r="E36" i="2" s="1"/>
  <c r="I39" i="2"/>
  <c r="G39" i="2"/>
  <c r="I38" i="2"/>
  <c r="G38" i="2"/>
  <c r="F37" i="2"/>
  <c r="E37" i="2"/>
  <c r="I35" i="2"/>
  <c r="G35" i="2"/>
  <c r="I34" i="2"/>
  <c r="G34" i="2"/>
  <c r="F33" i="2"/>
  <c r="E33" i="2"/>
  <c r="E32" i="2" s="1"/>
  <c r="F32" i="2"/>
  <c r="I32" i="2" s="1"/>
  <c r="G31" i="2"/>
  <c r="F30" i="2"/>
  <c r="F29" i="2" s="1"/>
  <c r="E30" i="2"/>
  <c r="I26" i="2"/>
  <c r="G25" i="2"/>
  <c r="F25" i="2"/>
  <c r="E25" i="2"/>
  <c r="I24" i="2"/>
  <c r="I23" i="2"/>
  <c r="G23" i="2"/>
  <c r="F23" i="2"/>
  <c r="E23" i="2"/>
  <c r="I22" i="2"/>
  <c r="G21" i="2"/>
  <c r="F20" i="2"/>
  <c r="F19" i="2" s="1"/>
  <c r="E20" i="2"/>
  <c r="E19" i="2" s="1"/>
  <c r="G19" i="2" s="1"/>
  <c r="I18" i="2"/>
  <c r="G18" i="2"/>
  <c r="I17" i="2"/>
  <c r="G17" i="2"/>
  <c r="F17" i="2"/>
  <c r="E17" i="2"/>
  <c r="E16" i="2" s="1"/>
  <c r="F16" i="2"/>
  <c r="F15" i="2" s="1"/>
  <c r="H15" i="2"/>
  <c r="G14" i="2"/>
  <c r="E298" i="1"/>
  <c r="I295" i="1"/>
  <c r="G295" i="1"/>
  <c r="F294" i="1"/>
  <c r="E294" i="1"/>
  <c r="F221" i="1"/>
  <c r="I277" i="1"/>
  <c r="G277" i="1"/>
  <c r="I272" i="1"/>
  <c r="I275" i="1"/>
  <c r="G272" i="1"/>
  <c r="G275" i="1"/>
  <c r="G258" i="1"/>
  <c r="G240" i="1"/>
  <c r="I240" i="1"/>
  <c r="G230" i="1"/>
  <c r="I230" i="1"/>
  <c r="G226" i="1"/>
  <c r="I226" i="1"/>
  <c r="G223" i="1"/>
  <c r="G213" i="1"/>
  <c r="I213" i="1"/>
  <c r="I200" i="1"/>
  <c r="I203" i="1"/>
  <c r="G200" i="1"/>
  <c r="G203" i="1"/>
  <c r="F174" i="1"/>
  <c r="E174" i="1"/>
  <c r="I175" i="1"/>
  <c r="G175" i="1"/>
  <c r="I193" i="1"/>
  <c r="G193" i="1"/>
  <c r="F192" i="1"/>
  <c r="F191" i="1" s="1"/>
  <c r="E192" i="1"/>
  <c r="F176" i="1"/>
  <c r="G190" i="1"/>
  <c r="I190" i="1"/>
  <c r="G186" i="1"/>
  <c r="I186" i="1"/>
  <c r="G185" i="1"/>
  <c r="I185" i="1"/>
  <c r="G184" i="1"/>
  <c r="I184" i="1"/>
  <c r="G183" i="1"/>
  <c r="I183" i="1"/>
  <c r="G182" i="1"/>
  <c r="I182" i="1"/>
  <c r="I179" i="1"/>
  <c r="I180" i="1"/>
  <c r="G177" i="1"/>
  <c r="G179" i="1"/>
  <c r="G180" i="1"/>
  <c r="G153" i="1"/>
  <c r="I153" i="1"/>
  <c r="G157" i="1"/>
  <c r="E31" i="1"/>
  <c r="G20" i="1"/>
  <c r="G24" i="1"/>
  <c r="E18" i="1"/>
  <c r="E15" i="1" s="1"/>
  <c r="G31" i="1"/>
  <c r="G22" i="1" s="1"/>
  <c r="F31" i="1"/>
  <c r="H15" i="1"/>
  <c r="I32" i="1"/>
  <c r="I37" i="1"/>
  <c r="I57" i="1"/>
  <c r="I64" i="1"/>
  <c r="I67" i="1"/>
  <c r="I71" i="1"/>
  <c r="I76" i="1"/>
  <c r="I83" i="1"/>
  <c r="I94" i="1"/>
  <c r="I104" i="1"/>
  <c r="I109" i="1"/>
  <c r="I124" i="1"/>
  <c r="I134" i="1"/>
  <c r="I140" i="1"/>
  <c r="I149" i="1"/>
  <c r="I151" i="1"/>
  <c r="I161" i="1"/>
  <c r="I164" i="1"/>
  <c r="I170" i="1"/>
  <c r="I172" i="1"/>
  <c r="I177" i="1"/>
  <c r="I194" i="1"/>
  <c r="I207" i="1"/>
  <c r="I208" i="1"/>
  <c r="I218" i="1"/>
  <c r="I219" i="1"/>
  <c r="I222" i="1"/>
  <c r="I223" i="1"/>
  <c r="I234" i="1"/>
  <c r="I236" i="1"/>
  <c r="I243" i="1"/>
  <c r="I246" i="1"/>
  <c r="I254" i="1"/>
  <c r="I260" i="1"/>
  <c r="I261" i="1"/>
  <c r="I266" i="1"/>
  <c r="I279" i="1"/>
  <c r="I281" i="1"/>
  <c r="I288" i="1"/>
  <c r="I293" i="1"/>
  <c r="I299" i="1"/>
  <c r="I300" i="1"/>
  <c r="I301" i="1"/>
  <c r="I302" i="1"/>
  <c r="I307" i="1"/>
  <c r="I308" i="1"/>
  <c r="I310" i="1"/>
  <c r="I311" i="1"/>
  <c r="I312" i="1"/>
  <c r="I317" i="1"/>
  <c r="G46" i="1"/>
  <c r="G57" i="1"/>
  <c r="G58" i="1"/>
  <c r="G64" i="1"/>
  <c r="G67" i="1"/>
  <c r="G71" i="1"/>
  <c r="G76" i="1"/>
  <c r="G73" i="1" s="1"/>
  <c r="G81" i="1"/>
  <c r="G82" i="1"/>
  <c r="G83" i="1"/>
  <c r="G94" i="1"/>
  <c r="G97" i="1"/>
  <c r="G104" i="1"/>
  <c r="G109" i="1"/>
  <c r="G111" i="1"/>
  <c r="G116" i="1"/>
  <c r="G124" i="1"/>
  <c r="G130" i="1"/>
  <c r="G134" i="1"/>
  <c r="G140" i="1"/>
  <c r="G145" i="1"/>
  <c r="G149" i="1"/>
  <c r="G151" i="1"/>
  <c r="G159" i="1"/>
  <c r="G161" i="1"/>
  <c r="G164" i="1"/>
  <c r="G163" i="1" s="1"/>
  <c r="G170" i="1"/>
  <c r="G172" i="1"/>
  <c r="G194" i="1"/>
  <c r="G207" i="1"/>
  <c r="G208" i="1"/>
  <c r="G218" i="1"/>
  <c r="G219" i="1"/>
  <c r="G220" i="1"/>
  <c r="G222" i="1"/>
  <c r="G234" i="1"/>
  <c r="G236" i="1"/>
  <c r="G242" i="1"/>
  <c r="G243" i="1"/>
  <c r="G244" i="1"/>
  <c r="G246" i="1"/>
  <c r="G248" i="1"/>
  <c r="G254" i="1"/>
  <c r="H254" i="1" s="1"/>
  <c r="G259" i="1"/>
  <c r="G260" i="1"/>
  <c r="G261" i="1"/>
  <c r="G264" i="1"/>
  <c r="G266" i="1"/>
  <c r="G279" i="1"/>
  <c r="G281" i="1"/>
  <c r="G288" i="1"/>
  <c r="G290" i="1"/>
  <c r="G293" i="1"/>
  <c r="G291" i="1" s="1"/>
  <c r="G299" i="1"/>
  <c r="G300" i="1"/>
  <c r="G301" i="1"/>
  <c r="G302" i="1"/>
  <c r="G303" i="1"/>
  <c r="G304" i="1"/>
  <c r="G305" i="1"/>
  <c r="G306" i="1"/>
  <c r="G307" i="1"/>
  <c r="G308" i="1"/>
  <c r="G310" i="1"/>
  <c r="G311" i="1"/>
  <c r="G312" i="1"/>
  <c r="G317" i="1"/>
  <c r="G319" i="1"/>
  <c r="F318" i="1"/>
  <c r="F316" i="1"/>
  <c r="F315" i="1" s="1"/>
  <c r="F314" i="1" s="1"/>
  <c r="F309" i="1"/>
  <c r="F298" i="1"/>
  <c r="F289" i="1"/>
  <c r="F278" i="1"/>
  <c r="F265" i="1"/>
  <c r="F263" i="1"/>
  <c r="F247" i="1"/>
  <c r="F160" i="1"/>
  <c r="F158" i="1"/>
  <c r="F144" i="1"/>
  <c r="F143" i="1" s="1"/>
  <c r="F142" i="1" s="1"/>
  <c r="F139" i="1"/>
  <c r="F59" i="1"/>
  <c r="F56" i="1"/>
  <c r="F49" i="1" s="1"/>
  <c r="F45" i="1"/>
  <c r="F44" i="1" s="1"/>
  <c r="E318" i="1"/>
  <c r="E316" i="1"/>
  <c r="E315" i="1" s="1"/>
  <c r="E309" i="1"/>
  <c r="E289" i="1"/>
  <c r="E278" i="1"/>
  <c r="E265" i="1"/>
  <c r="E247" i="1"/>
  <c r="E263" i="1"/>
  <c r="E162" i="1"/>
  <c r="E160" i="1"/>
  <c r="E158" i="1"/>
  <c r="E144" i="1"/>
  <c r="E143" i="1" s="1"/>
  <c r="E139" i="1"/>
  <c r="E45" i="1"/>
  <c r="I22" i="1" l="1"/>
  <c r="G231" i="1"/>
  <c r="I49" i="1"/>
  <c r="F105" i="1"/>
  <c r="F43" i="1" s="1"/>
  <c r="G45" i="1"/>
  <c r="I278" i="1"/>
  <c r="I198" i="1"/>
  <c r="E105" i="1"/>
  <c r="E297" i="1"/>
  <c r="E296" i="1" s="1"/>
  <c r="G198" i="1"/>
  <c r="G294" i="1"/>
  <c r="I294" i="1"/>
  <c r="G273" i="1"/>
  <c r="I273" i="1"/>
  <c r="G19" i="1"/>
  <c r="E59" i="1"/>
  <c r="G59" i="1" s="1"/>
  <c r="I122" i="1"/>
  <c r="I163" i="1"/>
  <c r="G268" i="1"/>
  <c r="G192" i="1"/>
  <c r="G283" i="1"/>
  <c r="F249" i="1"/>
  <c r="F197" i="1" s="1"/>
  <c r="I185" i="2"/>
  <c r="I183" i="2"/>
  <c r="F164" i="2"/>
  <c r="G36" i="2"/>
  <c r="I75" i="2"/>
  <c r="I87" i="2"/>
  <c r="I134" i="2"/>
  <c r="I161" i="2"/>
  <c r="E55" i="2"/>
  <c r="E90" i="2"/>
  <c r="G146" i="2"/>
  <c r="G103" i="2"/>
  <c r="G30" i="2"/>
  <c r="G56" i="2"/>
  <c r="I63" i="2"/>
  <c r="I91" i="2"/>
  <c r="I67" i="2"/>
  <c r="I157" i="2"/>
  <c r="I151" i="2"/>
  <c r="I44" i="2"/>
  <c r="I104" i="2"/>
  <c r="I143" i="2"/>
  <c r="G32" i="2"/>
  <c r="F36" i="2"/>
  <c r="I36" i="2" s="1"/>
  <c r="G50" i="2"/>
  <c r="I65" i="2"/>
  <c r="I93" i="2"/>
  <c r="I148" i="2"/>
  <c r="I155" i="2"/>
  <c r="G159" i="2"/>
  <c r="I40" i="2"/>
  <c r="I53" i="2"/>
  <c r="I33" i="2"/>
  <c r="G42" i="2"/>
  <c r="F55" i="2"/>
  <c r="G82" i="2"/>
  <c r="G123" i="2"/>
  <c r="G141" i="2"/>
  <c r="I20" i="2"/>
  <c r="I25" i="2"/>
  <c r="F107" i="2"/>
  <c r="I107" i="2" s="1"/>
  <c r="F74" i="2"/>
  <c r="I74" i="2" s="1"/>
  <c r="I164" i="2"/>
  <c r="F163" i="2"/>
  <c r="I163" i="2" s="1"/>
  <c r="I19" i="2"/>
  <c r="I84" i="2"/>
  <c r="G84" i="2"/>
  <c r="F13" i="2"/>
  <c r="E15" i="2"/>
  <c r="I15" i="2" s="1"/>
  <c r="G16" i="2"/>
  <c r="G71" i="2"/>
  <c r="E70" i="2"/>
  <c r="I55" i="2"/>
  <c r="E29" i="2"/>
  <c r="E182" i="2"/>
  <c r="G37" i="2"/>
  <c r="G40" i="2"/>
  <c r="G53" i="2"/>
  <c r="G58" i="2"/>
  <c r="F90" i="2"/>
  <c r="I90" i="2" s="1"/>
  <c r="G132" i="2"/>
  <c r="G135" i="2"/>
  <c r="E145" i="2"/>
  <c r="G155" i="2"/>
  <c r="G165" i="2"/>
  <c r="F182" i="2"/>
  <c r="G20" i="2"/>
  <c r="I37" i="2"/>
  <c r="I58" i="2"/>
  <c r="G72" i="2"/>
  <c r="G75" i="2"/>
  <c r="I135" i="2"/>
  <c r="F145" i="2"/>
  <c r="I145" i="2" s="1"/>
  <c r="I165" i="2"/>
  <c r="G33" i="2"/>
  <c r="G65" i="2"/>
  <c r="G85" i="2"/>
  <c r="G93" i="2"/>
  <c r="E107" i="2"/>
  <c r="G185" i="2"/>
  <c r="I16" i="2"/>
  <c r="I85" i="2"/>
  <c r="G164" i="2"/>
  <c r="I309" i="1"/>
  <c r="F267" i="1"/>
  <c r="E267" i="1"/>
  <c r="G265" i="1"/>
  <c r="G263" i="1"/>
  <c r="I231" i="1"/>
  <c r="G221" i="1"/>
  <c r="G204" i="1"/>
  <c r="G176" i="1"/>
  <c r="G160" i="1"/>
  <c r="I291" i="1"/>
  <c r="G80" i="1"/>
  <c r="G125" i="1"/>
  <c r="I160" i="1"/>
  <c r="G247" i="1"/>
  <c r="G166" i="1"/>
  <c r="G139" i="1"/>
  <c r="F313" i="1"/>
  <c r="E249" i="1"/>
  <c r="I298" i="1"/>
  <c r="G318" i="1"/>
  <c r="I176" i="1"/>
  <c r="I265" i="1"/>
  <c r="I166" i="1"/>
  <c r="I132" i="1"/>
  <c r="G56" i="1"/>
  <c r="G49" i="1" s="1"/>
  <c r="I106" i="1"/>
  <c r="G158" i="1"/>
  <c r="I100" i="1"/>
  <c r="I192" i="1"/>
  <c r="G289" i="1"/>
  <c r="G122" i="1"/>
  <c r="I221" i="1"/>
  <c r="I283" i="1"/>
  <c r="G147" i="1"/>
  <c r="F162" i="1"/>
  <c r="G162" i="1" s="1"/>
  <c r="I147" i="1"/>
  <c r="I139" i="1"/>
  <c r="I125" i="1"/>
  <c r="I110" i="1"/>
  <c r="G110" i="1"/>
  <c r="G100" i="1"/>
  <c r="G93" i="1"/>
  <c r="I93" i="1"/>
  <c r="I80" i="1"/>
  <c r="I69" i="1"/>
  <c r="I63" i="1"/>
  <c r="G143" i="1"/>
  <c r="E142" i="1"/>
  <c r="E146" i="1"/>
  <c r="G315" i="1"/>
  <c r="E314" i="1"/>
  <c r="I56" i="1"/>
  <c r="G106" i="1"/>
  <c r="E191" i="1"/>
  <c r="F297" i="1"/>
  <c r="G316" i="1"/>
  <c r="I316" i="1"/>
  <c r="I250" i="1"/>
  <c r="I73" i="1"/>
  <c r="G280" i="1"/>
  <c r="I204" i="1"/>
  <c r="G144" i="1"/>
  <c r="I315" i="1"/>
  <c r="E44" i="1"/>
  <c r="G298" i="1"/>
  <c r="I280" i="1"/>
  <c r="G86" i="1"/>
  <c r="G278" i="1"/>
  <c r="I35" i="1"/>
  <c r="G132" i="1"/>
  <c r="G309" i="1"/>
  <c r="I31" i="1"/>
  <c r="F18" i="1"/>
  <c r="G18" i="1" l="1"/>
  <c r="G15" i="1" s="1"/>
  <c r="F15" i="1"/>
  <c r="E43" i="1"/>
  <c r="K44" i="1" s="1"/>
  <c r="E13" i="1"/>
  <c r="E12" i="1" s="1"/>
  <c r="G297" i="1"/>
  <c r="G249" i="1"/>
  <c r="G191" i="1"/>
  <c r="E197" i="1"/>
  <c r="I197" i="1" s="1"/>
  <c r="G90" i="2"/>
  <c r="F28" i="2"/>
  <c r="G55" i="2"/>
  <c r="E28" i="2"/>
  <c r="G29" i="2"/>
  <c r="F181" i="2"/>
  <c r="I182" i="2"/>
  <c r="G15" i="2"/>
  <c r="E13" i="2"/>
  <c r="G107" i="2"/>
  <c r="G145" i="2"/>
  <c r="E181" i="2"/>
  <c r="G182" i="2"/>
  <c r="F12" i="2"/>
  <c r="F69" i="2"/>
  <c r="G74" i="2"/>
  <c r="G70" i="2"/>
  <c r="E69" i="2"/>
  <c r="G163" i="2"/>
  <c r="I162" i="1"/>
  <c r="I267" i="1"/>
  <c r="I191" i="1"/>
  <c r="G267" i="1"/>
  <c r="I249" i="1"/>
  <c r="F146" i="1"/>
  <c r="F141" i="1" s="1"/>
  <c r="G105" i="1"/>
  <c r="I105" i="1"/>
  <c r="E313" i="1"/>
  <c r="G314" i="1"/>
  <c r="I314" i="1"/>
  <c r="F296" i="1"/>
  <c r="I296" i="1" s="1"/>
  <c r="I297" i="1"/>
  <c r="G142" i="1"/>
  <c r="I59" i="1"/>
  <c r="I174" i="1"/>
  <c r="G174" i="1"/>
  <c r="G44" i="1"/>
  <c r="G43" i="1" l="1"/>
  <c r="E141" i="1"/>
  <c r="G197" i="1"/>
  <c r="G69" i="2"/>
  <c r="E12" i="2"/>
  <c r="I12" i="2" s="1"/>
  <c r="G13" i="2"/>
  <c r="I13" i="2"/>
  <c r="F11" i="2"/>
  <c r="I181" i="2"/>
  <c r="F180" i="2"/>
  <c r="I180" i="2" s="1"/>
  <c r="I69" i="2"/>
  <c r="F27" i="2"/>
  <c r="G181" i="2"/>
  <c r="E180" i="2"/>
  <c r="G28" i="2"/>
  <c r="E27" i="2"/>
  <c r="G27" i="2" s="1"/>
  <c r="I28" i="2"/>
  <c r="I146" i="1"/>
  <c r="F42" i="1"/>
  <c r="G146" i="1"/>
  <c r="I43" i="1"/>
  <c r="G296" i="1"/>
  <c r="G313" i="1"/>
  <c r="I313" i="1"/>
  <c r="F13" i="1"/>
  <c r="G13" i="1" s="1"/>
  <c r="E42" i="1" l="1"/>
  <c r="G42" i="1" s="1"/>
  <c r="F10" i="2"/>
  <c r="G180" i="2"/>
  <c r="I27" i="2"/>
  <c r="G12" i="2"/>
  <c r="E11" i="2"/>
  <c r="I11" i="2" s="1"/>
  <c r="G141" i="1"/>
  <c r="I141" i="1"/>
  <c r="F12" i="1"/>
  <c r="G12" i="1" s="1"/>
  <c r="I13" i="1"/>
  <c r="E11" i="1" l="1"/>
  <c r="I42" i="1"/>
  <c r="E10" i="2"/>
  <c r="G10" i="2" s="1"/>
  <c r="G11" i="2"/>
  <c r="F11" i="1"/>
  <c r="I12" i="1"/>
  <c r="E10" i="1" l="1"/>
  <c r="G11" i="1"/>
  <c r="I10" i="2"/>
  <c r="F10" i="1"/>
  <c r="I11" i="1"/>
  <c r="G10" i="1" l="1"/>
  <c r="I10" i="1"/>
</calcChain>
</file>

<file path=xl/sharedStrings.xml><?xml version="1.0" encoding="utf-8"?>
<sst xmlns="http://schemas.openxmlformats.org/spreadsheetml/2006/main" count="1596" uniqueCount="576">
  <si>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</si>
  <si>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</si>
  <si>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</si>
  <si>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</si>
  <si>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</si>
  <si>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>VERSIÓN</t>
  </si>
  <si>
    <t xml:space="preserve"> VIGENCIA</t>
  </si>
  <si>
    <t xml:space="preserve">PÁGINA </t>
  </si>
  <si>
    <t>Página 1 de 1</t>
  </si>
  <si>
    <t>REPRESENTANTE LEGAL: _________________________________</t>
  </si>
  <si>
    <t>PERIODO:_____________________________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</si>
  <si>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</si>
  <si>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</si>
  <si>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</si>
  <si>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</si>
  <si>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</si>
  <si>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</si>
  <si>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</si>
  <si>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</si>
  <si>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</si>
  <si>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</si>
  <si>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</si>
  <si>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</si>
  <si>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</si>
  <si>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</si>
  <si>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</si>
  <si>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</si>
  <si>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</si>
  <si>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</si>
  <si>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</si>
  <si>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</si>
  <si>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</si>
  <si>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</si>
  <si>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</si>
  <si>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</si>
  <si>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</si>
  <si>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</si>
  <si>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</si>
  <si>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</si>
  <si>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</si>
  <si>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</si>
  <si>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</si>
  <si>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</si>
  <si>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</si>
  <si>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</si>
  <si>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</si>
  <si>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02010104030205</t>
  </si>
  <si>
    <t>BOMBAS, COMPRESORES, MOTORES DE FUERZA HIDRAULICA DE POTENCIA NEUMATICA Y VALVULAS Y SUS PARTES Y PIEZAS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</si>
  <si>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</si>
  <si>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</si>
  <si>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</si>
  <si>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</si>
  <si>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</si>
  <si>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</si>
  <si>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</si>
  <si>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</si>
  <si>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</si>
  <si>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</si>
  <si>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</si>
  <si>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</si>
  <si>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</si>
  <si>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</si>
  <si>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02020100</t>
  </si>
  <si>
    <t>AGRICULTURA, SILVICULTURA Y PRODUCTOS DE LA PESCA</t>
  </si>
  <si>
    <t>0202010001</t>
  </si>
  <si>
    <t>PRODUCTOS DE LA AGRICULTURA Y LA HORTICULTURA</t>
  </si>
  <si>
    <t>02020100010105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</si>
  <si>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</si>
  <si>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</si>
  <si>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</si>
  <si>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</si>
  <si>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</si>
  <si>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</si>
  <si>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</si>
  <si>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</si>
  <si>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</si>
  <si>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</si>
  <si>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</si>
  <si>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</si>
  <si>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</si>
  <si>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</si>
  <si>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</si>
  <si>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</si>
  <si>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</si>
  <si>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</si>
  <si>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</si>
  <si>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</si>
  <si>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</si>
  <si>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</si>
  <si>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</si>
  <si>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</si>
  <si>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</si>
  <si>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</si>
  <si>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</si>
  <si>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</si>
  <si>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</si>
  <si>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</si>
  <si>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</si>
  <si>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</si>
  <si>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</si>
  <si>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</si>
  <si>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</si>
  <si>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</si>
  <si>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</si>
  <si>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</si>
  <si>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</si>
  <si>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</si>
  <si>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</si>
  <si>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</si>
  <si>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</si>
  <si>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</si>
  <si>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OTROS ARTÍCULOS MANUFACTURADOS N.C.P. (PAPELERIA $10.300.000 Y $13.000.000 PARA CINTAS IMPRESIÓN CARNETIZACION)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</si>
  <si>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</si>
  <si>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</si>
  <si>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</si>
  <si>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</si>
  <si>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</si>
  <si>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</si>
  <si>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</si>
  <si>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</si>
  <si>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</si>
  <si>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</si>
  <si>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</si>
  <si>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</si>
  <si>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</si>
  <si>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</si>
  <si>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</si>
  <si>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</si>
  <si>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</si>
  <si>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</si>
  <si>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</si>
  <si>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</si>
  <si>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</si>
  <si>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</si>
  <si>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</si>
  <si>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</si>
  <si>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</si>
  <si>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</si>
  <si>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</si>
  <si>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</si>
  <si>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</si>
  <si>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</si>
  <si>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</si>
  <si>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020202050401</t>
  </si>
  <si>
    <t>SERVICIOS GENERALES DE CONSTRUCCIÓN DE EDIFICACIONES</t>
  </si>
  <si>
    <t>0202020504010205</t>
  </si>
  <si>
    <t>SERVICIOS GENERALES DE CONSTRUCCIÓN DE EDIFICACIONES NO RESIDENCIALES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</si>
  <si>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</si>
  <si>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</si>
  <si>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</si>
  <si>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</si>
  <si>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</si>
  <si>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</si>
  <si>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</si>
  <si>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</si>
  <si>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</si>
  <si>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</si>
  <si>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</si>
  <si>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</si>
  <si>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</si>
  <si>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</si>
  <si>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</si>
  <si>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</si>
  <si>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</si>
  <si>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</si>
  <si>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</si>
  <si>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</si>
  <si>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</si>
  <si>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</si>
  <si>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</si>
  <si>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</si>
  <si>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</si>
  <si>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</si>
  <si>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</si>
  <si>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</si>
  <si>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</si>
  <si>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</si>
  <si>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</si>
  <si>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</si>
  <si>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</si>
  <si>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</si>
  <si>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</si>
  <si>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</si>
  <si>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</si>
  <si>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</si>
  <si>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</si>
  <si>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</si>
  <si>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</si>
  <si>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</si>
  <si>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</si>
  <si>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</si>
  <si>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</si>
  <si>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</si>
  <si>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</si>
  <si>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</si>
  <si>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</si>
  <si>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</si>
  <si>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</si>
  <si>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</si>
  <si>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</si>
  <si>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</si>
  <si>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</si>
  <si>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</si>
  <si>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</si>
  <si>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</si>
  <si>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</si>
  <si>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</si>
  <si>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</si>
  <si>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</si>
  <si>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</si>
  <si>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</si>
  <si>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</si>
  <si>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</si>
  <si>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</si>
  <si>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</si>
  <si>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020202080509</t>
  </si>
  <si>
    <t>OTROS SERVICIOS AUXILIARES</t>
  </si>
  <si>
    <t>0202020805090505</t>
  </si>
  <si>
    <t>SERVICIOS AUXILIARES ESPECIALIZADOS DE OFICINA</t>
  </si>
  <si>
    <t>0202020805090605</t>
  </si>
  <si>
    <t>SERVICIOS DE ORGANIZACIÓN Y ASISTENCIA DE CONVENCIONES Y FERIAS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</si>
  <si>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</si>
  <si>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</si>
  <si>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</si>
  <si>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</si>
  <si>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</si>
  <si>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</si>
  <si>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</si>
  <si>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</si>
  <si>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</si>
  <si>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</si>
  <si>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</si>
  <si>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</si>
  <si>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0202020807010205</t>
  </si>
  <si>
    <t>SERVICIOS DE MANTENIMIENTO Y REPARACIÓN DE MAQUINARIA DE OFICINA Y CONTABILIDAD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</si>
  <si>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</si>
  <si>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</si>
  <si>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</si>
  <si>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</si>
  <si>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</si>
  <si>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</si>
  <si>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</si>
  <si>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</si>
  <si>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</si>
  <si>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</si>
  <si>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</si>
  <si>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</si>
  <si>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</si>
  <si>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</si>
  <si>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</si>
  <si>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</si>
  <si>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</si>
  <si>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</si>
  <si>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</si>
  <si>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</si>
  <si>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</si>
  <si>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</si>
  <si>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</si>
  <si>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</si>
  <si>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</si>
  <si>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</si>
  <si>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</si>
  <si>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</si>
  <si>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</si>
  <si>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</si>
  <si>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02020001</t>
  </si>
  <si>
    <t>VIÁTICOS DE LOS FUNCIONARIOS EN COMISIÓN</t>
  </si>
  <si>
    <t>020200010105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</si>
  <si>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</si>
  <si>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</si>
  <si>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</si>
  <si>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</si>
  <si>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</si>
  <si>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</si>
  <si>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</si>
  <si>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</si>
  <si>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</si>
  <si>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</si>
  <si>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</si>
  <si>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</si>
  <si>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</si>
  <si>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</si>
  <si>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</si>
  <si>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</si>
  <si>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</si>
  <si>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</si>
  <si>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</si>
  <si>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</si>
  <si>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</si>
  <si>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</si>
  <si>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</si>
  <si>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</si>
  <si>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</si>
  <si>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</si>
  <si>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</si>
  <si>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</si>
  <si>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</si>
  <si>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</si>
  <si>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</si>
  <si>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</si>
  <si>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</si>
  <si>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</si>
  <si>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</si>
  <si>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</si>
  <si>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</si>
  <si>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02020207010050905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</si>
  <si>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</si>
  <si>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</si>
  <si>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</si>
  <si>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</si>
  <si>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</si>
  <si>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</si>
  <si>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</si>
  <si>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</si>
  <si>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</si>
  <si>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</si>
  <si>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</si>
  <si>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</si>
  <si>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</si>
  <si>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</si>
  <si>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</si>
  <si>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</si>
  <si>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</si>
  <si>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</si>
  <si>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</si>
  <si>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</si>
  <si>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</si>
  <si>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</si>
  <si>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</si>
  <si>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</si>
  <si>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</si>
  <si>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</si>
  <si>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</si>
  <si>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</si>
  <si>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</si>
  <si>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</si>
  <si>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</si>
  <si>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</si>
  <si>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</si>
  <si>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MINERALES, ELECTRICIDAD, GAS Y AGUA</t>
  </si>
  <si>
    <t>PIEDRA, ARENA, ARCILLA</t>
  </si>
  <si>
    <t>02020101050505</t>
  </si>
  <si>
    <t>PRODUCTOS DE MOLINERIA, ALMIDONES Y PRODUCTOS DERIVADOS DEL ALMIDÓN, OTROS PRODUCTOS</t>
  </si>
  <si>
    <t>02020102030505</t>
  </si>
  <si>
    <t>AZUCAR</t>
  </si>
  <si>
    <t>02020102030805</t>
  </si>
  <si>
    <t>PRODUCTOS DE CAFÉ</t>
  </si>
  <si>
    <t>02020102030905</t>
  </si>
  <si>
    <t>OTROS PRODUCTOS ALIMENTICIOS N.C.P.</t>
  </si>
  <si>
    <t>0202010301</t>
  </si>
  <si>
    <t>02020103010505</t>
  </si>
  <si>
    <t>PRODUCTOS DE MADERA, CORCHO, CESTERIA  Y ESPASTERIA</t>
  </si>
  <si>
    <t>VASELINA, CERA DE PARAFINA, CERA DE PETROLEO</t>
  </si>
  <si>
    <t>02020103030505</t>
  </si>
  <si>
    <t>02020103040605</t>
  </si>
  <si>
    <t>02020103050405</t>
  </si>
  <si>
    <t>PRODUCTOS QUIMICOS N.C.P.</t>
  </si>
  <si>
    <t>02020103060105</t>
  </si>
  <si>
    <t>LLANTAS DE CAUCHO Y NEUMATICOS</t>
  </si>
  <si>
    <t>02020103060205</t>
  </si>
  <si>
    <t>OTROS PRODUCTOS DE CAUCHO</t>
  </si>
  <si>
    <t>02020103060905</t>
  </si>
  <si>
    <t>OTROS PRODUCTOS PLASTICOS</t>
  </si>
  <si>
    <t>02020103070205</t>
  </si>
  <si>
    <t>ARTICULOS DE CERAMICA NO ESTRUCTURAL</t>
  </si>
  <si>
    <t>02020103070305</t>
  </si>
  <si>
    <t>PRODUCTOS REFRACTARIOS</t>
  </si>
  <si>
    <t>02020103070505</t>
  </si>
  <si>
    <t>ARTICULOS DE CONCRETO, CEMENTO Y YESO</t>
  </si>
  <si>
    <t>02020103070905</t>
  </si>
  <si>
    <t>OTROS PRODUCTOS MINERALES NO METALICOS N.C.P.</t>
  </si>
  <si>
    <t>0202010308010205</t>
  </si>
  <si>
    <t>MUEBLES, DE TIPO UTILIZADO EN OFICINAS</t>
  </si>
  <si>
    <t>02020104020505</t>
  </si>
  <si>
    <t>PRODUCTOS METALICOS ELABORADOS</t>
  </si>
  <si>
    <t>0202010404</t>
  </si>
  <si>
    <t>MAQUINARIA PARA USOS ESPECIALES</t>
  </si>
  <si>
    <t>02020104040205</t>
  </si>
  <si>
    <t>MAQUINAS, HERRAMIENTAS Y SUS PARTES PIEZAS Y ACCESORIOS</t>
  </si>
  <si>
    <t>02020104050105</t>
  </si>
  <si>
    <t>MAQUINARIA DE INFORMATICA Y SUS PARTES PIEZAS Y ACCESORIOS</t>
  </si>
  <si>
    <t>02020104060405</t>
  </si>
  <si>
    <t>ACUMULADORES, PILAS Y BATERIAS PRIMARIAS</t>
  </si>
  <si>
    <t>02020104070205</t>
  </si>
  <si>
    <t>APARATOS TRANSMISORES DE TELEVISION</t>
  </si>
  <si>
    <t>0202010408</t>
  </si>
  <si>
    <t>APARATOS MEDICOS, INSTRUMENTOS OPTICOS Y DE PRECISION</t>
  </si>
  <si>
    <t>INSTRUMENTOS Y APARATOS DE MEDICION</t>
  </si>
  <si>
    <t>02020104080205</t>
  </si>
  <si>
    <t>020202050406</t>
  </si>
  <si>
    <t>SERVICIOS DE INSTALACION</t>
  </si>
  <si>
    <t>02020205040605</t>
  </si>
  <si>
    <t>0202020807020905</t>
  </si>
  <si>
    <t xml:space="preserve">SERVICIOS DE MANTENIMIENTOS Y REPARACIONES </t>
  </si>
  <si>
    <t>02020209060105</t>
  </si>
  <si>
    <t>02020209060305</t>
  </si>
  <si>
    <t>SERVICIOS AUDIOVISUALES</t>
  </si>
  <si>
    <t>SERVICIOS RELACIONADOS CON ACTORES</t>
  </si>
  <si>
    <t>0201010406</t>
  </si>
  <si>
    <t>02010104060105</t>
  </si>
  <si>
    <t>MOTORES, GENERADORES Y TRANSFORMADORES ELECTRICOS</t>
  </si>
  <si>
    <t>02020103020705</t>
  </si>
  <si>
    <t xml:space="preserve">LIBROS DE REGISTROS, LIBROS DE CONTABILIDAD </t>
  </si>
  <si>
    <t>02020104010505</t>
  </si>
  <si>
    <t>METALES BASICOS</t>
  </si>
  <si>
    <t>02020104060105</t>
  </si>
  <si>
    <t>02020104060205</t>
  </si>
  <si>
    <t>02020104060305</t>
  </si>
  <si>
    <t>02020104060905</t>
  </si>
  <si>
    <t>APARATOS DE CONTROL ELECTRICO</t>
  </si>
  <si>
    <t>HILOS Y CALBES AISLADOS; CABLE DE FIBRA OPTICA</t>
  </si>
  <si>
    <t>OTRO EQUIPO ELECTRICO Y SUS PARTES PIEZAS</t>
  </si>
  <si>
    <t>02010104030505</t>
  </si>
  <si>
    <t>EQUIPO DE ELEVACION Y MANIPULACION Y SUS PARTES Y PIEZAS</t>
  </si>
  <si>
    <t>02020103020137</t>
  </si>
  <si>
    <t>PASTA DE PAPEL, PAPEL Y CARTÓN R. NAC</t>
  </si>
  <si>
    <t>02020103040105</t>
  </si>
  <si>
    <t>QUIMICOS ORGANICOS BASICOS</t>
  </si>
  <si>
    <t>02020103040137</t>
  </si>
  <si>
    <t>QUIMICOS ORGANICOS BASICOS R. NAC</t>
  </si>
  <si>
    <t>JABÓN, PREPARADOS PARA LIMPIEZA, PERFUMES Y PREPARADOS DE TOCADOR (ELEMENTOS DE ASEO) R. NAC</t>
  </si>
  <si>
    <t>02020103050337</t>
  </si>
  <si>
    <t>OTROS PRODUCTOS PLASTICOS R. NAC</t>
  </si>
  <si>
    <t>02020103060937</t>
  </si>
  <si>
    <t>02020104030505</t>
  </si>
  <si>
    <t>02020104040905</t>
  </si>
  <si>
    <t>OTRAS MAQUINAS PARA USOS ESPECIALES</t>
  </si>
  <si>
    <t>INSTRUMENTOS OPTICOS Y EQUIPO FOTOGRAFICO</t>
  </si>
  <si>
    <t>02020206090101</t>
  </si>
  <si>
    <t>SERVICIOS JURIDICOS  R. NAC</t>
  </si>
  <si>
    <t>02020208020137</t>
  </si>
  <si>
    <t>02020208020201</t>
  </si>
  <si>
    <t>0202020805090401</t>
  </si>
  <si>
    <t>02020209020901</t>
  </si>
  <si>
    <t>02020103060405</t>
  </si>
  <si>
    <t>PRODUCTOS DE EMPAQUE Y ANVASAD, DE PLASTICO</t>
  </si>
  <si>
    <t>02020104040105</t>
  </si>
  <si>
    <t>MAQUINARIA AGROPECUARIA O SILVICOLA</t>
  </si>
  <si>
    <t>02020104040805</t>
  </si>
  <si>
    <t>APARATOS DE USO DOMESTICO</t>
  </si>
  <si>
    <t>02020206030102</t>
  </si>
  <si>
    <t>0202020701050901</t>
  </si>
  <si>
    <t>OTROS SERVICIOS AUXILIARES A LOS SERVICIOS FINANCIEROS</t>
  </si>
  <si>
    <t>0202020701050902</t>
  </si>
  <si>
    <t>02020208030305</t>
  </si>
  <si>
    <t>SERVICIO DE INGENIERIA</t>
  </si>
  <si>
    <t>02020208040401</t>
  </si>
  <si>
    <t>0202020805090402</t>
  </si>
  <si>
    <t>0202020807010301</t>
  </si>
  <si>
    <t>0202020807010302</t>
  </si>
  <si>
    <t>02020208020101</t>
  </si>
  <si>
    <t>02020103030302</t>
  </si>
  <si>
    <t>02020104030305</t>
  </si>
  <si>
    <t>COJINETES, ENGRANAJES, RUEDAS DE FRICCION Y ELEMENTOS</t>
  </si>
  <si>
    <t>02020206030302</t>
  </si>
  <si>
    <t>02020206040105</t>
  </si>
  <si>
    <t>SERVICIO DE APOYO AL TRANSPORTE TERRESTRE</t>
  </si>
  <si>
    <t>0202020701030301</t>
  </si>
  <si>
    <t>0202020803010101</t>
  </si>
  <si>
    <t>0202020803010102</t>
  </si>
  <si>
    <t>SERVICIO DE SUMINISTRO DE INFRAESTRUCTURA</t>
  </si>
  <si>
    <t>0202020803010505</t>
  </si>
  <si>
    <t>0202020803010902</t>
  </si>
  <si>
    <t>0202020803010901</t>
  </si>
  <si>
    <t>02020208040501</t>
  </si>
  <si>
    <t>02020208040502</t>
  </si>
  <si>
    <t>SEMIFACTURADOS DE PLASTICO</t>
  </si>
  <si>
    <t>OTRAS MÁQUINAS PARA USOS GENERALES Y SUS PARTES Y PIEZAS</t>
  </si>
  <si>
    <t>02010104030901</t>
  </si>
  <si>
    <t>02020103040501</t>
  </si>
  <si>
    <t>PRODUCTOS QUIMICOS BASICOS DIVERSOS</t>
  </si>
  <si>
    <t>02020104030901</t>
  </si>
  <si>
    <t>02020206090103</t>
  </si>
  <si>
    <t>02020206090137</t>
  </si>
  <si>
    <t>020202070103050101</t>
  </si>
  <si>
    <t>02020208030205</t>
  </si>
  <si>
    <t>SERVICIO DE ARQUITECTURA</t>
  </si>
  <si>
    <t>0202020805090701</t>
  </si>
  <si>
    <t>0202020807010101</t>
  </si>
  <si>
    <t>0202020807010102</t>
  </si>
  <si>
    <t>0202020807010401</t>
  </si>
  <si>
    <t>02020209010101</t>
  </si>
  <si>
    <t>02020209010102</t>
  </si>
  <si>
    <t>02020209020501</t>
  </si>
  <si>
    <t>02020209040237</t>
  </si>
  <si>
    <t>02020101060205</t>
  </si>
  <si>
    <t>OTRAS MINERALES</t>
  </si>
  <si>
    <t>CLORO DE SODIO PURO Y SUS SALES, AGUA DE MAR</t>
  </si>
  <si>
    <t>02020103080305</t>
  </si>
  <si>
    <t>INSTRUMENTOS MUSICALES</t>
  </si>
  <si>
    <t>02020103080405</t>
  </si>
  <si>
    <t>ARTICULOS DE DEPORTE</t>
  </si>
  <si>
    <t>02020104080105</t>
  </si>
  <si>
    <t xml:space="preserve">APARATOS MEDICOS Y QUIRURGICOS </t>
  </si>
  <si>
    <t>02020104080305</t>
  </si>
  <si>
    <t>02020206080103</t>
  </si>
  <si>
    <t>0202020701050903</t>
  </si>
  <si>
    <t>0202020701050905</t>
  </si>
  <si>
    <t>02020208030303</t>
  </si>
  <si>
    <t>02020208030203</t>
  </si>
  <si>
    <t>02020208040503</t>
  </si>
  <si>
    <t>0202020805090403</t>
  </si>
  <si>
    <t>0202020805090437</t>
  </si>
  <si>
    <t>0202020805090501</t>
  </si>
  <si>
    <t>0202020805090703</t>
  </si>
  <si>
    <t>0202020807010103</t>
  </si>
  <si>
    <t>02020209010103</t>
  </si>
  <si>
    <t>OTROS ARTÍCULOS MANUFACTURADOS N.C.P. (PAPELERIA $13.000.000 Y $12.280.500 PARA CINTAS IMPRESIÓN CARNETIZACION)</t>
  </si>
  <si>
    <t>0202010203</t>
  </si>
  <si>
    <t>0202010207</t>
  </si>
  <si>
    <t>ARTICULOS CONFECCIONADOS CON TEXTILES</t>
  </si>
  <si>
    <t>02020101</t>
  </si>
  <si>
    <t>0202010105</t>
  </si>
  <si>
    <t>0202010106</t>
  </si>
  <si>
    <t>02020103010905</t>
  </si>
  <si>
    <t>OTROS PRODUCTOS DE MADERA</t>
  </si>
  <si>
    <t>TRASLADO NOTA APR-230002/2023</t>
  </si>
  <si>
    <t>LARGO</t>
  </si>
  <si>
    <t>PERIODO:____ABRIL DE 2023____</t>
  </si>
  <si>
    <t>SERVICIO DE MANTENIMIENTO Y REPARACION DE MAQUINAS</t>
  </si>
  <si>
    <t>02010103080305</t>
  </si>
  <si>
    <t>02010104070205</t>
  </si>
  <si>
    <t>APARATOS TRANSMISORES DE TELEVISION RADIO;</t>
  </si>
  <si>
    <t>0201010409</t>
  </si>
  <si>
    <t>02010104090105</t>
  </si>
  <si>
    <t>VEHICULOS AUTOMOTORES, REMOLQUES Y SEMIREMOLQUES</t>
  </si>
  <si>
    <t>02020206040237</t>
  </si>
  <si>
    <t>02020206040502</t>
  </si>
  <si>
    <t>02020206040503</t>
  </si>
  <si>
    <t>02020206090102</t>
  </si>
  <si>
    <t>02020208050201</t>
  </si>
  <si>
    <t>02020208050202</t>
  </si>
  <si>
    <t>02020208050302</t>
  </si>
  <si>
    <t>SERVICIOS DE LIMPIEZA</t>
  </si>
  <si>
    <t>02020210</t>
  </si>
  <si>
    <t>02020210010503</t>
  </si>
  <si>
    <t>02020210010505</t>
  </si>
  <si>
    <t>0202020803010405</t>
  </si>
  <si>
    <t>SERVICIOS DE DISEÑO Y DESARROLLO DE LA TECNOLOGÍA</t>
  </si>
  <si>
    <t>02020209060205</t>
  </si>
  <si>
    <t>SERVICIOS PROMOCION Y PRESENTACION DE ARTES</t>
  </si>
  <si>
    <t>02020209040905</t>
  </si>
  <si>
    <t>OTROS SERVICIOS DE PROTECCIÓN MEDIO AMBIENTE</t>
  </si>
  <si>
    <t>02010104030105</t>
  </si>
  <si>
    <t xml:space="preserve">MOTORES Y TURBINAS Y SUS PARTES </t>
  </si>
  <si>
    <t>02020102070105</t>
  </si>
  <si>
    <t>02020103020205</t>
  </si>
  <si>
    <t>LIBROS IMPRESOS</t>
  </si>
  <si>
    <t>02020104030105</t>
  </si>
  <si>
    <t>02020209060505</t>
  </si>
  <si>
    <t>SERVICIOS DEPORTIVOS Y DEPORTES RECREATIVOS</t>
  </si>
  <si>
    <t>02010103010405</t>
  </si>
  <si>
    <t>TABLERO Y PANELES RECURSOS PROPIOS</t>
  </si>
  <si>
    <t>0201010301</t>
  </si>
  <si>
    <t>PRODUCTOS DE MADERA CORCHO, CESTERÍA Y ESPARCERIA</t>
  </si>
  <si>
    <t>0201010404</t>
  </si>
  <si>
    <t>MAQUINAS PARA USO ESPECIALES</t>
  </si>
  <si>
    <t>APARATOS PARA USOS DOMESTICOS Y SUS PARTES PIESZAS Y ACCESORIOS</t>
  </si>
  <si>
    <t>02010104040805</t>
  </si>
  <si>
    <t>02020102080205</t>
  </si>
  <si>
    <t>PRENDAS DE VESTIR</t>
  </si>
  <si>
    <t>02020103020505</t>
  </si>
  <si>
    <t>MAPAS IMPRESOS,  MUSICA IMPRESA EN MANUSCRITO</t>
  </si>
  <si>
    <t>02020103040705</t>
  </si>
  <si>
    <t>PLASTICOS EN FORMAS PRIMARIAS</t>
  </si>
  <si>
    <t>ACT OCT</t>
  </si>
  <si>
    <t>PERIODO:____OCTUBRE DE 2023____</t>
  </si>
  <si>
    <t>MÁQUINAS HERRAMIENTAS Y SUS PARTES, PIEZAS Y ACCES</t>
  </si>
  <si>
    <t>02010104040205</t>
  </si>
  <si>
    <t>0201010408</t>
  </si>
  <si>
    <t>APARATOS MÉDICOS, INSTRUMENTOS ÓPTICOS Y DE PRECISIÓN, RELOJES</t>
  </si>
  <si>
    <t>INSTRUMENTOS ÓPTICOS Y EQUIPO FOTOGRÁFICO; PARTES,</t>
  </si>
  <si>
    <t>0202020703</t>
  </si>
  <si>
    <t>SERVICIO DE ARRENDAMIENTO O ALQUILER DE MAQUINARIA</t>
  </si>
  <si>
    <t>02020207030105</t>
  </si>
  <si>
    <t>02020209060501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</si>
</sst>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 &quot;#,##0"/>
  </numFmts>
  <fonts count="22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sz val="9"/>
      <color theme="1"/>
      <name val="Calibri"/>
      <family val="2"/>
      <scheme val="major"/>
    </font>
    <font>
      <b/>
      <sz val="9"/>
      <color theme="1"/>
      <name val="Calibri"/>
      <family val="2"/>
      <scheme val="major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  <border>
      <left/>
      <right style="thin">
        <color indexed="64"/>
      </right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 style="thin">
        <color rgb="FFB0142B"/>
      </right>
      <top/>
      <bottom style="thin">
        <color rgb="FFB0142B"/>
      </bottom>
      <diagonal/>
    </border>
  </borders>
  <cellStyleXfs count="4">
    <xf numFmtId="0" fontId="0" fillId="0" borderId="0"/>
    <xf numFmtId="9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 applyFont="1" applyAlignment="1"/>
    <xf numFmtId="0" fontId="5" fillId="0" borderId="0" xfId="0" applyFont="1" applyAlignment="1"/>
    <xf numFmtId="0" fontId="5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0" fontId="5" fillId="0" borderId="2" xfId="0" applyFont="1" applyBorder="1" applyAlignment="1"/>
    <xf numFmtId="0" fontId="9" fillId="0" borderId="0" xfId="0" applyFont="1" applyAlignment="1"/>
    <xf numFmtId="0" fontId="9" fillId="0" borderId="1" xfId="0" applyFont="1" applyBorder="1" applyAlignment="1"/>
    <xf numFmtId="3" fontId="5" fillId="0" borderId="0" xfId="0" applyNumberFormat="1" applyFont="1" applyAlignment="1"/>
    <xf numFmtId="0" fontId="5" fillId="0" borderId="0" xfId="0" applyFont="1" applyBorder="1" applyAlignment="1"/>
    <xf numFmtId="0" fontId="12" fillId="0" borderId="0" xfId="0" applyFont="1" applyBorder="1" applyAlignment="1"/>
    <xf numFmtId="0" fontId="0" fillId="0" borderId="0" xfId="0" applyFont="1" applyBorder="1" applyAlignment="1"/>
    <xf numFmtId="0" fontId="5" fillId="0" borderId="0" xfId="0" applyFont="1" applyBorder="1" applyAlignment="1">
      <alignment wrapText="1"/>
    </xf>
    <xf numFmtId="0" fontId="7" fillId="2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9" fontId="0" fillId="0" borderId="0" xfId="1" applyFont="1" applyAlignment="1"/>
    <xf numFmtId="0" fontId="15" fillId="0" borderId="3" xfId="0" applyFont="1" applyBorder="1" applyAlignment="1">
      <alignment horizontal="left"/>
    </xf>
    <xf numFmtId="164" fontId="16" fillId="0" borderId="3" xfId="0" applyNumberFormat="1" applyFont="1" applyBorder="1" applyAlignment="1"/>
    <xf numFmtId="164" fontId="15" fillId="0" borderId="4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164" fontId="15" fillId="0" borderId="3" xfId="0" applyNumberFormat="1" applyFont="1" applyBorder="1" applyAlignment="1"/>
    <xf numFmtId="10" fontId="15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left"/>
    </xf>
    <xf numFmtId="0" fontId="16" fillId="0" borderId="5" xfId="0" applyFont="1" applyBorder="1" applyAlignment="1"/>
    <xf numFmtId="164" fontId="16" fillId="0" borderId="4" xfId="0" applyNumberFormat="1" applyFont="1" applyBorder="1" applyAlignment="1"/>
    <xf numFmtId="49" fontId="15" fillId="0" borderId="3" xfId="0" applyNumberFormat="1" applyFont="1" applyBorder="1" applyAlignment="1">
      <alignment horizontal="left"/>
    </xf>
    <xf numFmtId="49" fontId="16" fillId="0" borderId="3" xfId="0" applyNumberFormat="1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7" fillId="0" borderId="5" xfId="0" applyFont="1" applyBorder="1" applyAlignment="1"/>
    <xf numFmtId="164" fontId="17" fillId="0" borderId="3" xfId="0" applyNumberFormat="1" applyFont="1" applyBorder="1" applyAlignment="1"/>
    <xf numFmtId="10" fontId="17" fillId="0" borderId="3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8" fillId="0" borderId="3" xfId="0" applyFont="1" applyBorder="1" applyAlignment="1">
      <alignment horizontal="left"/>
    </xf>
    <xf numFmtId="0" fontId="18" fillId="0" borderId="3" xfId="0" applyFont="1" applyBorder="1" applyAlignment="1">
      <alignment horizontal="center"/>
    </xf>
    <xf numFmtId="164" fontId="18" fillId="0" borderId="3" xfId="0" applyNumberFormat="1" applyFont="1" applyBorder="1" applyAlignment="1"/>
    <xf numFmtId="10" fontId="18" fillId="0" borderId="3" xfId="0" applyNumberFormat="1" applyFont="1" applyBorder="1" applyAlignment="1">
      <alignment horizontal="center"/>
    </xf>
    <xf numFmtId="164" fontId="17" fillId="0" borderId="4" xfId="0" applyNumberFormat="1" applyFont="1" applyBorder="1" applyAlignment="1"/>
    <xf numFmtId="164" fontId="18" fillId="0" borderId="4" xfId="0" applyNumberFormat="1" applyFont="1" applyBorder="1" applyAlignment="1"/>
    <xf numFmtId="49" fontId="18" fillId="0" borderId="3" xfId="0" applyNumberFormat="1" applyFont="1" applyBorder="1" applyAlignment="1">
      <alignment horizontal="left"/>
    </xf>
    <xf numFmtId="49" fontId="17" fillId="0" borderId="3" xfId="0" applyNumberFormat="1" applyFont="1" applyBorder="1" applyAlignment="1">
      <alignment horizontal="left"/>
    </xf>
    <xf numFmtId="3" fontId="19" fillId="0" borderId="0" xfId="0" applyNumberFormat="1" applyFont="1" applyAlignment="1"/>
    <xf numFmtId="164" fontId="0" fillId="0" borderId="0" xfId="0" applyNumberFormat="1" applyFont="1" applyAlignment="1"/>
    <xf numFmtId="164" fontId="18" fillId="0" borderId="3" xfId="0" applyNumberFormat="1" applyFont="1" applyFill="1" applyBorder="1" applyAlignment="1"/>
    <xf numFmtId="0" fontId="0" fillId="0" borderId="12" xfId="0" applyFont="1" applyBorder="1" applyAlignment="1"/>
    <xf numFmtId="0" fontId="5" fillId="0" borderId="0" xfId="0" applyFont="1" applyBorder="1" applyAlignment="1">
      <alignment horizontal="left"/>
    </xf>
    <xf numFmtId="0" fontId="18" fillId="0" borderId="4" xfId="0" applyFont="1" applyBorder="1" applyAlignment="1">
      <alignment horizontal="center"/>
    </xf>
    <xf numFmtId="0" fontId="20" fillId="0" borderId="0" xfId="0" applyFont="1" applyAlignment="1">
      <alignment horizontal="left"/>
    </xf>
    <xf numFmtId="49" fontId="7" fillId="2" borderId="3" xfId="0" applyNumberFormat="1" applyFont="1" applyFill="1" applyBorder="1" applyAlignment="1">
      <alignment horizontal="center"/>
    </xf>
    <xf numFmtId="49" fontId="5" fillId="0" borderId="2" xfId="0" applyNumberFormat="1" applyFont="1" applyBorder="1" applyAlignment="1">
      <alignment horizontal="left"/>
    </xf>
    <xf numFmtId="49" fontId="9" fillId="0" borderId="0" xfId="0" applyNumberFormat="1" applyFont="1" applyAlignment="1">
      <alignment horizontal="left"/>
    </xf>
    <xf numFmtId="49" fontId="5" fillId="0" borderId="2" xfId="0" applyNumberFormat="1" applyFont="1" applyBorder="1" applyAlignment="1"/>
    <xf numFmtId="49" fontId="5" fillId="0" borderId="0" xfId="0" applyNumberFormat="1" applyFont="1" applyBorder="1" applyAlignment="1"/>
    <xf numFmtId="49" fontId="0" fillId="0" borderId="0" xfId="0" applyNumberFormat="1" applyFont="1" applyAlignment="1"/>
    <xf numFmtId="164" fontId="21" fillId="0" borderId="0" xfId="0" applyNumberFormat="1" applyFont="1" applyAlignment="1"/>
    <xf numFmtId="49" fontId="10" fillId="2" borderId="13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49" fontId="10" fillId="2" borderId="14" xfId="0" applyNumberFormat="1" applyFont="1" applyFill="1" applyBorder="1" applyAlignment="1">
      <alignment vertical="center"/>
    </xf>
    <xf numFmtId="0" fontId="13" fillId="2" borderId="10" xfId="0" applyFont="1" applyFill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1" fillId="2" borderId="10" xfId="0" applyFont="1" applyFill="1" applyBorder="1" applyAlignment="1">
      <alignment vertical="center"/>
    </xf>
    <xf numFmtId="164" fontId="18" fillId="0" borderId="4" xfId="0" applyNumberFormat="1" applyFont="1" applyFill="1" applyBorder="1" applyAlignment="1"/>
    <xf numFmtId="0" fontId="10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2" fillId="0" borderId="3" xfId="0" applyFont="1" applyBorder="1" applyAlignment="1">
      <alignment horizontal="center" vertical="center"/>
    </xf>
    <xf numFmtId="0" fontId="4" fillId="0" borderId="3" xfId="0" applyFont="1" applyBorder="1"/>
    <xf numFmtId="0" fontId="3" fillId="2" borderId="3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3" xfId="0" applyFont="1" applyFill="1" applyBorder="1"/>
    <xf numFmtId="49" fontId="2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/>
    <xf numFmtId="49" fontId="10" fillId="2" borderId="3" xfId="0" applyNumberFormat="1" applyFont="1" applyFill="1" applyBorder="1" applyAlignment="1">
      <alignment horizontal="center" vertical="center"/>
    </xf>
  </cellXfs>
  <cellStyles count="4">
    <cellStyle name="Millares 2" xfId="3"/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360045</xdr:colOff>
      <xdr:row>0</xdr:row>
      <xdr:rowOff>17146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50505" y="1714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666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65"/>
  <sheetViews>
    <sheetView workbookViewId="0">
      <selection activeCell="F12" sqref="F12:F27"/>
    </sheetView>
  </sheetViews>
  <sheetFormatPr baseColWidth="10" defaultColWidth="14.453125" defaultRowHeight="15" customHeight="1" x14ac:dyDescent="0.25"/>
  <cols>
    <col min="1" max="1" width="18.08984375" customWidth="1"/>
    <col min="2" max="2" width="16.453125" customWidth="1"/>
    <col min="3" max="3" width="19.453125" customWidth="1"/>
    <col min="4" max="4" width="13.36328125" customWidth="1"/>
    <col min="5" max="5" width="14.90625" customWidth="1"/>
    <col min="6" max="6" width="13.54296875" customWidth="1"/>
    <col min="7" max="7" width="13.453125" customWidth="1"/>
    <col min="8" max="8" width="10.453125" hidden="1" customWidth="1"/>
    <col min="9" max="9" width="18.6328125" customWidth="1"/>
    <col min="10" max="10" width="13.6328125" customWidth="1"/>
    <col min="11" max="26" width="10" customWidth="1"/>
  </cols>
  <sheetData>
    <row r="1" spans="1:26" ht="15.75" customHeight="1" x14ac:dyDescent="0.25">
      <c r="A1" s="73"/>
      <c r="B1" s="75" t="s">
        <v>0</v>
      </c>
      <c r="C1" s="76"/>
      <c r="D1" s="76"/>
      <c r="E1" s="76"/>
      <c r="F1" s="76"/>
      <c r="G1" s="76"/>
      <c r="I1" s="77"/>
      <c r="J1" s="7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4"/>
      <c r="B2" s="75" t="s">
        <v>1</v>
      </c>
      <c r="C2" s="76"/>
      <c r="D2" s="76"/>
      <c r="E2" s="76"/>
      <c r="F2" s="76"/>
      <c r="G2" s="76"/>
      <c r="I2" s="79"/>
      <c r="J2" s="8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74"/>
      <c r="B3" s="83" t="s">
        <v>2</v>
      </c>
      <c r="C3" s="74"/>
      <c r="D3" s="74"/>
      <c r="E3" s="74"/>
      <c r="F3" s="74"/>
      <c r="G3" s="74"/>
      <c r="I3" s="81"/>
      <c r="J3" s="8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84" t="s">
        <v>6</v>
      </c>
      <c r="F4" s="85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3">
      <c r="A6" s="7"/>
      <c r="B6" s="3" t="s">
        <v>9</v>
      </c>
      <c r="C6" s="4"/>
      <c r="D6" s="4"/>
      <c r="E6" s="4"/>
      <c r="F6" s="3" t="s">
        <v>10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68" t="s">
        <v>11</v>
      </c>
      <c r="B8" s="69" t="s">
        <v>12</v>
      </c>
      <c r="C8" s="69"/>
      <c r="D8" s="17" t="s">
        <v>13</v>
      </c>
      <c r="E8" s="17" t="s">
        <v>13</v>
      </c>
      <c r="F8" s="17" t="s">
        <v>14</v>
      </c>
      <c r="G8" s="70" t="s">
        <v>15</v>
      </c>
      <c r="H8" s="70"/>
      <c r="I8" s="17" t="s">
        <v>16</v>
      </c>
      <c r="J8" s="10"/>
    </row>
    <row r="9" spans="1:26" ht="12.75" customHeight="1" x14ac:dyDescent="0.25">
      <c r="A9" s="68"/>
      <c r="B9" s="69"/>
      <c r="C9" s="69"/>
      <c r="D9" s="17" t="s">
        <v>17</v>
      </c>
      <c r="E9" s="17" t="s">
        <v>18</v>
      </c>
      <c r="F9" s="17" t="s">
        <v>19</v>
      </c>
      <c r="G9" s="70"/>
      <c r="H9" s="70"/>
      <c r="I9" s="17" t="s">
        <v>20</v>
      </c>
      <c r="J9" s="10"/>
    </row>
    <row r="10" spans="1:26" ht="25.5" customHeight="1" x14ac:dyDescent="0.3">
      <c r="A10" s="26">
        <v>2</v>
      </c>
      <c r="B10" s="28" t="s">
        <v>25</v>
      </c>
      <c r="C10" s="29"/>
      <c r="D10" s="20">
        <v>13160847446.18</v>
      </c>
      <c r="E10" s="20">
        <f>+E11+E163+E180</f>
        <v>29537150231</v>
      </c>
      <c r="F10" s="20">
        <f>+F11+F163+F180</f>
        <v>9879096213</v>
      </c>
      <c r="G10" s="20">
        <f>+E10-F10</f>
        <v>19658054018</v>
      </c>
      <c r="H10" s="29"/>
      <c r="I10" s="22">
        <f>+F10/E10</f>
        <v>0.33446341761947074</v>
      </c>
      <c r="J10" s="10"/>
      <c r="N10" s="18"/>
    </row>
    <row r="11" spans="1:26" ht="25.5" customHeight="1" x14ac:dyDescent="0.3">
      <c r="A11" s="26" t="s">
        <v>26</v>
      </c>
      <c r="B11" s="26" t="s">
        <v>27</v>
      </c>
      <c r="C11" s="27"/>
      <c r="D11" s="20">
        <v>9132210761.1800003</v>
      </c>
      <c r="E11" s="20">
        <f>+E12+E27</f>
        <v>13223410934</v>
      </c>
      <c r="F11" s="20">
        <f>+F12+F27</f>
        <v>5117436513</v>
      </c>
      <c r="G11" s="20">
        <f t="shared" ref="G11:G21" si="0">+E11-F11</f>
        <v>8105974421</v>
      </c>
      <c r="H11" s="27"/>
      <c r="I11" s="22">
        <f t="shared" ref="I11:I69" si="1">+F11/E11</f>
        <v>0.3869982214529884</v>
      </c>
      <c r="J11" s="10"/>
    </row>
    <row r="12" spans="1:26" ht="25.5" customHeight="1" x14ac:dyDescent="0.3">
      <c r="A12" s="26" t="s">
        <v>28</v>
      </c>
      <c r="B12" s="26" t="s">
        <v>29</v>
      </c>
      <c r="C12" s="27"/>
      <c r="D12" s="20">
        <v>47740500</v>
      </c>
      <c r="E12" s="20">
        <f>+E13</f>
        <v>71441500</v>
      </c>
      <c r="F12" s="20">
        <f>+F13</f>
        <v>0</v>
      </c>
      <c r="G12" s="20">
        <f t="shared" si="0"/>
        <v>71441500</v>
      </c>
      <c r="H12" s="27"/>
      <c r="I12" s="22">
        <f t="shared" si="1"/>
        <v>0</v>
      </c>
      <c r="J12" s="10"/>
    </row>
    <row r="13" spans="1:26" ht="25.5" hidden="1" customHeight="1" x14ac:dyDescent="0.3">
      <c r="A13" s="26" t="s">
        <v>30</v>
      </c>
      <c r="B13" s="26" t="s">
        <v>31</v>
      </c>
      <c r="C13" s="27"/>
      <c r="D13" s="20">
        <v>47740500</v>
      </c>
      <c r="E13" s="20">
        <f>+E14+E15+E19</f>
        <v>71441500</v>
      </c>
      <c r="F13" s="20">
        <f>+F14+F15+F19</f>
        <v>0</v>
      </c>
      <c r="G13" s="20">
        <f t="shared" si="0"/>
        <v>71441500</v>
      </c>
      <c r="H13" s="27"/>
      <c r="I13" s="22">
        <f t="shared" si="1"/>
        <v>0</v>
      </c>
      <c r="J13" s="10"/>
    </row>
    <row r="14" spans="1:26" ht="25.5" hidden="1" customHeight="1" x14ac:dyDescent="0.3">
      <c r="A14" s="19" t="s">
        <v>32</v>
      </c>
      <c r="B14" s="19" t="s">
        <v>33</v>
      </c>
      <c r="C14" s="23"/>
      <c r="D14" s="24">
        <v>0</v>
      </c>
      <c r="E14" s="24">
        <v>0</v>
      </c>
      <c r="F14" s="24">
        <v>0</v>
      </c>
      <c r="G14" s="24">
        <f t="shared" si="0"/>
        <v>0</v>
      </c>
      <c r="H14" s="23"/>
      <c r="I14" s="25">
        <v>0</v>
      </c>
      <c r="J14" s="10"/>
    </row>
    <row r="15" spans="1:26" ht="25.5" hidden="1" customHeight="1" x14ac:dyDescent="0.3">
      <c r="A15" s="26" t="s">
        <v>34</v>
      </c>
      <c r="B15" s="26" t="s">
        <v>35</v>
      </c>
      <c r="C15" s="27"/>
      <c r="D15" s="20">
        <v>10918000</v>
      </c>
      <c r="E15" s="20">
        <f>+E16</f>
        <v>10918000</v>
      </c>
      <c r="F15" s="20">
        <f>+F16</f>
        <v>0</v>
      </c>
      <c r="G15" s="20">
        <f t="shared" si="0"/>
        <v>10918000</v>
      </c>
      <c r="H15" s="20">
        <f t="shared" ref="H15" si="2">+H16</f>
        <v>0</v>
      </c>
      <c r="I15" s="22">
        <f t="shared" si="1"/>
        <v>0</v>
      </c>
      <c r="J15" s="10"/>
    </row>
    <row r="16" spans="1:26" ht="25.5" hidden="1" customHeight="1" x14ac:dyDescent="0.3">
      <c r="A16" s="26" t="s">
        <v>36</v>
      </c>
      <c r="B16" s="26" t="s">
        <v>37</v>
      </c>
      <c r="C16" s="27"/>
      <c r="D16" s="20">
        <v>10918000</v>
      </c>
      <c r="E16" s="20">
        <f>+E17</f>
        <v>10918000</v>
      </c>
      <c r="F16" s="20">
        <f>+F17</f>
        <v>0</v>
      </c>
      <c r="G16" s="20">
        <f t="shared" si="0"/>
        <v>10918000</v>
      </c>
      <c r="H16" s="27"/>
      <c r="I16" s="22">
        <f t="shared" si="1"/>
        <v>0</v>
      </c>
      <c r="J16" s="10"/>
    </row>
    <row r="17" spans="1:10" ht="25.5" hidden="1" customHeight="1" x14ac:dyDescent="0.3">
      <c r="A17" s="26" t="s">
        <v>38</v>
      </c>
      <c r="B17" s="26" t="s">
        <v>39</v>
      </c>
      <c r="C17" s="27"/>
      <c r="D17" s="20">
        <v>10918000</v>
      </c>
      <c r="E17" s="20">
        <f>+E18</f>
        <v>10918000</v>
      </c>
      <c r="F17" s="20">
        <f t="shared" ref="F17" si="3">+F18</f>
        <v>0</v>
      </c>
      <c r="G17" s="20">
        <f t="shared" si="0"/>
        <v>10918000</v>
      </c>
      <c r="H17" s="27"/>
      <c r="I17" s="22">
        <f t="shared" si="1"/>
        <v>0</v>
      </c>
      <c r="J17" s="10"/>
    </row>
    <row r="18" spans="1:10" ht="25.5" hidden="1" customHeight="1" x14ac:dyDescent="0.3">
      <c r="A18" s="19" t="s">
        <v>40</v>
      </c>
      <c r="B18" s="19" t="s">
        <v>41</v>
      </c>
      <c r="C18" s="23"/>
      <c r="D18" s="24">
        <v>10918000</v>
      </c>
      <c r="E18" s="24">
        <v>10918000</v>
      </c>
      <c r="F18" s="24"/>
      <c r="G18" s="24">
        <f t="shared" si="0"/>
        <v>10918000</v>
      </c>
      <c r="H18" s="23"/>
      <c r="I18" s="25">
        <f t="shared" si="1"/>
        <v>0</v>
      </c>
      <c r="J18" s="10"/>
    </row>
    <row r="19" spans="1:10" ht="25.5" hidden="1" customHeight="1" x14ac:dyDescent="0.3">
      <c r="A19" s="26" t="s">
        <v>42</v>
      </c>
      <c r="B19" s="26" t="s">
        <v>43</v>
      </c>
      <c r="C19" s="27"/>
      <c r="D19" s="20">
        <v>36822500</v>
      </c>
      <c r="E19" s="20">
        <f>+E20+E23+E25</f>
        <v>60523500</v>
      </c>
      <c r="F19" s="20">
        <f>+F20+F23+F25</f>
        <v>0</v>
      </c>
      <c r="G19" s="20">
        <f t="shared" si="0"/>
        <v>60523500</v>
      </c>
      <c r="H19" s="27"/>
      <c r="I19" s="22">
        <f t="shared" si="1"/>
        <v>0</v>
      </c>
      <c r="J19" s="10"/>
    </row>
    <row r="20" spans="1:10" ht="25.5" hidden="1" customHeight="1" x14ac:dyDescent="0.3">
      <c r="A20" s="26" t="s">
        <v>44</v>
      </c>
      <c r="B20" s="26" t="s">
        <v>45</v>
      </c>
      <c r="C20" s="27"/>
      <c r="D20" s="20">
        <v>10300000</v>
      </c>
      <c r="E20" s="20">
        <f>SUM(E21:E22)</f>
        <v>10300000</v>
      </c>
      <c r="F20" s="20">
        <f>SUM(F21:F22)</f>
        <v>0</v>
      </c>
      <c r="G20" s="20">
        <f t="shared" si="0"/>
        <v>10300000</v>
      </c>
      <c r="H20" s="27"/>
      <c r="I20" s="22">
        <f t="shared" si="1"/>
        <v>0</v>
      </c>
      <c r="J20" s="10"/>
    </row>
    <row r="21" spans="1:10" ht="25.5" hidden="1" customHeight="1" x14ac:dyDescent="0.3">
      <c r="A21" s="19" t="s">
        <v>46</v>
      </c>
      <c r="B21" s="19" t="s">
        <v>47</v>
      </c>
      <c r="C21" s="23"/>
      <c r="D21" s="24">
        <v>0</v>
      </c>
      <c r="E21" s="24">
        <v>0</v>
      </c>
      <c r="F21" s="24">
        <v>0</v>
      </c>
      <c r="G21" s="24">
        <f t="shared" si="0"/>
        <v>0</v>
      </c>
      <c r="H21" s="23"/>
      <c r="I21" s="25">
        <v>0</v>
      </c>
      <c r="J21" s="10"/>
    </row>
    <row r="22" spans="1:10" ht="25.5" hidden="1" customHeight="1" x14ac:dyDescent="0.3">
      <c r="A22" s="19" t="s">
        <v>48</v>
      </c>
      <c r="B22" s="19" t="s">
        <v>49</v>
      </c>
      <c r="C22" s="23"/>
      <c r="D22" s="24">
        <v>10300000</v>
      </c>
      <c r="E22" s="24">
        <v>10300000</v>
      </c>
      <c r="F22" s="24">
        <v>0</v>
      </c>
      <c r="G22" s="24">
        <v>0</v>
      </c>
      <c r="H22" s="23"/>
      <c r="I22" s="25">
        <f t="shared" si="1"/>
        <v>0</v>
      </c>
      <c r="J22" s="10"/>
    </row>
    <row r="23" spans="1:10" ht="25.5" hidden="1" customHeight="1" x14ac:dyDescent="0.3">
      <c r="A23" s="26" t="s">
        <v>50</v>
      </c>
      <c r="B23" s="26" t="s">
        <v>51</v>
      </c>
      <c r="C23" s="27"/>
      <c r="D23" s="20">
        <v>21218000</v>
      </c>
      <c r="E23" s="20">
        <f>SUM(E24:E24)</f>
        <v>44919000</v>
      </c>
      <c r="F23" s="20">
        <f>SUM(F24:F24)</f>
        <v>0</v>
      </c>
      <c r="G23" s="20">
        <f>SUM(G24:G24)</f>
        <v>0</v>
      </c>
      <c r="H23" s="27"/>
      <c r="I23" s="22">
        <f t="shared" si="1"/>
        <v>0</v>
      </c>
      <c r="J23" s="10"/>
    </row>
    <row r="24" spans="1:10" ht="25.5" hidden="1" customHeight="1" x14ac:dyDescent="0.3">
      <c r="A24" s="19" t="s">
        <v>52</v>
      </c>
      <c r="B24" s="19" t="s">
        <v>53</v>
      </c>
      <c r="C24" s="23"/>
      <c r="D24" s="24">
        <v>10609000</v>
      </c>
      <c r="E24" s="24">
        <v>44919000</v>
      </c>
      <c r="F24" s="24"/>
      <c r="G24" s="24"/>
      <c r="H24" s="23"/>
      <c r="I24" s="25">
        <f t="shared" si="1"/>
        <v>0</v>
      </c>
      <c r="J24" s="10"/>
    </row>
    <row r="25" spans="1:10" ht="25.5" hidden="1" customHeight="1" x14ac:dyDescent="0.3">
      <c r="A25" s="26" t="s">
        <v>54</v>
      </c>
      <c r="B25" s="26" t="s">
        <v>55</v>
      </c>
      <c r="C25" s="27"/>
      <c r="D25" s="20">
        <v>5304500</v>
      </c>
      <c r="E25" s="20">
        <f>+E26</f>
        <v>5304500</v>
      </c>
      <c r="F25" s="20">
        <f>+F26</f>
        <v>0</v>
      </c>
      <c r="G25" s="20">
        <f>+G26</f>
        <v>0</v>
      </c>
      <c r="H25" s="27"/>
      <c r="I25" s="22">
        <f t="shared" si="1"/>
        <v>0</v>
      </c>
      <c r="J25" s="10"/>
    </row>
    <row r="26" spans="1:10" ht="25.5" hidden="1" customHeight="1" x14ac:dyDescent="0.3">
      <c r="A26" s="19" t="s">
        <v>56</v>
      </c>
      <c r="B26" s="19" t="s">
        <v>57</v>
      </c>
      <c r="C26" s="23"/>
      <c r="D26" s="24">
        <v>5304500</v>
      </c>
      <c r="E26" s="24">
        <v>5304500</v>
      </c>
      <c r="F26" s="24"/>
      <c r="G26" s="24"/>
      <c r="H26" s="23"/>
      <c r="I26" s="25">
        <f t="shared" si="1"/>
        <v>0</v>
      </c>
      <c r="J26" s="10"/>
    </row>
    <row r="27" spans="1:10" ht="25.5" customHeight="1" x14ac:dyDescent="0.3">
      <c r="A27" s="26" t="s">
        <v>58</v>
      </c>
      <c r="B27" s="26" t="s">
        <v>59</v>
      </c>
      <c r="C27" s="27"/>
      <c r="D27" s="20">
        <v>9084470261.1800003</v>
      </c>
      <c r="E27" s="20">
        <f>+E28+E69</f>
        <v>13151969434</v>
      </c>
      <c r="F27" s="20">
        <f>+F28+F69</f>
        <v>5117436513</v>
      </c>
      <c r="G27" s="30">
        <f t="shared" ref="G27:G90" si="4">+E27-F27</f>
        <v>8034532921</v>
      </c>
      <c r="H27" s="27"/>
      <c r="I27" s="22">
        <f t="shared" si="1"/>
        <v>0.3891003958517868</v>
      </c>
      <c r="J27" s="10"/>
    </row>
    <row r="28" spans="1:10" ht="25.5" hidden="1" customHeight="1" x14ac:dyDescent="0.3">
      <c r="A28" s="26" t="s">
        <v>60</v>
      </c>
      <c r="B28" s="26" t="s">
        <v>61</v>
      </c>
      <c r="C28" s="27"/>
      <c r="D28" s="20">
        <v>598294500</v>
      </c>
      <c r="E28" s="20">
        <f>+E29+E32+E36+E55</f>
        <v>598294500</v>
      </c>
      <c r="F28" s="20">
        <f>+F29+F32+F36+F55</f>
        <v>0</v>
      </c>
      <c r="G28" s="30">
        <f t="shared" si="4"/>
        <v>598294500</v>
      </c>
      <c r="H28" s="27"/>
      <c r="I28" s="22">
        <f t="shared" si="1"/>
        <v>0</v>
      </c>
      <c r="J28" s="10"/>
    </row>
    <row r="29" spans="1:10" ht="25.5" hidden="1" customHeight="1" x14ac:dyDescent="0.3">
      <c r="A29" s="26" t="s">
        <v>62</v>
      </c>
      <c r="B29" s="26" t="s">
        <v>63</v>
      </c>
      <c r="C29" s="27"/>
      <c r="D29" s="20">
        <v>0</v>
      </c>
      <c r="E29" s="20">
        <f>+E30</f>
        <v>0</v>
      </c>
      <c r="F29" s="20">
        <f>+F30</f>
        <v>0</v>
      </c>
      <c r="G29" s="30">
        <f t="shared" si="4"/>
        <v>0</v>
      </c>
      <c r="H29" s="27"/>
      <c r="I29" s="22">
        <v>0</v>
      </c>
      <c r="J29" s="10"/>
    </row>
    <row r="30" spans="1:10" ht="25.5" hidden="1" customHeight="1" x14ac:dyDescent="0.3">
      <c r="A30" s="26" t="s">
        <v>64</v>
      </c>
      <c r="B30" s="26" t="s">
        <v>65</v>
      </c>
      <c r="C30" s="27"/>
      <c r="D30" s="20">
        <v>0</v>
      </c>
      <c r="E30" s="20">
        <f>+E31</f>
        <v>0</v>
      </c>
      <c r="F30" s="20">
        <f>+F31</f>
        <v>0</v>
      </c>
      <c r="G30" s="30">
        <f t="shared" si="4"/>
        <v>0</v>
      </c>
      <c r="H30" s="27"/>
      <c r="I30" s="22">
        <v>0</v>
      </c>
      <c r="J30" s="10"/>
    </row>
    <row r="31" spans="1:10" ht="25.5" hidden="1" customHeight="1" x14ac:dyDescent="0.3">
      <c r="A31" s="19" t="s">
        <v>66</v>
      </c>
      <c r="B31" s="19" t="s">
        <v>67</v>
      </c>
      <c r="C31" s="23"/>
      <c r="D31" s="24">
        <v>0</v>
      </c>
      <c r="E31" s="24">
        <v>0</v>
      </c>
      <c r="F31" s="24">
        <v>0</v>
      </c>
      <c r="G31" s="21">
        <f t="shared" si="4"/>
        <v>0</v>
      </c>
      <c r="H31" s="23"/>
      <c r="I31" s="25">
        <v>0</v>
      </c>
      <c r="J31" s="10"/>
    </row>
    <row r="32" spans="1:10" ht="25.5" hidden="1" customHeight="1" x14ac:dyDescent="0.3">
      <c r="A32" s="26" t="s">
        <v>68</v>
      </c>
      <c r="B32" s="26" t="s">
        <v>69</v>
      </c>
      <c r="C32" s="27"/>
      <c r="D32" s="20">
        <v>68958500</v>
      </c>
      <c r="E32" s="20">
        <f>+E33</f>
        <v>68958500</v>
      </c>
      <c r="F32" s="20">
        <f>+F33</f>
        <v>0</v>
      </c>
      <c r="G32" s="30">
        <f t="shared" si="4"/>
        <v>68958500</v>
      </c>
      <c r="H32" s="27"/>
      <c r="I32" s="22">
        <f t="shared" si="1"/>
        <v>0</v>
      </c>
      <c r="J32" s="10"/>
    </row>
    <row r="33" spans="1:10" ht="25.5" hidden="1" customHeight="1" x14ac:dyDescent="0.3">
      <c r="A33" s="26" t="s">
        <v>70</v>
      </c>
      <c r="B33" s="26" t="s">
        <v>71</v>
      </c>
      <c r="C33" s="27"/>
      <c r="D33" s="20">
        <v>68958500</v>
      </c>
      <c r="E33" s="20">
        <f>SUM(E34:E35)</f>
        <v>68958500</v>
      </c>
      <c r="F33" s="20">
        <f>SUM(F34:F35)</f>
        <v>0</v>
      </c>
      <c r="G33" s="30">
        <f t="shared" si="4"/>
        <v>68958500</v>
      </c>
      <c r="H33" s="27"/>
      <c r="I33" s="22">
        <f t="shared" si="1"/>
        <v>0</v>
      </c>
      <c r="J33" s="10"/>
    </row>
    <row r="34" spans="1:10" ht="25.5" hidden="1" customHeight="1" x14ac:dyDescent="0.3">
      <c r="A34" s="19" t="s">
        <v>72</v>
      </c>
      <c r="B34" s="19" t="s">
        <v>71</v>
      </c>
      <c r="C34" s="23"/>
      <c r="D34" s="24">
        <v>53045000</v>
      </c>
      <c r="E34" s="24">
        <v>53045000</v>
      </c>
      <c r="F34" s="24">
        <v>0</v>
      </c>
      <c r="G34" s="21">
        <f t="shared" si="4"/>
        <v>53045000</v>
      </c>
      <c r="H34" s="23"/>
      <c r="I34" s="25">
        <f t="shared" si="1"/>
        <v>0</v>
      </c>
      <c r="J34" s="10"/>
    </row>
    <row r="35" spans="1:10" ht="25.5" hidden="1" customHeight="1" x14ac:dyDescent="0.3">
      <c r="A35" s="19" t="s">
        <v>72</v>
      </c>
      <c r="B35" s="19" t="s">
        <v>73</v>
      </c>
      <c r="C35" s="23"/>
      <c r="D35" s="24">
        <v>15913500</v>
      </c>
      <c r="E35" s="24">
        <v>15913500</v>
      </c>
      <c r="F35" s="24">
        <v>0</v>
      </c>
      <c r="G35" s="21">
        <f t="shared" si="4"/>
        <v>15913500</v>
      </c>
      <c r="H35" s="23"/>
      <c r="I35" s="25">
        <f t="shared" si="1"/>
        <v>0</v>
      </c>
      <c r="J35" s="10"/>
    </row>
    <row r="36" spans="1:10" ht="25.5" hidden="1" customHeight="1" x14ac:dyDescent="0.3">
      <c r="A36" s="26" t="s">
        <v>74</v>
      </c>
      <c r="B36" s="26" t="s">
        <v>75</v>
      </c>
      <c r="C36" s="27"/>
      <c r="D36" s="20">
        <v>303302000</v>
      </c>
      <c r="E36" s="20">
        <f>+E37+E40+E42+E44+E48+E50+E53</f>
        <v>303302000</v>
      </c>
      <c r="F36" s="20">
        <f>+F37+F40+F42+F44+F48+F50+F53</f>
        <v>0</v>
      </c>
      <c r="G36" s="30">
        <f t="shared" si="4"/>
        <v>303302000</v>
      </c>
      <c r="H36" s="27"/>
      <c r="I36" s="22">
        <f t="shared" si="1"/>
        <v>0</v>
      </c>
      <c r="J36" s="10"/>
    </row>
    <row r="37" spans="1:10" ht="25.5" hidden="1" customHeight="1" x14ac:dyDescent="0.3">
      <c r="A37" s="26" t="s">
        <v>76</v>
      </c>
      <c r="B37" s="26" t="s">
        <v>77</v>
      </c>
      <c r="C37" s="27"/>
      <c r="D37" s="20">
        <v>36800000</v>
      </c>
      <c r="E37" s="20">
        <f>SUM(E38:E39)</f>
        <v>36800000</v>
      </c>
      <c r="F37" s="20">
        <f>SUM(F38:F39)</f>
        <v>0</v>
      </c>
      <c r="G37" s="30">
        <f t="shared" si="4"/>
        <v>36800000</v>
      </c>
      <c r="H37" s="27"/>
      <c r="I37" s="22">
        <f t="shared" si="1"/>
        <v>0</v>
      </c>
      <c r="J37" s="10"/>
    </row>
    <row r="38" spans="1:10" ht="25.5" hidden="1" customHeight="1" x14ac:dyDescent="0.3">
      <c r="A38" s="19" t="s">
        <v>78</v>
      </c>
      <c r="B38" s="19" t="s">
        <v>79</v>
      </c>
      <c r="C38" s="23"/>
      <c r="D38" s="24">
        <v>30900000</v>
      </c>
      <c r="E38" s="24">
        <v>30900000</v>
      </c>
      <c r="F38" s="24">
        <v>0</v>
      </c>
      <c r="G38" s="21">
        <f t="shared" si="4"/>
        <v>30900000</v>
      </c>
      <c r="H38" s="23"/>
      <c r="I38" s="25">
        <f t="shared" si="1"/>
        <v>0</v>
      </c>
      <c r="J38" s="10"/>
    </row>
    <row r="39" spans="1:10" ht="25.5" hidden="1" customHeight="1" x14ac:dyDescent="0.3">
      <c r="A39" s="19" t="s">
        <v>80</v>
      </c>
      <c r="B39" s="19" t="s">
        <v>81</v>
      </c>
      <c r="C39" s="23"/>
      <c r="D39" s="24">
        <v>5900000</v>
      </c>
      <c r="E39" s="24">
        <v>5900000</v>
      </c>
      <c r="F39" s="24">
        <v>0</v>
      </c>
      <c r="G39" s="21">
        <f t="shared" si="4"/>
        <v>5900000</v>
      </c>
      <c r="H39" s="23"/>
      <c r="I39" s="25">
        <f t="shared" si="1"/>
        <v>0</v>
      </c>
      <c r="J39" s="10"/>
    </row>
    <row r="40" spans="1:10" ht="25.5" hidden="1" customHeight="1" x14ac:dyDescent="0.3">
      <c r="A40" s="26" t="s">
        <v>82</v>
      </c>
      <c r="B40" s="26" t="s">
        <v>83</v>
      </c>
      <c r="C40" s="27"/>
      <c r="D40" s="20">
        <v>41200000</v>
      </c>
      <c r="E40" s="20">
        <f>+E41</f>
        <v>41200000</v>
      </c>
      <c r="F40" s="20">
        <f>+F41</f>
        <v>0</v>
      </c>
      <c r="G40" s="30">
        <f t="shared" si="4"/>
        <v>41200000</v>
      </c>
      <c r="H40" s="27"/>
      <c r="I40" s="22">
        <f t="shared" si="1"/>
        <v>0</v>
      </c>
      <c r="J40" s="10"/>
    </row>
    <row r="41" spans="1:10" ht="25.5" hidden="1" customHeight="1" x14ac:dyDescent="0.3">
      <c r="A41" s="19" t="s">
        <v>84</v>
      </c>
      <c r="B41" s="19" t="s">
        <v>85</v>
      </c>
      <c r="C41" s="23"/>
      <c r="D41" s="24">
        <v>41200000</v>
      </c>
      <c r="E41" s="24">
        <v>41200000</v>
      </c>
      <c r="F41" s="24">
        <v>0</v>
      </c>
      <c r="G41" s="21">
        <f t="shared" si="4"/>
        <v>41200000</v>
      </c>
      <c r="H41" s="23"/>
      <c r="I41" s="25">
        <f t="shared" si="1"/>
        <v>0</v>
      </c>
      <c r="J41" s="10"/>
    </row>
    <row r="42" spans="1:10" ht="25.5" hidden="1" customHeight="1" x14ac:dyDescent="0.3">
      <c r="A42" s="26" t="s">
        <v>86</v>
      </c>
      <c r="B42" s="26" t="s">
        <v>87</v>
      </c>
      <c r="C42" s="27"/>
      <c r="D42" s="20">
        <v>27000000</v>
      </c>
      <c r="E42" s="20">
        <f>+E43</f>
        <v>27000000</v>
      </c>
      <c r="F42" s="20">
        <f>+F43</f>
        <v>0</v>
      </c>
      <c r="G42" s="30">
        <f t="shared" si="4"/>
        <v>27000000</v>
      </c>
      <c r="H42" s="27"/>
      <c r="I42" s="22">
        <f t="shared" si="1"/>
        <v>0</v>
      </c>
      <c r="J42" s="10"/>
    </row>
    <row r="43" spans="1:10" ht="25.5" hidden="1" customHeight="1" x14ac:dyDescent="0.3">
      <c r="A43" s="19" t="s">
        <v>88</v>
      </c>
      <c r="B43" s="19" t="s">
        <v>89</v>
      </c>
      <c r="C43" s="23"/>
      <c r="D43" s="24">
        <v>27000000</v>
      </c>
      <c r="E43" s="24">
        <v>27000000</v>
      </c>
      <c r="F43" s="24"/>
      <c r="G43" s="21">
        <f t="shared" si="4"/>
        <v>27000000</v>
      </c>
      <c r="H43" s="23"/>
      <c r="I43" s="25">
        <f t="shared" si="1"/>
        <v>0</v>
      </c>
      <c r="J43" s="10"/>
    </row>
    <row r="44" spans="1:10" ht="25.5" hidden="1" customHeight="1" x14ac:dyDescent="0.3">
      <c r="A44" s="26" t="s">
        <v>90</v>
      </c>
      <c r="B44" s="26" t="s">
        <v>91</v>
      </c>
      <c r="C44" s="27"/>
      <c r="D44" s="20">
        <v>151827000</v>
      </c>
      <c r="E44" s="20">
        <f>+E45+E46+E47</f>
        <v>151827000</v>
      </c>
      <c r="F44" s="20">
        <f>+F45+F46+F47</f>
        <v>0</v>
      </c>
      <c r="G44" s="30">
        <f t="shared" si="4"/>
        <v>151827000</v>
      </c>
      <c r="H44" s="27"/>
      <c r="I44" s="22">
        <f t="shared" si="1"/>
        <v>0</v>
      </c>
      <c r="J44" s="10"/>
    </row>
    <row r="45" spans="1:10" ht="25.5" hidden="1" customHeight="1" x14ac:dyDescent="0.3">
      <c r="A45" s="19" t="s">
        <v>92</v>
      </c>
      <c r="B45" s="19" t="s">
        <v>93</v>
      </c>
      <c r="C45" s="23"/>
      <c r="D45" s="24">
        <v>0</v>
      </c>
      <c r="E45" s="24">
        <v>0</v>
      </c>
      <c r="F45" s="24">
        <v>0</v>
      </c>
      <c r="G45" s="21">
        <f t="shared" si="4"/>
        <v>0</v>
      </c>
      <c r="H45" s="23"/>
      <c r="I45" s="25">
        <v>0</v>
      </c>
      <c r="J45" s="10"/>
    </row>
    <row r="46" spans="1:10" ht="25.5" hidden="1" customHeight="1" x14ac:dyDescent="0.3">
      <c r="A46" s="19" t="s">
        <v>94</v>
      </c>
      <c r="B46" s="19" t="s">
        <v>95</v>
      </c>
      <c r="C46" s="23"/>
      <c r="D46" s="24">
        <v>120000000</v>
      </c>
      <c r="E46" s="24">
        <v>120000000</v>
      </c>
      <c r="F46" s="24">
        <v>0</v>
      </c>
      <c r="G46" s="21">
        <f t="shared" si="4"/>
        <v>120000000</v>
      </c>
      <c r="H46" s="23"/>
      <c r="I46" s="25">
        <f t="shared" si="1"/>
        <v>0</v>
      </c>
      <c r="J46" s="10"/>
    </row>
    <row r="47" spans="1:10" ht="25.5" hidden="1" customHeight="1" x14ac:dyDescent="0.3">
      <c r="A47" s="19" t="s">
        <v>96</v>
      </c>
      <c r="B47" s="19" t="s">
        <v>97</v>
      </c>
      <c r="C47" s="23"/>
      <c r="D47" s="24">
        <v>31827000</v>
      </c>
      <c r="E47" s="24">
        <v>31827000</v>
      </c>
      <c r="F47" s="24">
        <v>0</v>
      </c>
      <c r="G47" s="21">
        <f t="shared" si="4"/>
        <v>31827000</v>
      </c>
      <c r="H47" s="23"/>
      <c r="I47" s="25">
        <f t="shared" si="1"/>
        <v>0</v>
      </c>
      <c r="J47" s="10"/>
    </row>
    <row r="48" spans="1:10" ht="25.5" hidden="1" customHeight="1" x14ac:dyDescent="0.3">
      <c r="A48" s="26" t="s">
        <v>98</v>
      </c>
      <c r="B48" s="26" t="s">
        <v>99</v>
      </c>
      <c r="C48" s="27"/>
      <c r="D48" s="20">
        <v>0</v>
      </c>
      <c r="E48" s="20">
        <f>+E49</f>
        <v>0</v>
      </c>
      <c r="F48" s="20">
        <f>+F49</f>
        <v>0</v>
      </c>
      <c r="G48" s="30">
        <f t="shared" si="4"/>
        <v>0</v>
      </c>
      <c r="H48" s="27"/>
      <c r="I48" s="22">
        <v>0</v>
      </c>
      <c r="J48" s="10"/>
    </row>
    <row r="49" spans="1:10" ht="25.5" hidden="1" customHeight="1" x14ac:dyDescent="0.3">
      <c r="A49" s="19" t="s">
        <v>100</v>
      </c>
      <c r="B49" s="19" t="s">
        <v>101</v>
      </c>
      <c r="C49" s="23"/>
      <c r="D49" s="24">
        <v>0</v>
      </c>
      <c r="E49" s="24">
        <v>0</v>
      </c>
      <c r="F49" s="24">
        <v>0</v>
      </c>
      <c r="G49" s="21">
        <f t="shared" si="4"/>
        <v>0</v>
      </c>
      <c r="H49" s="23"/>
      <c r="I49" s="25">
        <v>0</v>
      </c>
      <c r="J49" s="10"/>
    </row>
    <row r="50" spans="1:10" ht="25.5" hidden="1" customHeight="1" x14ac:dyDescent="0.3">
      <c r="A50" s="26" t="s">
        <v>102</v>
      </c>
      <c r="B50" s="26" t="s">
        <v>103</v>
      </c>
      <c r="C50" s="27"/>
      <c r="D50" s="20">
        <v>23175000</v>
      </c>
      <c r="E50" s="20">
        <f>+E51+E52</f>
        <v>23175000</v>
      </c>
      <c r="F50" s="20">
        <f>+F51+F52</f>
        <v>0</v>
      </c>
      <c r="G50" s="30">
        <f t="shared" si="4"/>
        <v>23175000</v>
      </c>
      <c r="H50" s="27"/>
      <c r="I50" s="22">
        <f t="shared" si="1"/>
        <v>0</v>
      </c>
      <c r="J50" s="10"/>
    </row>
    <row r="51" spans="1:10" ht="25.5" hidden="1" customHeight="1" x14ac:dyDescent="0.3">
      <c r="A51" s="19" t="s">
        <v>104</v>
      </c>
      <c r="B51" s="19" t="s">
        <v>105</v>
      </c>
      <c r="C51" s="23"/>
      <c r="D51" s="24">
        <v>23175000</v>
      </c>
      <c r="E51" s="24">
        <v>23175000</v>
      </c>
      <c r="F51" s="24">
        <v>0</v>
      </c>
      <c r="G51" s="21">
        <f t="shared" si="4"/>
        <v>23175000</v>
      </c>
      <c r="H51" s="23"/>
      <c r="I51" s="25">
        <f t="shared" si="1"/>
        <v>0</v>
      </c>
      <c r="J51" s="10"/>
    </row>
    <row r="52" spans="1:10" ht="25.5" hidden="1" customHeight="1" x14ac:dyDescent="0.3">
      <c r="A52" s="19" t="s">
        <v>106</v>
      </c>
      <c r="B52" s="19" t="s">
        <v>107</v>
      </c>
      <c r="C52" s="23"/>
      <c r="D52" s="24">
        <v>0</v>
      </c>
      <c r="E52" s="24">
        <v>0</v>
      </c>
      <c r="F52" s="24">
        <v>0</v>
      </c>
      <c r="G52" s="21">
        <f t="shared" si="4"/>
        <v>0</v>
      </c>
      <c r="H52" s="23"/>
      <c r="I52" s="25">
        <v>0</v>
      </c>
      <c r="J52" s="10"/>
    </row>
    <row r="53" spans="1:10" ht="25.5" hidden="1" customHeight="1" x14ac:dyDescent="0.3">
      <c r="A53" s="26" t="s">
        <v>108</v>
      </c>
      <c r="B53" s="26" t="s">
        <v>109</v>
      </c>
      <c r="C53" s="27"/>
      <c r="D53" s="20">
        <v>23300000</v>
      </c>
      <c r="E53" s="20">
        <f>+E54</f>
        <v>23300000</v>
      </c>
      <c r="F53" s="20">
        <f>+F54</f>
        <v>0</v>
      </c>
      <c r="G53" s="30">
        <f t="shared" si="4"/>
        <v>23300000</v>
      </c>
      <c r="H53" s="27"/>
      <c r="I53" s="22">
        <f t="shared" si="1"/>
        <v>0</v>
      </c>
      <c r="J53" s="10"/>
    </row>
    <row r="54" spans="1:10" ht="25.5" hidden="1" customHeight="1" x14ac:dyDescent="0.3">
      <c r="A54" s="19" t="s">
        <v>110</v>
      </c>
      <c r="B54" s="19" t="s">
        <v>111</v>
      </c>
      <c r="C54" s="23"/>
      <c r="D54" s="24">
        <v>23300000</v>
      </c>
      <c r="E54" s="24">
        <v>23300000</v>
      </c>
      <c r="F54" s="24">
        <v>0</v>
      </c>
      <c r="G54" s="21">
        <f t="shared" si="4"/>
        <v>23300000</v>
      </c>
      <c r="H54" s="23"/>
      <c r="I54" s="25">
        <f t="shared" si="1"/>
        <v>0</v>
      </c>
      <c r="J54" s="10"/>
    </row>
    <row r="55" spans="1:10" ht="25.5" hidden="1" customHeight="1" x14ac:dyDescent="0.3">
      <c r="A55" s="26" t="s">
        <v>112</v>
      </c>
      <c r="B55" s="26" t="s">
        <v>113</v>
      </c>
      <c r="C55" s="27"/>
      <c r="D55" s="20">
        <v>226034000</v>
      </c>
      <c r="E55" s="20">
        <f>+E56+E58+E61+E63+E65+E67</f>
        <v>226034000</v>
      </c>
      <c r="F55" s="20">
        <f>+F56+F58+F61+F63+F65+F67</f>
        <v>0</v>
      </c>
      <c r="G55" s="30">
        <f t="shared" si="4"/>
        <v>226034000</v>
      </c>
      <c r="H55" s="27"/>
      <c r="I55" s="22">
        <f t="shared" si="1"/>
        <v>0</v>
      </c>
      <c r="J55" s="10"/>
    </row>
    <row r="56" spans="1:10" ht="25.5" hidden="1" customHeight="1" x14ac:dyDescent="0.3">
      <c r="A56" s="26" t="s">
        <v>114</v>
      </c>
      <c r="B56" s="26" t="s">
        <v>115</v>
      </c>
      <c r="C56" s="27"/>
      <c r="D56" s="20">
        <v>51809000</v>
      </c>
      <c r="E56" s="20">
        <f>+E57</f>
        <v>51809000</v>
      </c>
      <c r="F56" s="20">
        <f>+F57</f>
        <v>0</v>
      </c>
      <c r="G56" s="30">
        <f t="shared" si="4"/>
        <v>51809000</v>
      </c>
      <c r="H56" s="27"/>
      <c r="I56" s="22">
        <f t="shared" si="1"/>
        <v>0</v>
      </c>
      <c r="J56" s="10"/>
    </row>
    <row r="57" spans="1:10" ht="25.5" hidden="1" customHeight="1" x14ac:dyDescent="0.3">
      <c r="A57" s="19" t="s">
        <v>116</v>
      </c>
      <c r="B57" s="19" t="s">
        <v>117</v>
      </c>
      <c r="C57" s="23"/>
      <c r="D57" s="24">
        <v>51809000</v>
      </c>
      <c r="E57" s="24">
        <v>51809000</v>
      </c>
      <c r="F57" s="24"/>
      <c r="G57" s="21">
        <f t="shared" si="4"/>
        <v>51809000</v>
      </c>
      <c r="H57" s="23"/>
      <c r="I57" s="25">
        <f t="shared" si="1"/>
        <v>0</v>
      </c>
      <c r="J57" s="10"/>
    </row>
    <row r="58" spans="1:10" ht="25.5" hidden="1" customHeight="1" x14ac:dyDescent="0.3">
      <c r="A58" s="26" t="s">
        <v>118</v>
      </c>
      <c r="B58" s="26" t="s">
        <v>45</v>
      </c>
      <c r="C58" s="27"/>
      <c r="D58" s="20">
        <v>23175000</v>
      </c>
      <c r="E58" s="20">
        <f>+E59+E60</f>
        <v>23175000</v>
      </c>
      <c r="F58" s="20">
        <f>+F59+F60</f>
        <v>0</v>
      </c>
      <c r="G58" s="30">
        <f t="shared" si="4"/>
        <v>23175000</v>
      </c>
      <c r="H58" s="27"/>
      <c r="I58" s="22">
        <f t="shared" si="1"/>
        <v>0</v>
      </c>
      <c r="J58" s="10"/>
    </row>
    <row r="59" spans="1:10" ht="25.5" hidden="1" customHeight="1" x14ac:dyDescent="0.3">
      <c r="A59" s="19" t="s">
        <v>119</v>
      </c>
      <c r="B59" s="19" t="s">
        <v>120</v>
      </c>
      <c r="C59" s="23"/>
      <c r="D59" s="24">
        <v>0</v>
      </c>
      <c r="E59" s="24">
        <v>0</v>
      </c>
      <c r="F59" s="24">
        <v>0</v>
      </c>
      <c r="G59" s="21">
        <f t="shared" si="4"/>
        <v>0</v>
      </c>
      <c r="H59" s="23"/>
      <c r="I59" s="25">
        <v>0</v>
      </c>
      <c r="J59" s="10"/>
    </row>
    <row r="60" spans="1:10" ht="25.5" hidden="1" customHeight="1" x14ac:dyDescent="0.3">
      <c r="A60" s="19" t="s">
        <v>121</v>
      </c>
      <c r="B60" s="19" t="s">
        <v>122</v>
      </c>
      <c r="C60" s="23"/>
      <c r="D60" s="24">
        <v>23175000</v>
      </c>
      <c r="E60" s="24">
        <v>23175000</v>
      </c>
      <c r="F60" s="24">
        <v>0</v>
      </c>
      <c r="G60" s="21">
        <f t="shared" si="4"/>
        <v>23175000</v>
      </c>
      <c r="H60" s="23"/>
      <c r="I60" s="25">
        <f t="shared" si="1"/>
        <v>0</v>
      </c>
      <c r="J60" s="10"/>
    </row>
    <row r="61" spans="1:10" ht="25.5" hidden="1" customHeight="1" x14ac:dyDescent="0.3">
      <c r="A61" s="26" t="s">
        <v>123</v>
      </c>
      <c r="B61" s="26" t="s">
        <v>51</v>
      </c>
      <c r="C61" s="27"/>
      <c r="D61" s="20">
        <v>30900000</v>
      </c>
      <c r="E61" s="20">
        <f>+E62</f>
        <v>30900000</v>
      </c>
      <c r="F61" s="20">
        <f>+F62</f>
        <v>0</v>
      </c>
      <c r="G61" s="30">
        <f t="shared" si="4"/>
        <v>30900000</v>
      </c>
      <c r="H61" s="27"/>
      <c r="I61" s="22">
        <f t="shared" si="1"/>
        <v>0</v>
      </c>
      <c r="J61" s="10"/>
    </row>
    <row r="62" spans="1:10" ht="25.5" hidden="1" customHeight="1" x14ac:dyDescent="0.3">
      <c r="A62" s="19" t="s">
        <v>124</v>
      </c>
      <c r="B62" s="19" t="s">
        <v>125</v>
      </c>
      <c r="C62" s="23"/>
      <c r="D62" s="24">
        <v>30900000</v>
      </c>
      <c r="E62" s="24">
        <v>30900000</v>
      </c>
      <c r="F62" s="24">
        <v>0</v>
      </c>
      <c r="G62" s="21">
        <f t="shared" si="4"/>
        <v>30900000</v>
      </c>
      <c r="H62" s="23"/>
      <c r="I62" s="25">
        <f t="shared" si="1"/>
        <v>0</v>
      </c>
      <c r="J62" s="10"/>
    </row>
    <row r="63" spans="1:10" ht="25.5" hidden="1" customHeight="1" x14ac:dyDescent="0.3">
      <c r="A63" s="26" t="s">
        <v>126</v>
      </c>
      <c r="B63" s="26" t="s">
        <v>127</v>
      </c>
      <c r="C63" s="27"/>
      <c r="D63" s="20">
        <v>61800000</v>
      </c>
      <c r="E63" s="20">
        <f>+E64</f>
        <v>61800000</v>
      </c>
      <c r="F63" s="20">
        <f>+F64</f>
        <v>0</v>
      </c>
      <c r="G63" s="30">
        <f t="shared" si="4"/>
        <v>61800000</v>
      </c>
      <c r="H63" s="27"/>
      <c r="I63" s="22">
        <f t="shared" si="1"/>
        <v>0</v>
      </c>
      <c r="J63" s="10"/>
    </row>
    <row r="64" spans="1:10" ht="25.5" hidden="1" customHeight="1" x14ac:dyDescent="0.3">
      <c r="A64" s="19" t="s">
        <v>128</v>
      </c>
      <c r="B64" s="19" t="s">
        <v>129</v>
      </c>
      <c r="C64" s="23"/>
      <c r="D64" s="24">
        <v>61800000</v>
      </c>
      <c r="E64" s="24">
        <v>61800000</v>
      </c>
      <c r="F64" s="24"/>
      <c r="G64" s="21">
        <f t="shared" si="4"/>
        <v>61800000</v>
      </c>
      <c r="H64" s="23"/>
      <c r="I64" s="25">
        <f t="shared" si="1"/>
        <v>0</v>
      </c>
      <c r="J64" s="10"/>
    </row>
    <row r="65" spans="1:10" ht="25.5" hidden="1" customHeight="1" x14ac:dyDescent="0.3">
      <c r="A65" s="26" t="s">
        <v>130</v>
      </c>
      <c r="B65" s="26" t="s">
        <v>55</v>
      </c>
      <c r="C65" s="27"/>
      <c r="D65" s="20">
        <v>12000000</v>
      </c>
      <c r="E65" s="20">
        <f>+E66</f>
        <v>12000000</v>
      </c>
      <c r="F65" s="20">
        <f>+F66</f>
        <v>0</v>
      </c>
      <c r="G65" s="30">
        <f t="shared" si="4"/>
        <v>12000000</v>
      </c>
      <c r="H65" s="27"/>
      <c r="I65" s="22">
        <f t="shared" si="1"/>
        <v>0</v>
      </c>
      <c r="J65" s="10"/>
    </row>
    <row r="66" spans="1:10" ht="25.5" hidden="1" customHeight="1" x14ac:dyDescent="0.3">
      <c r="A66" s="19" t="s">
        <v>131</v>
      </c>
      <c r="B66" s="19" t="s">
        <v>132</v>
      </c>
      <c r="C66" s="23"/>
      <c r="D66" s="24">
        <v>12000000</v>
      </c>
      <c r="E66" s="24">
        <v>12000000</v>
      </c>
      <c r="F66" s="24"/>
      <c r="G66" s="21">
        <f t="shared" si="4"/>
        <v>12000000</v>
      </c>
      <c r="H66" s="23"/>
      <c r="I66" s="25">
        <f t="shared" si="1"/>
        <v>0</v>
      </c>
      <c r="J66" s="10"/>
    </row>
    <row r="67" spans="1:10" ht="25.5" hidden="1" customHeight="1" x14ac:dyDescent="0.3">
      <c r="A67" s="26" t="s">
        <v>133</v>
      </c>
      <c r="B67" s="26" t="s">
        <v>134</v>
      </c>
      <c r="C67" s="27"/>
      <c r="D67" s="20">
        <v>46350000</v>
      </c>
      <c r="E67" s="20">
        <f>+E68</f>
        <v>46350000</v>
      </c>
      <c r="F67" s="20">
        <f>+F68</f>
        <v>0</v>
      </c>
      <c r="G67" s="30">
        <f t="shared" si="4"/>
        <v>46350000</v>
      </c>
      <c r="H67" s="27"/>
      <c r="I67" s="22">
        <f t="shared" si="1"/>
        <v>0</v>
      </c>
      <c r="J67" s="10"/>
    </row>
    <row r="68" spans="1:10" ht="25.5" hidden="1" customHeight="1" x14ac:dyDescent="0.3">
      <c r="A68" s="19" t="s">
        <v>135</v>
      </c>
      <c r="B68" s="19" t="s">
        <v>136</v>
      </c>
      <c r="C68" s="23"/>
      <c r="D68" s="24">
        <v>46350000</v>
      </c>
      <c r="E68" s="24">
        <v>46350000</v>
      </c>
      <c r="F68" s="24">
        <v>0</v>
      </c>
      <c r="G68" s="21">
        <f t="shared" si="4"/>
        <v>46350000</v>
      </c>
      <c r="H68" s="23"/>
      <c r="I68" s="25">
        <f t="shared" si="1"/>
        <v>0</v>
      </c>
      <c r="J68" s="10"/>
    </row>
    <row r="69" spans="1:10" ht="25.5" hidden="1" customHeight="1" x14ac:dyDescent="0.3">
      <c r="A69" s="26" t="s">
        <v>137</v>
      </c>
      <c r="B69" s="26" t="s">
        <v>138</v>
      </c>
      <c r="C69" s="27"/>
      <c r="D69" s="20">
        <v>8486175761.1800003</v>
      </c>
      <c r="E69" s="20">
        <f>+E70+E74+E90+E107+E145+E159+E161</f>
        <v>12553674934</v>
      </c>
      <c r="F69" s="20">
        <f>+F70+F74+F90+F107+F145+F159+F161</f>
        <v>5117436513</v>
      </c>
      <c r="G69" s="30">
        <f t="shared" si="4"/>
        <v>7436238421</v>
      </c>
      <c r="H69" s="27"/>
      <c r="I69" s="22">
        <f t="shared" si="1"/>
        <v>0.4076444977191569</v>
      </c>
      <c r="J69" s="10"/>
    </row>
    <row r="70" spans="1:10" ht="25.5" hidden="1" customHeight="1" x14ac:dyDescent="0.3">
      <c r="A70" s="26" t="s">
        <v>139</v>
      </c>
      <c r="B70" s="26" t="s">
        <v>140</v>
      </c>
      <c r="C70" s="27"/>
      <c r="D70" s="20">
        <v>0</v>
      </c>
      <c r="E70" s="20">
        <f t="shared" ref="E70:F72" si="5">+E71</f>
        <v>0</v>
      </c>
      <c r="F70" s="20">
        <f t="shared" si="5"/>
        <v>0</v>
      </c>
      <c r="G70" s="30">
        <f t="shared" si="4"/>
        <v>0</v>
      </c>
      <c r="H70" s="27"/>
      <c r="I70" s="22">
        <v>0</v>
      </c>
      <c r="J70" s="10"/>
    </row>
    <row r="71" spans="1:10" ht="25.5" hidden="1" customHeight="1" x14ac:dyDescent="0.3">
      <c r="A71" s="26" t="s">
        <v>141</v>
      </c>
      <c r="B71" s="26" t="s">
        <v>142</v>
      </c>
      <c r="C71" s="27"/>
      <c r="D71" s="20">
        <v>0</v>
      </c>
      <c r="E71" s="20">
        <f t="shared" si="5"/>
        <v>0</v>
      </c>
      <c r="F71" s="20">
        <f t="shared" si="5"/>
        <v>0</v>
      </c>
      <c r="G71" s="30">
        <f t="shared" si="4"/>
        <v>0</v>
      </c>
      <c r="H71" s="27"/>
      <c r="I71" s="22">
        <v>0</v>
      </c>
      <c r="J71" s="10"/>
    </row>
    <row r="72" spans="1:10" ht="25.5" hidden="1" customHeight="1" x14ac:dyDescent="0.3">
      <c r="A72" s="26" t="s">
        <v>143</v>
      </c>
      <c r="B72" s="26" t="s">
        <v>144</v>
      </c>
      <c r="C72" s="27"/>
      <c r="D72" s="20">
        <v>0</v>
      </c>
      <c r="E72" s="20">
        <f t="shared" si="5"/>
        <v>0</v>
      </c>
      <c r="F72" s="20">
        <f t="shared" si="5"/>
        <v>0</v>
      </c>
      <c r="G72" s="30">
        <f t="shared" si="4"/>
        <v>0</v>
      </c>
      <c r="H72" s="27"/>
      <c r="I72" s="22">
        <v>0</v>
      </c>
      <c r="J72" s="10"/>
    </row>
    <row r="73" spans="1:10" ht="25.5" hidden="1" customHeight="1" x14ac:dyDescent="0.3">
      <c r="A73" s="19" t="s">
        <v>145</v>
      </c>
      <c r="B73" s="19" t="s">
        <v>146</v>
      </c>
      <c r="C73" s="23"/>
      <c r="D73" s="24">
        <v>0</v>
      </c>
      <c r="E73" s="24">
        <v>0</v>
      </c>
      <c r="F73" s="24">
        <v>0</v>
      </c>
      <c r="G73" s="21">
        <f t="shared" si="4"/>
        <v>0</v>
      </c>
      <c r="H73" s="23"/>
      <c r="I73" s="25">
        <v>0</v>
      </c>
      <c r="J73" s="10"/>
    </row>
    <row r="74" spans="1:10" ht="25.5" hidden="1" customHeight="1" x14ac:dyDescent="0.3">
      <c r="A74" s="26" t="s">
        <v>147</v>
      </c>
      <c r="B74" s="26" t="s">
        <v>148</v>
      </c>
      <c r="C74" s="27"/>
      <c r="D74" s="20">
        <v>1808153591.0999999</v>
      </c>
      <c r="E74" s="20">
        <f>+E75+E80+E82+E84+E87</f>
        <v>1670505591</v>
      </c>
      <c r="F74" s="20">
        <f>+F75+F80+F82+F84+F87</f>
        <v>1233989400</v>
      </c>
      <c r="G74" s="30">
        <f t="shared" si="4"/>
        <v>436516191</v>
      </c>
      <c r="H74" s="27"/>
      <c r="I74" s="22">
        <f t="shared" ref="I74:I163" si="6">+F74/E74</f>
        <v>0.73869216999226439</v>
      </c>
      <c r="J74" s="10"/>
    </row>
    <row r="75" spans="1:10" ht="25.5" hidden="1" customHeight="1" x14ac:dyDescent="0.3">
      <c r="A75" s="26" t="s">
        <v>149</v>
      </c>
      <c r="B75" s="26" t="s">
        <v>150</v>
      </c>
      <c r="C75" s="27"/>
      <c r="D75" s="20">
        <v>470736000</v>
      </c>
      <c r="E75" s="20">
        <f>SUM(E76:E79)</f>
        <v>190800000</v>
      </c>
      <c r="F75" s="20">
        <f>SUM(F76:F79)</f>
        <v>2200000</v>
      </c>
      <c r="G75" s="30">
        <f t="shared" si="4"/>
        <v>188600000</v>
      </c>
      <c r="H75" s="27"/>
      <c r="I75" s="22">
        <f t="shared" si="6"/>
        <v>1.1530398322851153E-2</v>
      </c>
      <c r="J75" s="10"/>
    </row>
    <row r="76" spans="1:10" ht="25.5" hidden="1" customHeight="1" x14ac:dyDescent="0.3">
      <c r="A76" s="19" t="s">
        <v>151</v>
      </c>
      <c r="B76" s="19" t="s">
        <v>152</v>
      </c>
      <c r="C76" s="23"/>
      <c r="D76" s="24">
        <v>82400000</v>
      </c>
      <c r="E76" s="24">
        <v>82400000</v>
      </c>
      <c r="F76" s="24">
        <v>980000</v>
      </c>
      <c r="G76" s="21">
        <f t="shared" si="4"/>
        <v>81420000</v>
      </c>
      <c r="H76" s="23"/>
      <c r="I76" s="25">
        <f t="shared" si="6"/>
        <v>1.1893203883495145E-2</v>
      </c>
      <c r="J76" s="10"/>
    </row>
    <row r="77" spans="1:10" ht="25.5" hidden="1" customHeight="1" x14ac:dyDescent="0.3">
      <c r="A77" s="19" t="s">
        <v>153</v>
      </c>
      <c r="B77" s="19" t="s">
        <v>154</v>
      </c>
      <c r="C77" s="23"/>
      <c r="D77" s="24">
        <v>85400000</v>
      </c>
      <c r="E77" s="24">
        <v>85400000</v>
      </c>
      <c r="F77" s="24">
        <v>1220000</v>
      </c>
      <c r="G77" s="21">
        <f t="shared" si="4"/>
        <v>84180000</v>
      </c>
      <c r="H77" s="23"/>
      <c r="I77" s="25">
        <f t="shared" si="6"/>
        <v>1.4285714285714285E-2</v>
      </c>
      <c r="J77" s="10"/>
    </row>
    <row r="78" spans="1:10" ht="25.5" hidden="1" customHeight="1" x14ac:dyDescent="0.3">
      <c r="A78" s="31" t="s">
        <v>290</v>
      </c>
      <c r="B78" s="19" t="s">
        <v>289</v>
      </c>
      <c r="C78" s="23"/>
      <c r="D78" s="24">
        <v>0</v>
      </c>
      <c r="E78" s="24">
        <v>20000000</v>
      </c>
      <c r="F78" s="24">
        <v>0</v>
      </c>
      <c r="G78" s="21">
        <f t="shared" si="4"/>
        <v>20000000</v>
      </c>
      <c r="H78" s="23"/>
      <c r="I78" s="25">
        <f t="shared" si="6"/>
        <v>0</v>
      </c>
      <c r="J78" s="10"/>
    </row>
    <row r="79" spans="1:10" ht="25.5" hidden="1" customHeight="1" x14ac:dyDescent="0.3">
      <c r="A79" s="19" t="s">
        <v>155</v>
      </c>
      <c r="B79" s="19" t="s">
        <v>156</v>
      </c>
      <c r="C79" s="23"/>
      <c r="D79" s="24">
        <v>302936000</v>
      </c>
      <c r="E79" s="24">
        <v>3000000</v>
      </c>
      <c r="F79" s="24">
        <v>0</v>
      </c>
      <c r="G79" s="21">
        <f t="shared" si="4"/>
        <v>3000000</v>
      </c>
      <c r="H79" s="23"/>
      <c r="I79" s="25">
        <f t="shared" si="6"/>
        <v>0</v>
      </c>
      <c r="J79" s="10"/>
    </row>
    <row r="80" spans="1:10" ht="25.5" hidden="1" customHeight="1" x14ac:dyDescent="0.3">
      <c r="A80" s="26" t="s">
        <v>157</v>
      </c>
      <c r="B80" s="26" t="s">
        <v>158</v>
      </c>
      <c r="C80" s="27"/>
      <c r="D80" s="20">
        <v>0</v>
      </c>
      <c r="E80" s="20">
        <f>+E81</f>
        <v>0</v>
      </c>
      <c r="F80" s="20">
        <f>+F81</f>
        <v>0</v>
      </c>
      <c r="G80" s="30">
        <f t="shared" si="4"/>
        <v>0</v>
      </c>
      <c r="H80" s="27"/>
      <c r="I80" s="22">
        <v>0</v>
      </c>
      <c r="J80" s="10"/>
    </row>
    <row r="81" spans="1:10" ht="25.5" hidden="1" customHeight="1" x14ac:dyDescent="0.3">
      <c r="A81" s="19" t="s">
        <v>159</v>
      </c>
      <c r="B81" s="19" t="s">
        <v>160</v>
      </c>
      <c r="C81" s="23"/>
      <c r="D81" s="24">
        <v>0</v>
      </c>
      <c r="E81" s="24">
        <v>0</v>
      </c>
      <c r="F81" s="24">
        <v>0</v>
      </c>
      <c r="G81" s="21">
        <f t="shared" si="4"/>
        <v>0</v>
      </c>
      <c r="H81" s="23"/>
      <c r="I81" s="25">
        <v>0</v>
      </c>
      <c r="J81" s="10"/>
    </row>
    <row r="82" spans="1:10" ht="25.5" hidden="1" customHeight="1" x14ac:dyDescent="0.3">
      <c r="A82" s="26" t="s">
        <v>161</v>
      </c>
      <c r="B82" s="26" t="s">
        <v>162</v>
      </c>
      <c r="C82" s="27"/>
      <c r="D82" s="20">
        <v>2067591.1</v>
      </c>
      <c r="E82" s="20">
        <f>+E83</f>
        <v>132035591</v>
      </c>
      <c r="F82" s="20">
        <f>+F83</f>
        <v>2469400</v>
      </c>
      <c r="G82" s="30">
        <f t="shared" si="4"/>
        <v>129566191</v>
      </c>
      <c r="H82" s="27"/>
      <c r="I82" s="22">
        <f t="shared" si="6"/>
        <v>1.8702533016268317E-2</v>
      </c>
      <c r="J82" s="10"/>
    </row>
    <row r="83" spans="1:10" ht="25.5" hidden="1" customHeight="1" x14ac:dyDescent="0.3">
      <c r="A83" s="19" t="s">
        <v>163</v>
      </c>
      <c r="B83" s="19" t="s">
        <v>164</v>
      </c>
      <c r="C83" s="23"/>
      <c r="D83" s="24">
        <v>2067591.1</v>
      </c>
      <c r="E83" s="24">
        <v>132035591</v>
      </c>
      <c r="F83" s="24">
        <v>2469400</v>
      </c>
      <c r="G83" s="21">
        <f t="shared" si="4"/>
        <v>129566191</v>
      </c>
      <c r="H83" s="23"/>
      <c r="I83" s="25">
        <f t="shared" si="6"/>
        <v>1.8702533016268317E-2</v>
      </c>
      <c r="J83" s="10"/>
    </row>
    <row r="84" spans="1:10" ht="25.5" hidden="1" customHeight="1" x14ac:dyDescent="0.3">
      <c r="A84" s="26" t="s">
        <v>165</v>
      </c>
      <c r="B84" s="26" t="s">
        <v>166</v>
      </c>
      <c r="C84" s="27"/>
      <c r="D84" s="20">
        <v>25750000</v>
      </c>
      <c r="E84" s="20">
        <f>+E85</f>
        <v>38070000</v>
      </c>
      <c r="F84" s="20">
        <f>+F85</f>
        <v>27320000</v>
      </c>
      <c r="G84" s="30">
        <f t="shared" si="4"/>
        <v>10750000</v>
      </c>
      <c r="H84" s="27"/>
      <c r="I84" s="22">
        <f t="shared" si="6"/>
        <v>0.71762542684528496</v>
      </c>
      <c r="J84" s="10"/>
    </row>
    <row r="85" spans="1:10" ht="25.5" hidden="1" customHeight="1" x14ac:dyDescent="0.3">
      <c r="A85" s="26" t="s">
        <v>167</v>
      </c>
      <c r="B85" s="26" t="s">
        <v>166</v>
      </c>
      <c r="C85" s="27"/>
      <c r="D85" s="20">
        <v>0</v>
      </c>
      <c r="E85" s="20">
        <f>+E86</f>
        <v>38070000</v>
      </c>
      <c r="F85" s="20">
        <f>+F86</f>
        <v>27320000</v>
      </c>
      <c r="G85" s="30">
        <f t="shared" si="4"/>
        <v>10750000</v>
      </c>
      <c r="H85" s="27"/>
      <c r="I85" s="22">
        <f t="shared" si="6"/>
        <v>0.71762542684528496</v>
      </c>
      <c r="J85" s="10"/>
    </row>
    <row r="86" spans="1:10" ht="25.5" hidden="1" customHeight="1" x14ac:dyDescent="0.3">
      <c r="A86" s="19" t="s">
        <v>168</v>
      </c>
      <c r="B86" s="19" t="s">
        <v>166</v>
      </c>
      <c r="C86" s="23"/>
      <c r="D86" s="24">
        <v>25750000</v>
      </c>
      <c r="E86" s="24">
        <v>38070000</v>
      </c>
      <c r="F86" s="24">
        <v>27320000</v>
      </c>
      <c r="G86" s="21">
        <f t="shared" si="4"/>
        <v>10750000</v>
      </c>
      <c r="H86" s="23"/>
      <c r="I86" s="25">
        <f t="shared" si="6"/>
        <v>0.71762542684528496</v>
      </c>
      <c r="J86" s="10"/>
    </row>
    <row r="87" spans="1:10" ht="25.5" hidden="1" customHeight="1" x14ac:dyDescent="0.3">
      <c r="A87" s="26" t="s">
        <v>169</v>
      </c>
      <c r="B87" s="26" t="s">
        <v>170</v>
      </c>
      <c r="C87" s="27"/>
      <c r="D87" s="20">
        <v>1309600000</v>
      </c>
      <c r="E87" s="20">
        <f>SUM(E88:E89)</f>
        <v>1309600000</v>
      </c>
      <c r="F87" s="20">
        <f>SUM(F88:F89)</f>
        <v>1202000000</v>
      </c>
      <c r="G87" s="30">
        <f t="shared" si="4"/>
        <v>107600000</v>
      </c>
      <c r="H87" s="27"/>
      <c r="I87" s="22">
        <f t="shared" si="6"/>
        <v>0.91783750763591931</v>
      </c>
      <c r="J87" s="10"/>
    </row>
    <row r="88" spans="1:10" ht="25.5" hidden="1" customHeight="1" x14ac:dyDescent="0.3">
      <c r="A88" s="19" t="s">
        <v>171</v>
      </c>
      <c r="B88" s="19" t="s">
        <v>172</v>
      </c>
      <c r="C88" s="23"/>
      <c r="D88" s="24">
        <v>1030000000</v>
      </c>
      <c r="E88" s="24">
        <v>1030000000</v>
      </c>
      <c r="F88" s="24">
        <v>1012000000</v>
      </c>
      <c r="G88" s="21">
        <f t="shared" si="4"/>
        <v>18000000</v>
      </c>
      <c r="H88" s="23"/>
      <c r="I88" s="25">
        <f t="shared" si="6"/>
        <v>0.98252427184466018</v>
      </c>
      <c r="J88" s="10"/>
    </row>
    <row r="89" spans="1:10" ht="25.5" hidden="1" customHeight="1" x14ac:dyDescent="0.3">
      <c r="A89" s="19" t="s">
        <v>173</v>
      </c>
      <c r="B89" s="19" t="s">
        <v>174</v>
      </c>
      <c r="C89" s="23"/>
      <c r="D89" s="24">
        <v>279600000</v>
      </c>
      <c r="E89" s="24">
        <v>279600000</v>
      </c>
      <c r="F89" s="24">
        <v>190000000</v>
      </c>
      <c r="G89" s="21">
        <f t="shared" si="4"/>
        <v>89600000</v>
      </c>
      <c r="H89" s="23"/>
      <c r="I89" s="25">
        <f t="shared" si="6"/>
        <v>0.67954220314735336</v>
      </c>
      <c r="J89" s="10"/>
    </row>
    <row r="90" spans="1:10" ht="25.5" hidden="1" customHeight="1" x14ac:dyDescent="0.3">
      <c r="A90" s="26" t="s">
        <v>175</v>
      </c>
      <c r="B90" s="26" t="s">
        <v>176</v>
      </c>
      <c r="C90" s="27"/>
      <c r="D90" s="20">
        <v>352218800</v>
      </c>
      <c r="E90" s="20">
        <f>+E91+E103+E93</f>
        <v>1067897059</v>
      </c>
      <c r="F90" s="20">
        <f>+F91+F103+F93</f>
        <v>133563818</v>
      </c>
      <c r="G90" s="30">
        <f t="shared" si="4"/>
        <v>934333241</v>
      </c>
      <c r="H90" s="27"/>
      <c r="I90" s="22">
        <f t="shared" si="6"/>
        <v>0.12507180994118647</v>
      </c>
      <c r="J90" s="10"/>
    </row>
    <row r="91" spans="1:10" ht="25.5" hidden="1" customHeight="1" x14ac:dyDescent="0.3">
      <c r="A91" s="26" t="s">
        <v>177</v>
      </c>
      <c r="B91" s="26" t="s">
        <v>178</v>
      </c>
      <c r="C91" s="27"/>
      <c r="D91" s="20">
        <v>339488000</v>
      </c>
      <c r="E91" s="20">
        <f>+E92</f>
        <v>150000000</v>
      </c>
      <c r="F91" s="20">
        <f>+F92</f>
        <v>9474957</v>
      </c>
      <c r="G91" s="30">
        <f t="shared" ref="G91:H136" si="7">+E91-F91</f>
        <v>140525043</v>
      </c>
      <c r="H91" s="27"/>
      <c r="I91" s="22">
        <f t="shared" si="6"/>
        <v>6.3166379999999994E-2</v>
      </c>
      <c r="J91" s="10"/>
    </row>
    <row r="92" spans="1:10" ht="25.5" hidden="1" customHeight="1" x14ac:dyDescent="0.3">
      <c r="A92" s="31" t="s">
        <v>308</v>
      </c>
      <c r="B92" s="19" t="s">
        <v>309</v>
      </c>
      <c r="C92" s="23"/>
      <c r="D92" s="24">
        <v>0</v>
      </c>
      <c r="E92" s="24">
        <v>150000000</v>
      </c>
      <c r="F92" s="24">
        <v>9474957</v>
      </c>
      <c r="G92" s="21">
        <f t="shared" si="7"/>
        <v>140525043</v>
      </c>
      <c r="H92" s="23"/>
      <c r="I92" s="25">
        <f t="shared" si="6"/>
        <v>6.3166379999999994E-2</v>
      </c>
      <c r="J92" s="10"/>
    </row>
    <row r="93" spans="1:10" ht="25.5" hidden="1" customHeight="1" x14ac:dyDescent="0.3">
      <c r="A93" s="26" t="s">
        <v>179</v>
      </c>
      <c r="B93" s="26" t="s">
        <v>180</v>
      </c>
      <c r="C93" s="27"/>
      <c r="D93" s="20">
        <v>339488000</v>
      </c>
      <c r="E93" s="20">
        <f>SUM(E94:E102)</f>
        <v>890545459</v>
      </c>
      <c r="F93" s="20">
        <f>SUM(F94:F102)</f>
        <v>107159218</v>
      </c>
      <c r="G93" s="30">
        <f t="shared" si="7"/>
        <v>783386241</v>
      </c>
      <c r="H93" s="27"/>
      <c r="I93" s="22">
        <f t="shared" si="6"/>
        <v>0.12032986852836224</v>
      </c>
      <c r="J93" s="10"/>
    </row>
    <row r="94" spans="1:10" ht="25.5" hidden="1" customHeight="1" x14ac:dyDescent="0.3">
      <c r="A94" s="19" t="s">
        <v>181</v>
      </c>
      <c r="B94" s="19" t="s">
        <v>182</v>
      </c>
      <c r="C94" s="23"/>
      <c r="D94" s="24">
        <v>339488000</v>
      </c>
      <c r="E94" s="24">
        <v>85420000</v>
      </c>
      <c r="F94" s="24">
        <v>0</v>
      </c>
      <c r="G94" s="30">
        <f t="shared" si="7"/>
        <v>85420000</v>
      </c>
      <c r="H94" s="23"/>
      <c r="I94" s="25">
        <f t="shared" si="6"/>
        <v>0</v>
      </c>
      <c r="J94" s="10"/>
    </row>
    <row r="95" spans="1:10" ht="25.5" hidden="1" customHeight="1" x14ac:dyDescent="0.3">
      <c r="A95" s="31" t="s">
        <v>292</v>
      </c>
      <c r="B95" s="19" t="s">
        <v>291</v>
      </c>
      <c r="C95" s="23"/>
      <c r="D95" s="24">
        <v>0</v>
      </c>
      <c r="E95" s="24">
        <v>238505459</v>
      </c>
      <c r="F95" s="24">
        <v>24974500</v>
      </c>
      <c r="G95" s="30">
        <f t="shared" si="7"/>
        <v>213530959</v>
      </c>
      <c r="H95" s="23"/>
      <c r="I95" s="25">
        <f t="shared" si="6"/>
        <v>0.10471248794351495</v>
      </c>
      <c r="J95" s="10"/>
    </row>
    <row r="96" spans="1:10" ht="25.5" hidden="1" customHeight="1" x14ac:dyDescent="0.3">
      <c r="A96" s="31" t="s">
        <v>293</v>
      </c>
      <c r="B96" s="19" t="s">
        <v>294</v>
      </c>
      <c r="C96" s="23"/>
      <c r="D96" s="24">
        <v>0</v>
      </c>
      <c r="E96" s="24">
        <v>221268000</v>
      </c>
      <c r="F96" s="24">
        <v>14812700</v>
      </c>
      <c r="G96" s="30">
        <f t="shared" si="7"/>
        <v>206455300</v>
      </c>
      <c r="H96" s="23"/>
      <c r="I96" s="25">
        <f t="shared" si="6"/>
        <v>6.6944610156009901E-2</v>
      </c>
      <c r="J96" s="10"/>
    </row>
    <row r="97" spans="1:10" ht="25.5" hidden="1" customHeight="1" x14ac:dyDescent="0.3">
      <c r="A97" s="31" t="s">
        <v>297</v>
      </c>
      <c r="B97" s="19" t="s">
        <v>295</v>
      </c>
      <c r="C97" s="23"/>
      <c r="D97" s="24">
        <v>0</v>
      </c>
      <c r="E97" s="24">
        <v>31000000</v>
      </c>
      <c r="F97" s="24">
        <v>0</v>
      </c>
      <c r="G97" s="30">
        <f t="shared" si="7"/>
        <v>31000000</v>
      </c>
      <c r="H97" s="23"/>
      <c r="I97" s="25">
        <f t="shared" si="6"/>
        <v>0</v>
      </c>
      <c r="J97" s="10"/>
    </row>
    <row r="98" spans="1:10" ht="25.5" hidden="1" customHeight="1" x14ac:dyDescent="0.3">
      <c r="A98" s="31" t="s">
        <v>296</v>
      </c>
      <c r="B98" s="19" t="s">
        <v>298</v>
      </c>
      <c r="C98" s="23"/>
      <c r="D98" s="24">
        <v>0</v>
      </c>
      <c r="E98" s="24">
        <v>167000000</v>
      </c>
      <c r="F98" s="24">
        <v>820685</v>
      </c>
      <c r="G98" s="30">
        <f t="shared" si="7"/>
        <v>166179315</v>
      </c>
      <c r="H98" s="23"/>
      <c r="I98" s="25">
        <f t="shared" si="6"/>
        <v>4.9142814371257483E-3</v>
      </c>
      <c r="J98" s="10"/>
    </row>
    <row r="99" spans="1:10" ht="25.5" hidden="1" customHeight="1" x14ac:dyDescent="0.3">
      <c r="A99" s="31" t="s">
        <v>299</v>
      </c>
      <c r="B99" s="19" t="s">
        <v>300</v>
      </c>
      <c r="C99" s="23"/>
      <c r="D99" s="24">
        <v>0</v>
      </c>
      <c r="E99" s="24">
        <v>46700000</v>
      </c>
      <c r="F99" s="24">
        <v>0</v>
      </c>
      <c r="G99" s="30">
        <f t="shared" si="7"/>
        <v>46700000</v>
      </c>
      <c r="H99" s="23"/>
      <c r="I99" s="25">
        <f t="shared" si="6"/>
        <v>0</v>
      </c>
      <c r="J99" s="10"/>
    </row>
    <row r="100" spans="1:10" ht="25.5" hidden="1" customHeight="1" x14ac:dyDescent="0.3">
      <c r="A100" s="31" t="s">
        <v>301</v>
      </c>
      <c r="B100" s="19" t="s">
        <v>302</v>
      </c>
      <c r="C100" s="23"/>
      <c r="D100" s="24">
        <v>0</v>
      </c>
      <c r="E100" s="24">
        <v>6800000</v>
      </c>
      <c r="F100" s="24">
        <v>0</v>
      </c>
      <c r="G100" s="30">
        <f t="shared" si="7"/>
        <v>6800000</v>
      </c>
      <c r="H100" s="23"/>
      <c r="I100" s="25">
        <f t="shared" si="6"/>
        <v>0</v>
      </c>
      <c r="J100" s="10"/>
    </row>
    <row r="101" spans="1:10" ht="25.5" hidden="1" customHeight="1" x14ac:dyDescent="0.3">
      <c r="A101" s="31" t="s">
        <v>303</v>
      </c>
      <c r="B101" s="19" t="s">
        <v>304</v>
      </c>
      <c r="C101" s="23"/>
      <c r="D101" s="24">
        <v>0</v>
      </c>
      <c r="E101" s="24">
        <v>27300000</v>
      </c>
      <c r="F101" s="24">
        <v>0</v>
      </c>
      <c r="G101" s="30">
        <f t="shared" si="7"/>
        <v>27300000</v>
      </c>
      <c r="H101" s="23"/>
      <c r="I101" s="25">
        <f t="shared" si="6"/>
        <v>0</v>
      </c>
      <c r="J101" s="10"/>
    </row>
    <row r="102" spans="1:10" ht="25.5" hidden="1" customHeight="1" x14ac:dyDescent="0.3">
      <c r="A102" s="31" t="s">
        <v>305</v>
      </c>
      <c r="B102" s="19" t="s">
        <v>216</v>
      </c>
      <c r="C102" s="23"/>
      <c r="D102" s="24">
        <v>0</v>
      </c>
      <c r="E102" s="24">
        <v>66552000</v>
      </c>
      <c r="F102" s="24">
        <v>66551333</v>
      </c>
      <c r="G102" s="30">
        <f t="shared" si="7"/>
        <v>667</v>
      </c>
      <c r="H102" s="23"/>
      <c r="I102" s="25">
        <f t="shared" si="6"/>
        <v>0.99998997776175025</v>
      </c>
      <c r="J102" s="10"/>
    </row>
    <row r="103" spans="1:10" ht="25.5" hidden="1" customHeight="1" x14ac:dyDescent="0.3">
      <c r="A103" s="26" t="s">
        <v>183</v>
      </c>
      <c r="B103" s="26" t="s">
        <v>184</v>
      </c>
      <c r="C103" s="27"/>
      <c r="D103" s="20">
        <v>12730800</v>
      </c>
      <c r="E103" s="20">
        <f>+E104</f>
        <v>27351600</v>
      </c>
      <c r="F103" s="20">
        <f>+F104</f>
        <v>16929643</v>
      </c>
      <c r="G103" s="30">
        <f t="shared" si="7"/>
        <v>10421957</v>
      </c>
      <c r="H103" s="27"/>
      <c r="I103" s="22">
        <f t="shared" si="6"/>
        <v>0.61896353412597438</v>
      </c>
      <c r="J103" s="10"/>
    </row>
    <row r="104" spans="1:10" ht="25.5" hidden="1" customHeight="1" x14ac:dyDescent="0.3">
      <c r="A104" s="26" t="s">
        <v>185</v>
      </c>
      <c r="B104" s="26" t="s">
        <v>186</v>
      </c>
      <c r="C104" s="27"/>
      <c r="D104" s="20">
        <v>12730800</v>
      </c>
      <c r="E104" s="20">
        <f>SUM(E105:E106)</f>
        <v>27351600</v>
      </c>
      <c r="F104" s="20">
        <f>SUM(F105:F106)</f>
        <v>16929643</v>
      </c>
      <c r="G104" s="30">
        <f t="shared" si="7"/>
        <v>10421957</v>
      </c>
      <c r="H104" s="27"/>
      <c r="I104" s="22">
        <f t="shared" si="6"/>
        <v>0.61896353412597438</v>
      </c>
      <c r="J104" s="10"/>
    </row>
    <row r="105" spans="1:10" ht="25.5" hidden="1" customHeight="1" x14ac:dyDescent="0.3">
      <c r="A105" s="31" t="s">
        <v>306</v>
      </c>
      <c r="B105" s="19" t="s">
        <v>307</v>
      </c>
      <c r="C105" s="23"/>
      <c r="D105" s="24">
        <v>0</v>
      </c>
      <c r="E105" s="24">
        <v>14620800</v>
      </c>
      <c r="F105" s="24">
        <v>10663003</v>
      </c>
      <c r="G105" s="30">
        <f t="shared" si="7"/>
        <v>3957797</v>
      </c>
      <c r="H105" s="23"/>
      <c r="I105" s="22">
        <f t="shared" si="6"/>
        <v>0.72930366327423946</v>
      </c>
      <c r="J105" s="10"/>
    </row>
    <row r="106" spans="1:10" ht="25.5" hidden="1" customHeight="1" x14ac:dyDescent="0.3">
      <c r="A106" s="19" t="s">
        <v>187</v>
      </c>
      <c r="B106" s="19" t="s">
        <v>188</v>
      </c>
      <c r="C106" s="23"/>
      <c r="D106" s="24">
        <v>12730800</v>
      </c>
      <c r="E106" s="24">
        <v>12730800</v>
      </c>
      <c r="F106" s="24">
        <v>6266640</v>
      </c>
      <c r="G106" s="21">
        <f t="shared" si="7"/>
        <v>6464160</v>
      </c>
      <c r="H106" s="23"/>
      <c r="I106" s="25">
        <f t="shared" si="6"/>
        <v>0.49224243566782921</v>
      </c>
      <c r="J106" s="10"/>
    </row>
    <row r="107" spans="1:10" ht="25.5" hidden="1" customHeight="1" x14ac:dyDescent="0.3">
      <c r="A107" s="26" t="s">
        <v>189</v>
      </c>
      <c r="B107" s="26" t="s">
        <v>190</v>
      </c>
      <c r="C107" s="27"/>
      <c r="D107" s="20">
        <v>5762354370.0799999</v>
      </c>
      <c r="E107" s="20">
        <f>+E111+E118+E123+E132+E134+E143+E108</f>
        <v>8902361370</v>
      </c>
      <c r="F107" s="20">
        <f>+F111+F118+F123+F132+F134+F143+F108</f>
        <v>3643218554</v>
      </c>
      <c r="G107" s="30">
        <f t="shared" si="7"/>
        <v>5259142816</v>
      </c>
      <c r="H107" s="27"/>
      <c r="I107" s="22">
        <f t="shared" si="6"/>
        <v>0.40924181827500899</v>
      </c>
      <c r="J107" s="10"/>
    </row>
    <row r="108" spans="1:10" ht="25.5" hidden="1" customHeight="1" x14ac:dyDescent="0.3">
      <c r="A108" s="32" t="s">
        <v>310</v>
      </c>
      <c r="B108" s="26" t="s">
        <v>312</v>
      </c>
      <c r="C108" s="27"/>
      <c r="D108" s="20">
        <f>SUM(D109:D110)</f>
        <v>0</v>
      </c>
      <c r="E108" s="20">
        <f t="shared" ref="E108:F108" si="8">SUM(E109:E110)</f>
        <v>838844000</v>
      </c>
      <c r="F108" s="20">
        <f t="shared" si="8"/>
        <v>818041601</v>
      </c>
      <c r="G108" s="30">
        <f t="shared" si="7"/>
        <v>20802399</v>
      </c>
      <c r="H108" s="27"/>
      <c r="I108" s="22">
        <f t="shared" si="6"/>
        <v>0.9752011112912532</v>
      </c>
      <c r="J108" s="10"/>
    </row>
    <row r="109" spans="1:10" ht="25.5" hidden="1" customHeight="1" x14ac:dyDescent="0.3">
      <c r="A109" s="31" t="s">
        <v>311</v>
      </c>
      <c r="B109" s="19" t="s">
        <v>313</v>
      </c>
      <c r="C109" s="23"/>
      <c r="D109" s="24">
        <v>0</v>
      </c>
      <c r="E109" s="24">
        <v>764555000</v>
      </c>
      <c r="F109" s="24">
        <v>743941602</v>
      </c>
      <c r="G109" s="30">
        <f t="shared" si="7"/>
        <v>20613398</v>
      </c>
      <c r="H109" s="23"/>
      <c r="I109" s="22">
        <f t="shared" si="6"/>
        <v>0.97303869832778545</v>
      </c>
      <c r="J109" s="10"/>
    </row>
    <row r="110" spans="1:10" ht="25.5" hidden="1" customHeight="1" x14ac:dyDescent="0.3">
      <c r="A110" s="31" t="s">
        <v>315</v>
      </c>
      <c r="B110" s="19" t="s">
        <v>314</v>
      </c>
      <c r="C110" s="23"/>
      <c r="D110" s="24">
        <v>0</v>
      </c>
      <c r="E110" s="24">
        <v>74289000</v>
      </c>
      <c r="F110" s="24">
        <v>74099999</v>
      </c>
      <c r="G110" s="30">
        <f t="shared" si="7"/>
        <v>189001</v>
      </c>
      <c r="H110" s="23"/>
      <c r="I110" s="22">
        <f t="shared" si="6"/>
        <v>0.99745586829813293</v>
      </c>
      <c r="J110" s="10"/>
    </row>
    <row r="111" spans="1:10" ht="25.5" hidden="1" customHeight="1" x14ac:dyDescent="0.3">
      <c r="A111" s="26" t="s">
        <v>191</v>
      </c>
      <c r="B111" s="26" t="s">
        <v>192</v>
      </c>
      <c r="C111" s="27"/>
      <c r="D111" s="20">
        <v>145581902.08000001</v>
      </c>
      <c r="E111" s="20">
        <f>SUM(E112:E117)</f>
        <v>454304902</v>
      </c>
      <c r="F111" s="20">
        <f>SUM(F112:F117)</f>
        <v>396580283</v>
      </c>
      <c r="G111" s="30">
        <f t="shared" si="7"/>
        <v>57724619</v>
      </c>
      <c r="H111" s="27"/>
      <c r="I111" s="22">
        <f t="shared" si="6"/>
        <v>0.87293859532248674</v>
      </c>
      <c r="J111" s="10"/>
    </row>
    <row r="112" spans="1:10" ht="25.5" hidden="1" customHeight="1" x14ac:dyDescent="0.3">
      <c r="A112" s="19" t="s">
        <v>193</v>
      </c>
      <c r="B112" s="19" t="s">
        <v>194</v>
      </c>
      <c r="C112" s="23"/>
      <c r="D112" s="24">
        <v>0</v>
      </c>
      <c r="E112" s="24">
        <v>182252000</v>
      </c>
      <c r="F112" s="24">
        <v>181251335</v>
      </c>
      <c r="G112" s="21">
        <f t="shared" si="7"/>
        <v>1000665</v>
      </c>
      <c r="H112" s="23"/>
      <c r="I112" s="25">
        <f t="shared" si="6"/>
        <v>0.99450944296907573</v>
      </c>
      <c r="J112" s="10"/>
    </row>
    <row r="113" spans="1:10" ht="25.5" hidden="1" customHeight="1" x14ac:dyDescent="0.3">
      <c r="A113" s="19" t="s">
        <v>195</v>
      </c>
      <c r="B113" s="19" t="s">
        <v>196</v>
      </c>
      <c r="C113" s="23"/>
      <c r="D113" s="24">
        <v>112777408.90000001</v>
      </c>
      <c r="E113" s="24">
        <v>112777409</v>
      </c>
      <c r="F113" s="24">
        <v>88961614</v>
      </c>
      <c r="G113" s="21">
        <f t="shared" si="7"/>
        <v>23815795</v>
      </c>
      <c r="H113" s="23"/>
      <c r="I113" s="25">
        <f t="shared" si="6"/>
        <v>0.78882477252159611</v>
      </c>
      <c r="J113" s="10"/>
    </row>
    <row r="114" spans="1:10" ht="25.5" hidden="1" customHeight="1" x14ac:dyDescent="0.3">
      <c r="A114" s="31" t="s">
        <v>316</v>
      </c>
      <c r="B114" s="19" t="s">
        <v>317</v>
      </c>
      <c r="C114" s="23"/>
      <c r="D114" s="24">
        <v>0</v>
      </c>
      <c r="E114" s="24">
        <v>126471000</v>
      </c>
      <c r="F114" s="24">
        <v>126367334</v>
      </c>
      <c r="G114" s="21">
        <f t="shared" si="7"/>
        <v>103666</v>
      </c>
      <c r="H114" s="23"/>
      <c r="I114" s="25">
        <f t="shared" si="6"/>
        <v>0.99918031801756924</v>
      </c>
      <c r="J114" s="10"/>
    </row>
    <row r="115" spans="1:10" ht="25.5" hidden="1" customHeight="1" x14ac:dyDescent="0.3">
      <c r="A115" s="19" t="s">
        <v>197</v>
      </c>
      <c r="B115" s="19" t="s">
        <v>198</v>
      </c>
      <c r="C115" s="23"/>
      <c r="D115" s="24">
        <v>7000000</v>
      </c>
      <c r="E115" s="24">
        <v>7000000</v>
      </c>
      <c r="F115" s="24">
        <v>0</v>
      </c>
      <c r="G115" s="21">
        <f t="shared" si="7"/>
        <v>7000000</v>
      </c>
      <c r="H115" s="23"/>
      <c r="I115" s="25">
        <f t="shared" si="6"/>
        <v>0</v>
      </c>
      <c r="J115" s="10"/>
    </row>
    <row r="116" spans="1:10" ht="25.5" hidden="1" customHeight="1" x14ac:dyDescent="0.3">
      <c r="A116" s="19" t="s">
        <v>199</v>
      </c>
      <c r="B116" s="19" t="s">
        <v>200</v>
      </c>
      <c r="C116" s="23"/>
      <c r="D116" s="24">
        <v>20600000</v>
      </c>
      <c r="E116" s="24">
        <v>20600000</v>
      </c>
      <c r="F116" s="24">
        <v>0</v>
      </c>
      <c r="G116" s="21">
        <f t="shared" si="7"/>
        <v>20600000</v>
      </c>
      <c r="H116" s="23"/>
      <c r="I116" s="25">
        <f t="shared" si="6"/>
        <v>0</v>
      </c>
      <c r="J116" s="10"/>
    </row>
    <row r="117" spans="1:10" ht="25.5" hidden="1" customHeight="1" x14ac:dyDescent="0.3">
      <c r="A117" s="31" t="s">
        <v>318</v>
      </c>
      <c r="B117" s="19" t="s">
        <v>201</v>
      </c>
      <c r="C117" s="23"/>
      <c r="D117" s="24">
        <v>5204493.18</v>
      </c>
      <c r="E117" s="24">
        <v>5204493</v>
      </c>
      <c r="F117" s="24">
        <v>0</v>
      </c>
      <c r="G117" s="21">
        <f t="shared" si="7"/>
        <v>5204493</v>
      </c>
      <c r="H117" s="23"/>
      <c r="I117" s="25">
        <f t="shared" si="6"/>
        <v>0</v>
      </c>
      <c r="J117" s="10"/>
    </row>
    <row r="118" spans="1:10" ht="25.5" hidden="1" customHeight="1" x14ac:dyDescent="0.3">
      <c r="A118" s="26" t="s">
        <v>202</v>
      </c>
      <c r="B118" s="26" t="s">
        <v>203</v>
      </c>
      <c r="C118" s="27"/>
      <c r="D118" s="20">
        <v>633495000</v>
      </c>
      <c r="E118" s="20">
        <f>SUM(E119:E122)</f>
        <v>939810000</v>
      </c>
      <c r="F118" s="20">
        <f>SUM(F119:F122)</f>
        <v>785015761</v>
      </c>
      <c r="G118" s="30">
        <f t="shared" si="7"/>
        <v>154794239</v>
      </c>
      <c r="H118" s="27"/>
      <c r="I118" s="22">
        <f t="shared" si="6"/>
        <v>0.83529198561411344</v>
      </c>
      <c r="J118" s="10"/>
    </row>
    <row r="119" spans="1:10" ht="25.5" hidden="1" customHeight="1" x14ac:dyDescent="0.3">
      <c r="A119" s="19" t="s">
        <v>204</v>
      </c>
      <c r="B119" s="19" t="s">
        <v>205</v>
      </c>
      <c r="C119" s="23"/>
      <c r="D119" s="24">
        <v>50000000</v>
      </c>
      <c r="E119" s="24">
        <v>50000000</v>
      </c>
      <c r="F119" s="24">
        <v>15000000</v>
      </c>
      <c r="G119" s="21">
        <f t="shared" si="7"/>
        <v>35000000</v>
      </c>
      <c r="H119" s="23"/>
      <c r="I119" s="25">
        <f t="shared" si="6"/>
        <v>0.3</v>
      </c>
      <c r="J119" s="10"/>
    </row>
    <row r="120" spans="1:10" ht="25.5" hidden="1" customHeight="1" x14ac:dyDescent="0.3">
      <c r="A120" s="19" t="s">
        <v>206</v>
      </c>
      <c r="B120" s="19" t="s">
        <v>207</v>
      </c>
      <c r="C120" s="23"/>
      <c r="D120" s="24">
        <v>583495000</v>
      </c>
      <c r="E120" s="24">
        <v>653595000</v>
      </c>
      <c r="F120" s="24">
        <v>537025428</v>
      </c>
      <c r="G120" s="21">
        <f>+E120-F120</f>
        <v>116569572</v>
      </c>
      <c r="H120" s="23"/>
      <c r="I120" s="25">
        <f t="shared" si="6"/>
        <v>0.82164861726298399</v>
      </c>
      <c r="J120" s="10"/>
    </row>
    <row r="121" spans="1:10" ht="25.5" hidden="1" customHeight="1" x14ac:dyDescent="0.3">
      <c r="A121" s="31" t="s">
        <v>319</v>
      </c>
      <c r="B121" s="19" t="s">
        <v>320</v>
      </c>
      <c r="C121" s="23"/>
      <c r="D121" s="24">
        <v>0</v>
      </c>
      <c r="E121" s="24">
        <v>30000000</v>
      </c>
      <c r="F121" s="24">
        <v>29666666</v>
      </c>
      <c r="G121" s="21">
        <f>+E121-F121</f>
        <v>333334</v>
      </c>
      <c r="H121" s="23"/>
      <c r="I121" s="25">
        <f t="shared" si="6"/>
        <v>0.98888886666666664</v>
      </c>
      <c r="J121" s="10"/>
    </row>
    <row r="122" spans="1:10" ht="25.5" hidden="1" customHeight="1" x14ac:dyDescent="0.3">
      <c r="A122" s="31" t="s">
        <v>321</v>
      </c>
      <c r="B122" s="19" t="s">
        <v>322</v>
      </c>
      <c r="C122" s="23"/>
      <c r="D122" s="24">
        <v>0</v>
      </c>
      <c r="E122" s="24">
        <v>206215000</v>
      </c>
      <c r="F122" s="24">
        <v>203323667</v>
      </c>
      <c r="G122" s="21">
        <f>+E122-F122</f>
        <v>2891333</v>
      </c>
      <c r="H122" s="23"/>
      <c r="I122" s="25">
        <f t="shared" si="6"/>
        <v>0.98597903644254781</v>
      </c>
      <c r="J122" s="10"/>
    </row>
    <row r="123" spans="1:10" ht="25.5" hidden="1" customHeight="1" x14ac:dyDescent="0.3">
      <c r="A123" s="26" t="s">
        <v>208</v>
      </c>
      <c r="B123" s="26" t="s">
        <v>209</v>
      </c>
      <c r="C123" s="27"/>
      <c r="D123" s="20">
        <v>4870492468</v>
      </c>
      <c r="E123" s="20">
        <f>SUM(E124:E131)</f>
        <v>6549477468</v>
      </c>
      <c r="F123" s="20">
        <f>SUM(F124:F131)</f>
        <v>1636440909</v>
      </c>
      <c r="G123" s="30">
        <f t="shared" si="7"/>
        <v>4913036559</v>
      </c>
      <c r="H123" s="27"/>
      <c r="I123" s="22">
        <f t="shared" si="6"/>
        <v>0.24985823937794482</v>
      </c>
      <c r="J123" s="10"/>
    </row>
    <row r="124" spans="1:10" ht="25.5" hidden="1" customHeight="1" x14ac:dyDescent="0.3">
      <c r="A124" s="19" t="s">
        <v>210</v>
      </c>
      <c r="B124" s="19" t="s">
        <v>211</v>
      </c>
      <c r="C124" s="23"/>
      <c r="D124" s="24">
        <v>2658775680</v>
      </c>
      <c r="E124" s="24">
        <v>2658775680</v>
      </c>
      <c r="F124" s="24">
        <v>0</v>
      </c>
      <c r="G124" s="21">
        <f t="shared" si="7"/>
        <v>2658775680</v>
      </c>
      <c r="H124" s="23"/>
      <c r="I124" s="25">
        <f t="shared" si="6"/>
        <v>0</v>
      </c>
      <c r="J124" s="10"/>
    </row>
    <row r="125" spans="1:10" ht="25.5" hidden="1" customHeight="1" x14ac:dyDescent="0.3">
      <c r="A125" s="19" t="s">
        <v>212</v>
      </c>
      <c r="B125" s="19" t="s">
        <v>213</v>
      </c>
      <c r="C125" s="23"/>
      <c r="D125" s="24">
        <v>12360000</v>
      </c>
      <c r="E125" s="24">
        <v>12360000</v>
      </c>
      <c r="F125" s="24">
        <v>0</v>
      </c>
      <c r="G125" s="21">
        <f t="shared" si="7"/>
        <v>12360000</v>
      </c>
      <c r="H125" s="23"/>
      <c r="I125" s="25">
        <f t="shared" si="6"/>
        <v>0</v>
      </c>
      <c r="J125" s="10"/>
    </row>
    <row r="126" spans="1:10" ht="25.5" hidden="1" customHeight="1" x14ac:dyDescent="0.3">
      <c r="A126" s="19" t="s">
        <v>212</v>
      </c>
      <c r="B126" s="19" t="s">
        <v>214</v>
      </c>
      <c r="C126" s="23"/>
      <c r="D126" s="24">
        <v>2172473788</v>
      </c>
      <c r="E126" s="24">
        <v>2172473788</v>
      </c>
      <c r="F126" s="24">
        <v>0</v>
      </c>
      <c r="G126" s="21">
        <f t="shared" si="7"/>
        <v>2172473788</v>
      </c>
      <c r="H126" s="23"/>
      <c r="I126" s="25">
        <f t="shared" si="6"/>
        <v>0</v>
      </c>
      <c r="J126" s="10"/>
    </row>
    <row r="127" spans="1:10" ht="25.5" hidden="1" customHeight="1" x14ac:dyDescent="0.3">
      <c r="A127" s="31" t="s">
        <v>323</v>
      </c>
      <c r="B127" s="19" t="s">
        <v>324</v>
      </c>
      <c r="C127" s="23"/>
      <c r="D127" s="24">
        <v>0</v>
      </c>
      <c r="E127" s="24">
        <v>1528350000</v>
      </c>
      <c r="F127" s="24">
        <v>1485805909</v>
      </c>
      <c r="G127" s="21">
        <f t="shared" si="7"/>
        <v>42544091</v>
      </c>
      <c r="H127" s="23"/>
      <c r="I127" s="25">
        <f t="shared" si="6"/>
        <v>0.9721633846959139</v>
      </c>
      <c r="J127" s="10"/>
    </row>
    <row r="128" spans="1:10" ht="25.5" hidden="1" customHeight="1" x14ac:dyDescent="0.3">
      <c r="A128" s="19" t="s">
        <v>215</v>
      </c>
      <c r="B128" s="19" t="s">
        <v>216</v>
      </c>
      <c r="C128" s="23"/>
      <c r="D128" s="24">
        <v>26883000</v>
      </c>
      <c r="E128" s="24">
        <v>0</v>
      </c>
      <c r="F128" s="24">
        <v>0</v>
      </c>
      <c r="G128" s="21">
        <f t="shared" si="7"/>
        <v>0</v>
      </c>
      <c r="H128" s="23"/>
      <c r="I128" s="25">
        <v>0</v>
      </c>
      <c r="J128" s="10"/>
    </row>
    <row r="129" spans="1:10" ht="25.5" hidden="1" customHeight="1" x14ac:dyDescent="0.3">
      <c r="A129" s="19" t="s">
        <v>217</v>
      </c>
      <c r="B129" s="19" t="s">
        <v>218</v>
      </c>
      <c r="C129" s="23"/>
      <c r="D129" s="24">
        <v>21218000</v>
      </c>
      <c r="E129" s="24">
        <v>171853000</v>
      </c>
      <c r="F129" s="24">
        <v>150635000</v>
      </c>
      <c r="G129" s="21">
        <f t="shared" si="7"/>
        <v>21218000</v>
      </c>
      <c r="H129" s="23"/>
      <c r="I129" s="25">
        <f t="shared" si="6"/>
        <v>0.8765340145356787</v>
      </c>
      <c r="J129" s="10"/>
    </row>
    <row r="130" spans="1:10" ht="25.5" hidden="1" customHeight="1" x14ac:dyDescent="0.3">
      <c r="A130" s="19" t="s">
        <v>219</v>
      </c>
      <c r="B130" s="19" t="s">
        <v>220</v>
      </c>
      <c r="C130" s="23"/>
      <c r="D130" s="24">
        <v>0</v>
      </c>
      <c r="E130" s="24">
        <v>0</v>
      </c>
      <c r="F130" s="24">
        <v>0</v>
      </c>
      <c r="G130" s="21">
        <f t="shared" si="7"/>
        <v>0</v>
      </c>
      <c r="H130" s="23"/>
      <c r="I130" s="25">
        <v>0</v>
      </c>
      <c r="J130" s="10"/>
    </row>
    <row r="131" spans="1:10" ht="25.5" hidden="1" customHeight="1" x14ac:dyDescent="0.3">
      <c r="A131" s="19" t="s">
        <v>221</v>
      </c>
      <c r="B131" s="19" t="s">
        <v>222</v>
      </c>
      <c r="C131" s="23"/>
      <c r="D131" s="24">
        <v>5665000</v>
      </c>
      <c r="E131" s="24">
        <v>5665000</v>
      </c>
      <c r="F131" s="24">
        <v>0</v>
      </c>
      <c r="G131" s="21">
        <f t="shared" si="7"/>
        <v>5665000</v>
      </c>
      <c r="H131" s="23"/>
      <c r="I131" s="25">
        <f t="shared" si="6"/>
        <v>0</v>
      </c>
      <c r="J131" s="10"/>
    </row>
    <row r="132" spans="1:10" ht="25.5" hidden="1" customHeight="1" x14ac:dyDescent="0.3">
      <c r="A132" s="26" t="s">
        <v>223</v>
      </c>
      <c r="B132" s="26" t="s">
        <v>224</v>
      </c>
      <c r="C132" s="27"/>
      <c r="D132" s="20">
        <v>0</v>
      </c>
      <c r="E132" s="20">
        <f>+E133</f>
        <v>0</v>
      </c>
      <c r="F132" s="20">
        <f>+F133</f>
        <v>0</v>
      </c>
      <c r="G132" s="30">
        <f t="shared" si="7"/>
        <v>0</v>
      </c>
      <c r="H132" s="27"/>
      <c r="I132" s="22">
        <v>0</v>
      </c>
      <c r="J132" s="10"/>
    </row>
    <row r="133" spans="1:10" ht="25.5" hidden="1" customHeight="1" x14ac:dyDescent="0.3">
      <c r="A133" s="19" t="s">
        <v>225</v>
      </c>
      <c r="B133" s="19" t="s">
        <v>226</v>
      </c>
      <c r="C133" s="23"/>
      <c r="D133" s="24">
        <v>0</v>
      </c>
      <c r="E133" s="24">
        <v>0</v>
      </c>
      <c r="F133" s="24">
        <v>0</v>
      </c>
      <c r="G133" s="21">
        <f t="shared" si="7"/>
        <v>0</v>
      </c>
      <c r="H133" s="23"/>
      <c r="I133" s="25">
        <v>0</v>
      </c>
      <c r="J133" s="10"/>
    </row>
    <row r="134" spans="1:10" ht="25.5" hidden="1" customHeight="1" x14ac:dyDescent="0.3">
      <c r="A134" s="26" t="s">
        <v>227</v>
      </c>
      <c r="B134" s="26" t="s">
        <v>228</v>
      </c>
      <c r="C134" s="27"/>
      <c r="D134" s="20">
        <v>97335000</v>
      </c>
      <c r="E134" s="20">
        <f>+E135+E141</f>
        <v>104475000</v>
      </c>
      <c r="F134" s="20">
        <f>+F135+F141</f>
        <v>7140000</v>
      </c>
      <c r="G134" s="30">
        <f t="shared" si="7"/>
        <v>97335000</v>
      </c>
      <c r="H134" s="27"/>
      <c r="I134" s="22">
        <f t="shared" si="6"/>
        <v>6.834170854271357E-2</v>
      </c>
      <c r="J134" s="10"/>
    </row>
    <row r="135" spans="1:10" ht="25.5" hidden="1" customHeight="1" x14ac:dyDescent="0.3">
      <c r="A135" s="26" t="s">
        <v>229</v>
      </c>
      <c r="B135" s="26" t="s">
        <v>230</v>
      </c>
      <c r="C135" s="27"/>
      <c r="D135" s="20">
        <v>87035000</v>
      </c>
      <c r="E135" s="20">
        <f>SUM(E136:E140)</f>
        <v>94175000</v>
      </c>
      <c r="F135" s="20">
        <f>SUM(F136:F140)</f>
        <v>7140000</v>
      </c>
      <c r="G135" s="30">
        <f t="shared" si="7"/>
        <v>87035000</v>
      </c>
      <c r="H135" s="27"/>
      <c r="I135" s="22">
        <f t="shared" si="6"/>
        <v>7.5816299442527213E-2</v>
      </c>
      <c r="J135" s="10"/>
    </row>
    <row r="136" spans="1:10" ht="25.5" hidden="1" customHeight="1" x14ac:dyDescent="0.3">
      <c r="A136" s="19" t="s">
        <v>231</v>
      </c>
      <c r="B136" s="19" t="s">
        <v>232</v>
      </c>
      <c r="C136" s="23"/>
      <c r="D136" s="24">
        <v>42230000</v>
      </c>
      <c r="E136" s="24">
        <v>42230000</v>
      </c>
      <c r="F136" s="24">
        <v>0</v>
      </c>
      <c r="G136" s="21">
        <f t="shared" si="7"/>
        <v>42230000</v>
      </c>
      <c r="H136" s="21">
        <f t="shared" si="7"/>
        <v>-42230000</v>
      </c>
      <c r="I136" s="25">
        <f t="shared" si="6"/>
        <v>0</v>
      </c>
      <c r="J136" s="10"/>
    </row>
    <row r="137" spans="1:10" ht="25.5" hidden="1" customHeight="1" x14ac:dyDescent="0.3">
      <c r="A137" s="31" t="s">
        <v>325</v>
      </c>
      <c r="B137" s="19" t="s">
        <v>326</v>
      </c>
      <c r="C137" s="23"/>
      <c r="D137" s="24">
        <v>0</v>
      </c>
      <c r="E137" s="24">
        <v>7140000</v>
      </c>
      <c r="F137" s="24">
        <v>7140000</v>
      </c>
      <c r="G137" s="21">
        <f t="shared" ref="G137:G186" si="9">+E137-F137</f>
        <v>0</v>
      </c>
      <c r="H137" s="23"/>
      <c r="I137" s="25">
        <f t="shared" si="6"/>
        <v>1</v>
      </c>
      <c r="J137" s="10"/>
    </row>
    <row r="138" spans="1:10" ht="25.5" hidden="1" customHeight="1" x14ac:dyDescent="0.3">
      <c r="A138" s="19" t="s">
        <v>233</v>
      </c>
      <c r="B138" s="19" t="s">
        <v>234</v>
      </c>
      <c r="C138" s="23"/>
      <c r="D138" s="24">
        <v>0</v>
      </c>
      <c r="E138" s="24">
        <v>0</v>
      </c>
      <c r="F138" s="24">
        <v>0</v>
      </c>
      <c r="G138" s="21">
        <f t="shared" si="9"/>
        <v>0</v>
      </c>
      <c r="H138" s="23"/>
      <c r="I138" s="25">
        <v>0</v>
      </c>
      <c r="J138" s="10"/>
    </row>
    <row r="139" spans="1:10" ht="25.5" hidden="1" customHeight="1" x14ac:dyDescent="0.3">
      <c r="A139" s="19" t="s">
        <v>235</v>
      </c>
      <c r="B139" s="19" t="s">
        <v>236</v>
      </c>
      <c r="C139" s="23"/>
      <c r="D139" s="24">
        <v>30900000</v>
      </c>
      <c r="E139" s="24">
        <v>30900000</v>
      </c>
      <c r="F139" s="24">
        <v>0</v>
      </c>
      <c r="G139" s="21">
        <f t="shared" si="9"/>
        <v>30900000</v>
      </c>
      <c r="H139" s="23"/>
      <c r="I139" s="25">
        <f t="shared" si="6"/>
        <v>0</v>
      </c>
      <c r="J139" s="10"/>
    </row>
    <row r="140" spans="1:10" ht="25.5" hidden="1" customHeight="1" x14ac:dyDescent="0.3">
      <c r="A140" s="19" t="s">
        <v>237</v>
      </c>
      <c r="B140" s="19" t="s">
        <v>238</v>
      </c>
      <c r="C140" s="23"/>
      <c r="D140" s="24">
        <v>13905000</v>
      </c>
      <c r="E140" s="24">
        <v>13905000</v>
      </c>
      <c r="F140" s="24">
        <v>0</v>
      </c>
      <c r="G140" s="21">
        <f t="shared" si="9"/>
        <v>13905000</v>
      </c>
      <c r="H140" s="23"/>
      <c r="I140" s="25">
        <f t="shared" si="6"/>
        <v>0</v>
      </c>
      <c r="J140" s="10"/>
    </row>
    <row r="141" spans="1:10" ht="25.5" hidden="1" customHeight="1" x14ac:dyDescent="0.3">
      <c r="A141" s="26" t="s">
        <v>239</v>
      </c>
      <c r="B141" s="26" t="s">
        <v>240</v>
      </c>
      <c r="C141" s="27"/>
      <c r="D141" s="20">
        <v>10300000</v>
      </c>
      <c r="E141" s="20">
        <f>+E142</f>
        <v>10300000</v>
      </c>
      <c r="F141" s="20">
        <f>+F142</f>
        <v>0</v>
      </c>
      <c r="G141" s="30">
        <f t="shared" si="9"/>
        <v>10300000</v>
      </c>
      <c r="H141" s="27"/>
      <c r="I141" s="22">
        <f t="shared" si="6"/>
        <v>0</v>
      </c>
      <c r="J141" s="10"/>
    </row>
    <row r="142" spans="1:10" ht="25.5" hidden="1" customHeight="1" x14ac:dyDescent="0.3">
      <c r="A142" s="19" t="s">
        <v>241</v>
      </c>
      <c r="B142" s="19" t="s">
        <v>242</v>
      </c>
      <c r="C142" s="23"/>
      <c r="D142" s="24">
        <v>10300000</v>
      </c>
      <c r="E142" s="24">
        <v>10300000</v>
      </c>
      <c r="F142" s="24">
        <v>0</v>
      </c>
      <c r="G142" s="21">
        <f t="shared" si="9"/>
        <v>10300000</v>
      </c>
      <c r="H142" s="23"/>
      <c r="I142" s="25">
        <f t="shared" si="6"/>
        <v>0</v>
      </c>
      <c r="J142" s="10"/>
    </row>
    <row r="143" spans="1:10" ht="25.5" hidden="1" customHeight="1" x14ac:dyDescent="0.3">
      <c r="A143" s="26" t="s">
        <v>243</v>
      </c>
      <c r="B143" s="26" t="s">
        <v>244</v>
      </c>
      <c r="C143" s="27"/>
      <c r="D143" s="20">
        <v>15450000</v>
      </c>
      <c r="E143" s="20">
        <f>+E144</f>
        <v>15450000</v>
      </c>
      <c r="F143" s="20">
        <f>+F144</f>
        <v>0</v>
      </c>
      <c r="G143" s="30">
        <f t="shared" si="9"/>
        <v>15450000</v>
      </c>
      <c r="H143" s="27"/>
      <c r="I143" s="22">
        <f t="shared" si="6"/>
        <v>0</v>
      </c>
      <c r="J143" s="10"/>
    </row>
    <row r="144" spans="1:10" ht="25.5" hidden="1" customHeight="1" x14ac:dyDescent="0.3">
      <c r="A144" s="19" t="s">
        <v>245</v>
      </c>
      <c r="B144" s="19" t="s">
        <v>246</v>
      </c>
      <c r="C144" s="23"/>
      <c r="D144" s="24">
        <v>15450000</v>
      </c>
      <c r="E144" s="24">
        <v>15450000</v>
      </c>
      <c r="F144" s="24">
        <v>0</v>
      </c>
      <c r="G144" s="21">
        <f t="shared" si="9"/>
        <v>15450000</v>
      </c>
      <c r="H144" s="23"/>
      <c r="I144" s="25">
        <f t="shared" si="6"/>
        <v>0</v>
      </c>
      <c r="J144" s="10"/>
    </row>
    <row r="145" spans="1:10" ht="25.5" hidden="1" customHeight="1" x14ac:dyDescent="0.3">
      <c r="A145" s="26" t="s">
        <v>247</v>
      </c>
      <c r="B145" s="26" t="s">
        <v>248</v>
      </c>
      <c r="C145" s="27"/>
      <c r="D145" s="20">
        <v>198095000</v>
      </c>
      <c r="E145" s="20">
        <f>+E151+E153+E155+E157+E146+E148</f>
        <v>362010714</v>
      </c>
      <c r="F145" s="20">
        <f>+F151+F153+F155+F157+F146+F148</f>
        <v>99629320</v>
      </c>
      <c r="G145" s="30">
        <f t="shared" si="9"/>
        <v>262381394</v>
      </c>
      <c r="H145" s="27"/>
      <c r="I145" s="22">
        <f t="shared" si="6"/>
        <v>0.2752109706896686</v>
      </c>
      <c r="J145" s="10"/>
    </row>
    <row r="146" spans="1:10" ht="25.5" hidden="1" customHeight="1" x14ac:dyDescent="0.3">
      <c r="A146" s="32" t="s">
        <v>327</v>
      </c>
      <c r="B146" s="26" t="s">
        <v>328</v>
      </c>
      <c r="C146" s="27"/>
      <c r="D146" s="20">
        <v>0</v>
      </c>
      <c r="E146" s="20">
        <f>+E147</f>
        <v>51221000</v>
      </c>
      <c r="F146" s="20">
        <f>+F147</f>
        <v>18221000</v>
      </c>
      <c r="G146" s="30">
        <f t="shared" si="9"/>
        <v>33000000</v>
      </c>
      <c r="H146" s="27"/>
      <c r="I146" s="22">
        <f t="shared" si="6"/>
        <v>0.3557330001366627</v>
      </c>
      <c r="J146" s="10"/>
    </row>
    <row r="147" spans="1:10" ht="25.5" hidden="1" customHeight="1" x14ac:dyDescent="0.3">
      <c r="A147" s="31" t="s">
        <v>329</v>
      </c>
      <c r="B147" s="19" t="s">
        <v>328</v>
      </c>
      <c r="C147" s="23"/>
      <c r="D147" s="24">
        <v>0</v>
      </c>
      <c r="E147" s="24">
        <v>51221000</v>
      </c>
      <c r="F147" s="24">
        <v>18221000</v>
      </c>
      <c r="G147" s="21">
        <f t="shared" si="9"/>
        <v>33000000</v>
      </c>
      <c r="H147" s="23"/>
      <c r="I147" s="25">
        <f t="shared" si="6"/>
        <v>0.3557330001366627</v>
      </c>
      <c r="J147" s="10"/>
    </row>
    <row r="148" spans="1:10" ht="25.5" hidden="1" customHeight="1" x14ac:dyDescent="0.3">
      <c r="A148" s="32" t="s">
        <v>330</v>
      </c>
      <c r="B148" s="26" t="s">
        <v>331</v>
      </c>
      <c r="C148" s="27"/>
      <c r="D148" s="20">
        <v>0</v>
      </c>
      <c r="E148" s="20">
        <f>SUM(E149:E150)</f>
        <v>112694714</v>
      </c>
      <c r="F148" s="20">
        <f>SUM(F149:F150)</f>
        <v>14408320</v>
      </c>
      <c r="G148" s="30">
        <f t="shared" si="9"/>
        <v>98286394</v>
      </c>
      <c r="H148" s="27"/>
      <c r="I148" s="22">
        <f t="shared" si="6"/>
        <v>0.12785266929201311</v>
      </c>
      <c r="J148" s="10"/>
    </row>
    <row r="149" spans="1:10" ht="25.5" hidden="1" customHeight="1" x14ac:dyDescent="0.3">
      <c r="A149" s="31" t="s">
        <v>332</v>
      </c>
      <c r="B149" s="19" t="s">
        <v>331</v>
      </c>
      <c r="C149" s="23"/>
      <c r="D149" s="24">
        <v>0</v>
      </c>
      <c r="E149" s="24">
        <v>102694714</v>
      </c>
      <c r="F149" s="24">
        <v>14408320</v>
      </c>
      <c r="G149" s="21">
        <f t="shared" si="9"/>
        <v>88286394</v>
      </c>
      <c r="H149" s="23"/>
      <c r="I149" s="25">
        <f t="shared" si="6"/>
        <v>0.1403024502312748</v>
      </c>
      <c r="J149" s="10"/>
    </row>
    <row r="150" spans="1:10" ht="25.5" hidden="1" customHeight="1" x14ac:dyDescent="0.3">
      <c r="A150" s="31" t="s">
        <v>333</v>
      </c>
      <c r="B150" s="19" t="s">
        <v>334</v>
      </c>
      <c r="C150" s="23"/>
      <c r="D150" s="24">
        <v>0</v>
      </c>
      <c r="E150" s="24">
        <v>10000000</v>
      </c>
      <c r="F150" s="24">
        <v>0</v>
      </c>
      <c r="G150" s="21">
        <f t="shared" si="9"/>
        <v>10000000</v>
      </c>
      <c r="H150" s="23"/>
      <c r="I150" s="25">
        <f t="shared" si="6"/>
        <v>0</v>
      </c>
      <c r="J150" s="10"/>
    </row>
    <row r="151" spans="1:10" ht="25.5" hidden="1" customHeight="1" x14ac:dyDescent="0.3">
      <c r="A151" s="26" t="s">
        <v>249</v>
      </c>
      <c r="B151" s="26" t="s">
        <v>250</v>
      </c>
      <c r="C151" s="27"/>
      <c r="D151" s="20">
        <v>38000000</v>
      </c>
      <c r="E151" s="20">
        <f>+E152</f>
        <v>38000000</v>
      </c>
      <c r="F151" s="20">
        <f>+F152</f>
        <v>0</v>
      </c>
      <c r="G151" s="30">
        <f t="shared" si="9"/>
        <v>38000000</v>
      </c>
      <c r="H151" s="27"/>
      <c r="I151" s="22">
        <f t="shared" si="6"/>
        <v>0</v>
      </c>
      <c r="J151" s="10"/>
    </row>
    <row r="152" spans="1:10" ht="25.5" hidden="1" customHeight="1" x14ac:dyDescent="0.3">
      <c r="A152" s="19" t="s">
        <v>251</v>
      </c>
      <c r="B152" s="19" t="s">
        <v>252</v>
      </c>
      <c r="C152" s="23"/>
      <c r="D152" s="24">
        <v>38000000</v>
      </c>
      <c r="E152" s="24">
        <v>38000000</v>
      </c>
      <c r="F152" s="24">
        <v>0</v>
      </c>
      <c r="G152" s="21">
        <f t="shared" si="9"/>
        <v>38000000</v>
      </c>
      <c r="H152" s="23"/>
      <c r="I152" s="25">
        <f t="shared" si="6"/>
        <v>0</v>
      </c>
      <c r="J152" s="10"/>
    </row>
    <row r="153" spans="1:10" ht="25.5" hidden="1" customHeight="1" x14ac:dyDescent="0.3">
      <c r="A153" s="26" t="s">
        <v>253</v>
      </c>
      <c r="B153" s="26" t="s">
        <v>254</v>
      </c>
      <c r="C153" s="27"/>
      <c r="D153" s="20">
        <v>82400000</v>
      </c>
      <c r="E153" s="20">
        <f>+E154</f>
        <v>82400000</v>
      </c>
      <c r="F153" s="20">
        <f>+F154</f>
        <v>67000000</v>
      </c>
      <c r="G153" s="30">
        <f t="shared" si="9"/>
        <v>15400000</v>
      </c>
      <c r="H153" s="27"/>
      <c r="I153" s="22">
        <f t="shared" si="6"/>
        <v>0.81310679611650483</v>
      </c>
      <c r="J153" s="10"/>
    </row>
    <row r="154" spans="1:10" ht="25.5" hidden="1" customHeight="1" x14ac:dyDescent="0.3">
      <c r="A154" s="19" t="s">
        <v>255</v>
      </c>
      <c r="B154" s="19" t="s">
        <v>256</v>
      </c>
      <c r="C154" s="23"/>
      <c r="D154" s="24">
        <v>82400000</v>
      </c>
      <c r="E154" s="24">
        <v>82400000</v>
      </c>
      <c r="F154" s="24">
        <v>67000000</v>
      </c>
      <c r="G154" s="21">
        <f t="shared" si="9"/>
        <v>15400000</v>
      </c>
      <c r="H154" s="23"/>
      <c r="I154" s="25">
        <f t="shared" si="6"/>
        <v>0.81310679611650483</v>
      </c>
      <c r="J154" s="10"/>
    </row>
    <row r="155" spans="1:10" ht="25.5" hidden="1" customHeight="1" x14ac:dyDescent="0.3">
      <c r="A155" s="26" t="s">
        <v>257</v>
      </c>
      <c r="B155" s="26" t="s">
        <v>258</v>
      </c>
      <c r="C155" s="27"/>
      <c r="D155" s="20">
        <v>71000000</v>
      </c>
      <c r="E155" s="20">
        <f>+E156</f>
        <v>71000000</v>
      </c>
      <c r="F155" s="20">
        <f>+F156</f>
        <v>0</v>
      </c>
      <c r="G155" s="30">
        <f t="shared" si="9"/>
        <v>71000000</v>
      </c>
      <c r="H155" s="27"/>
      <c r="I155" s="22">
        <f t="shared" si="6"/>
        <v>0</v>
      </c>
      <c r="J155" s="10"/>
    </row>
    <row r="156" spans="1:10" ht="25.5" hidden="1" customHeight="1" x14ac:dyDescent="0.3">
      <c r="A156" s="19" t="s">
        <v>259</v>
      </c>
      <c r="B156" s="19" t="s">
        <v>260</v>
      </c>
      <c r="C156" s="23"/>
      <c r="D156" s="24">
        <v>71000000</v>
      </c>
      <c r="E156" s="24">
        <v>71000000</v>
      </c>
      <c r="F156" s="24">
        <v>0</v>
      </c>
      <c r="G156" s="21">
        <f t="shared" si="9"/>
        <v>71000000</v>
      </c>
      <c r="H156" s="23"/>
      <c r="I156" s="25">
        <f t="shared" si="6"/>
        <v>0</v>
      </c>
      <c r="J156" s="10"/>
    </row>
    <row r="157" spans="1:10" ht="25.5" hidden="1" customHeight="1" x14ac:dyDescent="0.3">
      <c r="A157" s="26" t="s">
        <v>261</v>
      </c>
      <c r="B157" s="26" t="s">
        <v>262</v>
      </c>
      <c r="C157" s="27"/>
      <c r="D157" s="20">
        <v>6695000</v>
      </c>
      <c r="E157" s="20">
        <f>+E158</f>
        <v>6695000</v>
      </c>
      <c r="F157" s="20">
        <f>+F158</f>
        <v>0</v>
      </c>
      <c r="G157" s="30">
        <f t="shared" si="9"/>
        <v>6695000</v>
      </c>
      <c r="H157" s="27"/>
      <c r="I157" s="22">
        <f t="shared" si="6"/>
        <v>0</v>
      </c>
      <c r="J157" s="10"/>
    </row>
    <row r="158" spans="1:10" ht="25.5" hidden="1" customHeight="1" x14ac:dyDescent="0.3">
      <c r="A158" s="19" t="s">
        <v>263</v>
      </c>
      <c r="B158" s="19" t="s">
        <v>264</v>
      </c>
      <c r="C158" s="23"/>
      <c r="D158" s="24">
        <v>6695000</v>
      </c>
      <c r="E158" s="24">
        <v>6695000</v>
      </c>
      <c r="F158" s="24">
        <v>0</v>
      </c>
      <c r="G158" s="21">
        <f t="shared" si="9"/>
        <v>6695000</v>
      </c>
      <c r="H158" s="23"/>
      <c r="I158" s="25">
        <f t="shared" si="6"/>
        <v>0</v>
      </c>
      <c r="J158" s="10"/>
    </row>
    <row r="159" spans="1:10" ht="25.5" hidden="1" customHeight="1" x14ac:dyDescent="0.3">
      <c r="A159" s="26" t="s">
        <v>265</v>
      </c>
      <c r="B159" s="26" t="s">
        <v>266</v>
      </c>
      <c r="C159" s="27"/>
      <c r="D159" s="20">
        <v>365354000</v>
      </c>
      <c r="E159" s="20">
        <f>+E160</f>
        <v>175521000</v>
      </c>
      <c r="F159" s="20">
        <f>+F160</f>
        <v>7035421</v>
      </c>
      <c r="G159" s="30">
        <f t="shared" si="9"/>
        <v>168485579</v>
      </c>
      <c r="H159" s="27"/>
      <c r="I159" s="22">
        <f t="shared" si="6"/>
        <v>4.0083072680761847E-2</v>
      </c>
      <c r="J159" s="10"/>
    </row>
    <row r="160" spans="1:10" ht="25.5" hidden="1" customHeight="1" x14ac:dyDescent="0.3">
      <c r="A160" s="19" t="s">
        <v>267</v>
      </c>
      <c r="B160" s="19" t="s">
        <v>266</v>
      </c>
      <c r="C160" s="23"/>
      <c r="D160" s="24">
        <v>365354000</v>
      </c>
      <c r="E160" s="24">
        <v>175521000</v>
      </c>
      <c r="F160" s="24">
        <v>7035421</v>
      </c>
      <c r="G160" s="21">
        <f t="shared" si="9"/>
        <v>168485579</v>
      </c>
      <c r="H160" s="23"/>
      <c r="I160" s="25">
        <f t="shared" si="6"/>
        <v>4.0083072680761847E-2</v>
      </c>
      <c r="J160" s="10"/>
    </row>
    <row r="161" spans="1:10" ht="25.5" hidden="1" customHeight="1" x14ac:dyDescent="0.3">
      <c r="A161" s="32" t="s">
        <v>335</v>
      </c>
      <c r="B161" s="26" t="s">
        <v>336</v>
      </c>
      <c r="C161" s="27"/>
      <c r="D161" s="20">
        <v>0</v>
      </c>
      <c r="E161" s="20">
        <f>+E162</f>
        <v>375379200</v>
      </c>
      <c r="F161" s="20">
        <f>+F162</f>
        <v>0</v>
      </c>
      <c r="G161" s="21">
        <f t="shared" si="9"/>
        <v>375379200</v>
      </c>
      <c r="H161" s="27"/>
      <c r="I161" s="25">
        <f t="shared" si="6"/>
        <v>0</v>
      </c>
      <c r="J161" s="10"/>
    </row>
    <row r="162" spans="1:10" ht="25.5" hidden="1" customHeight="1" x14ac:dyDescent="0.3">
      <c r="A162" s="31" t="s">
        <v>337</v>
      </c>
      <c r="B162" s="19" t="s">
        <v>336</v>
      </c>
      <c r="C162" s="23"/>
      <c r="D162" s="24">
        <v>0</v>
      </c>
      <c r="E162" s="24">
        <v>375379200</v>
      </c>
      <c r="F162" s="24"/>
      <c r="G162" s="21">
        <f t="shared" si="9"/>
        <v>375379200</v>
      </c>
      <c r="H162" s="23"/>
      <c r="I162" s="25">
        <f t="shared" si="6"/>
        <v>0</v>
      </c>
      <c r="J162" s="10"/>
    </row>
    <row r="163" spans="1:10" ht="25.5" customHeight="1" x14ac:dyDescent="0.3">
      <c r="A163" s="26" t="s">
        <v>268</v>
      </c>
      <c r="B163" s="26" t="s">
        <v>285</v>
      </c>
      <c r="C163" s="27"/>
      <c r="D163" s="20">
        <v>233962500</v>
      </c>
      <c r="E163" s="20">
        <f>+E164</f>
        <v>230962500</v>
      </c>
      <c r="F163" s="20">
        <f>+F164</f>
        <v>0</v>
      </c>
      <c r="G163" s="30">
        <f t="shared" si="9"/>
        <v>230962500</v>
      </c>
      <c r="H163" s="27"/>
      <c r="I163" s="22">
        <f t="shared" si="6"/>
        <v>0</v>
      </c>
      <c r="J163" s="10"/>
    </row>
    <row r="164" spans="1:10" ht="25.5" customHeight="1" x14ac:dyDescent="0.3">
      <c r="A164" s="26" t="s">
        <v>269</v>
      </c>
      <c r="B164" s="26" t="s">
        <v>285</v>
      </c>
      <c r="C164" s="27"/>
      <c r="D164" s="20">
        <v>233962500</v>
      </c>
      <c r="E164" s="20">
        <f>+E165+E176</f>
        <v>230962500</v>
      </c>
      <c r="F164" s="20">
        <f>+F165+F176</f>
        <v>0</v>
      </c>
      <c r="G164" s="30">
        <f t="shared" si="9"/>
        <v>230962500</v>
      </c>
      <c r="H164" s="27"/>
      <c r="I164" s="22">
        <f t="shared" ref="I164:I186" si="10">+F164/E164</f>
        <v>0</v>
      </c>
      <c r="J164" s="10"/>
    </row>
    <row r="165" spans="1:10" ht="25.5" hidden="1" customHeight="1" x14ac:dyDescent="0.3">
      <c r="A165" s="26" t="s">
        <v>270</v>
      </c>
      <c r="B165" s="26" t="s">
        <v>61</v>
      </c>
      <c r="C165" s="27"/>
      <c r="D165" s="20">
        <v>148362500</v>
      </c>
      <c r="E165" s="20">
        <f>SUM(E166:E175)</f>
        <v>145362500</v>
      </c>
      <c r="F165" s="20">
        <f>SUM(F166:F175)</f>
        <v>0</v>
      </c>
      <c r="G165" s="30">
        <f t="shared" si="9"/>
        <v>145362500</v>
      </c>
      <c r="H165" s="27"/>
      <c r="I165" s="22">
        <f t="shared" si="10"/>
        <v>0</v>
      </c>
      <c r="J165" s="10"/>
    </row>
    <row r="166" spans="1:10" ht="25.5" hidden="1" customHeight="1" x14ac:dyDescent="0.3">
      <c r="A166" s="19" t="s">
        <v>271</v>
      </c>
      <c r="B166" s="19" t="s">
        <v>67</v>
      </c>
      <c r="C166" s="23"/>
      <c r="D166" s="24">
        <v>30000000</v>
      </c>
      <c r="E166" s="24">
        <v>30000000</v>
      </c>
      <c r="F166" s="24">
        <v>0</v>
      </c>
      <c r="G166" s="21">
        <f t="shared" si="9"/>
        <v>30000000</v>
      </c>
      <c r="H166" s="23"/>
      <c r="I166" s="25">
        <f t="shared" si="10"/>
        <v>0</v>
      </c>
      <c r="J166" s="10"/>
    </row>
    <row r="167" spans="1:10" ht="25.5" hidden="1" customHeight="1" x14ac:dyDescent="0.3">
      <c r="A167" s="19" t="s">
        <v>272</v>
      </c>
      <c r="B167" s="19" t="s">
        <v>85</v>
      </c>
      <c r="C167" s="23"/>
      <c r="D167" s="24">
        <v>10500000</v>
      </c>
      <c r="E167" s="24">
        <v>10500000</v>
      </c>
      <c r="F167" s="24">
        <v>0</v>
      </c>
      <c r="G167" s="21">
        <f t="shared" si="9"/>
        <v>10500000</v>
      </c>
      <c r="H167" s="23"/>
      <c r="I167" s="25">
        <f t="shared" si="10"/>
        <v>0</v>
      </c>
      <c r="J167" s="10"/>
    </row>
    <row r="168" spans="1:10" ht="25.5" hidden="1" customHeight="1" x14ac:dyDescent="0.3">
      <c r="A168" s="19" t="s">
        <v>273</v>
      </c>
      <c r="B168" s="19" t="s">
        <v>286</v>
      </c>
      <c r="C168" s="23"/>
      <c r="D168" s="24">
        <v>80000000</v>
      </c>
      <c r="E168" s="24">
        <v>80000000</v>
      </c>
      <c r="F168" s="24">
        <v>0</v>
      </c>
      <c r="G168" s="21">
        <f t="shared" si="9"/>
        <v>80000000</v>
      </c>
      <c r="H168" s="23"/>
      <c r="I168" s="25">
        <f t="shared" si="10"/>
        <v>0</v>
      </c>
      <c r="J168" s="10"/>
    </row>
    <row r="169" spans="1:10" ht="25.5" hidden="1" customHeight="1" x14ac:dyDescent="0.3">
      <c r="A169" s="19" t="s">
        <v>274</v>
      </c>
      <c r="B169" s="19" t="s">
        <v>93</v>
      </c>
      <c r="C169" s="23"/>
      <c r="D169" s="24">
        <v>1000000</v>
      </c>
      <c r="E169" s="24">
        <v>1000000</v>
      </c>
      <c r="F169" s="24">
        <v>0</v>
      </c>
      <c r="G169" s="21">
        <f t="shared" si="9"/>
        <v>1000000</v>
      </c>
      <c r="H169" s="23"/>
      <c r="I169" s="25">
        <f t="shared" si="10"/>
        <v>0</v>
      </c>
      <c r="J169" s="10"/>
    </row>
    <row r="170" spans="1:10" ht="25.5" hidden="1" customHeight="1" x14ac:dyDescent="0.3">
      <c r="A170" s="19" t="s">
        <v>275</v>
      </c>
      <c r="B170" s="19" t="s">
        <v>101</v>
      </c>
      <c r="C170" s="23"/>
      <c r="D170" s="24">
        <v>3500000</v>
      </c>
      <c r="E170" s="24">
        <v>3500000</v>
      </c>
      <c r="F170" s="24">
        <v>0</v>
      </c>
      <c r="G170" s="21">
        <f t="shared" si="9"/>
        <v>3500000</v>
      </c>
      <c r="H170" s="23"/>
      <c r="I170" s="25">
        <f t="shared" si="10"/>
        <v>0</v>
      </c>
      <c r="J170" s="10"/>
    </row>
    <row r="171" spans="1:10" ht="25.5" hidden="1" customHeight="1" x14ac:dyDescent="0.3">
      <c r="A171" s="19" t="s">
        <v>276</v>
      </c>
      <c r="B171" s="19" t="s">
        <v>287</v>
      </c>
      <c r="C171" s="23"/>
      <c r="D171" s="24">
        <v>2500000</v>
      </c>
      <c r="E171" s="24">
        <v>2500000</v>
      </c>
      <c r="F171" s="24">
        <v>0</v>
      </c>
      <c r="G171" s="21">
        <f t="shared" si="9"/>
        <v>2500000</v>
      </c>
      <c r="H171" s="23"/>
      <c r="I171" s="25">
        <f t="shared" si="10"/>
        <v>0</v>
      </c>
      <c r="J171" s="10"/>
    </row>
    <row r="172" spans="1:10" ht="25.5" hidden="1" customHeight="1" x14ac:dyDescent="0.3">
      <c r="A172" s="19" t="s">
        <v>277</v>
      </c>
      <c r="B172" s="19" t="s">
        <v>117</v>
      </c>
      <c r="C172" s="23"/>
      <c r="D172" s="24">
        <v>3000000</v>
      </c>
      <c r="E172" s="24">
        <v>0</v>
      </c>
      <c r="F172" s="24">
        <v>0</v>
      </c>
      <c r="G172" s="21">
        <f t="shared" si="9"/>
        <v>0</v>
      </c>
      <c r="H172" s="23"/>
      <c r="I172" s="25">
        <v>0</v>
      </c>
      <c r="J172" s="10"/>
    </row>
    <row r="173" spans="1:10" ht="25.5" hidden="1" customHeight="1" x14ac:dyDescent="0.3">
      <c r="A173" s="19" t="s">
        <v>278</v>
      </c>
      <c r="B173" s="19" t="s">
        <v>120</v>
      </c>
      <c r="C173" s="23"/>
      <c r="D173" s="24">
        <v>6000000</v>
      </c>
      <c r="E173" s="24">
        <v>6000000</v>
      </c>
      <c r="F173" s="24">
        <v>0</v>
      </c>
      <c r="G173" s="21">
        <f t="shared" si="9"/>
        <v>6000000</v>
      </c>
      <c r="H173" s="23"/>
      <c r="I173" s="25">
        <f t="shared" si="10"/>
        <v>0</v>
      </c>
      <c r="J173" s="10"/>
    </row>
    <row r="174" spans="1:10" ht="25.5" hidden="1" customHeight="1" x14ac:dyDescent="0.3">
      <c r="A174" s="19" t="s">
        <v>279</v>
      </c>
      <c r="B174" s="19" t="s">
        <v>136</v>
      </c>
      <c r="C174" s="23"/>
      <c r="D174" s="24">
        <v>7000000</v>
      </c>
      <c r="E174" s="24">
        <v>7000000</v>
      </c>
      <c r="F174" s="24">
        <v>0</v>
      </c>
      <c r="G174" s="21">
        <f t="shared" si="9"/>
        <v>7000000</v>
      </c>
      <c r="H174" s="23"/>
      <c r="I174" s="25">
        <f t="shared" si="10"/>
        <v>0</v>
      </c>
      <c r="J174" s="10"/>
    </row>
    <row r="175" spans="1:10" ht="25.5" hidden="1" customHeight="1" x14ac:dyDescent="0.3">
      <c r="A175" s="19" t="s">
        <v>280</v>
      </c>
      <c r="B175" s="19" t="s">
        <v>160</v>
      </c>
      <c r="C175" s="23"/>
      <c r="D175" s="24">
        <v>4862500</v>
      </c>
      <c r="E175" s="24">
        <v>4862500</v>
      </c>
      <c r="F175" s="24">
        <v>0</v>
      </c>
      <c r="G175" s="21">
        <f t="shared" si="9"/>
        <v>4862500</v>
      </c>
      <c r="H175" s="23"/>
      <c r="I175" s="25">
        <f t="shared" si="10"/>
        <v>0</v>
      </c>
      <c r="J175" s="10"/>
    </row>
    <row r="176" spans="1:10" ht="25.5" hidden="1" customHeight="1" x14ac:dyDescent="0.3">
      <c r="A176" s="26" t="s">
        <v>281</v>
      </c>
      <c r="B176" s="26" t="s">
        <v>138</v>
      </c>
      <c r="C176" s="27"/>
      <c r="D176" s="20">
        <v>85600000</v>
      </c>
      <c r="E176" s="20">
        <f>SUM(E177:E179)</f>
        <v>85600000</v>
      </c>
      <c r="F176" s="20">
        <f>SUM(F177:F179)</f>
        <v>0</v>
      </c>
      <c r="G176" s="30">
        <f t="shared" si="9"/>
        <v>85600000</v>
      </c>
      <c r="H176" s="27"/>
      <c r="I176" s="22">
        <f t="shared" si="10"/>
        <v>0</v>
      </c>
      <c r="J176" s="10"/>
    </row>
    <row r="177" spans="1:10" ht="25.5" hidden="1" customHeight="1" x14ac:dyDescent="0.3">
      <c r="A177" s="19" t="s">
        <v>282</v>
      </c>
      <c r="B177" s="19" t="s">
        <v>226</v>
      </c>
      <c r="C177" s="23"/>
      <c r="D177" s="24">
        <v>76600000</v>
      </c>
      <c r="E177" s="24">
        <v>76600000</v>
      </c>
      <c r="F177" s="24">
        <v>0</v>
      </c>
      <c r="G177" s="21">
        <f t="shared" si="9"/>
        <v>76600000</v>
      </c>
      <c r="H177" s="23"/>
      <c r="I177" s="25">
        <f t="shared" si="10"/>
        <v>0</v>
      </c>
      <c r="J177" s="10"/>
    </row>
    <row r="178" spans="1:10" ht="25.5" hidden="1" customHeight="1" x14ac:dyDescent="0.3">
      <c r="A178" s="19" t="s">
        <v>283</v>
      </c>
      <c r="B178" s="19" t="s">
        <v>236</v>
      </c>
      <c r="C178" s="23"/>
      <c r="D178" s="24">
        <v>4000000</v>
      </c>
      <c r="E178" s="24">
        <v>4000000</v>
      </c>
      <c r="F178" s="24">
        <v>0</v>
      </c>
      <c r="G178" s="21">
        <f t="shared" si="9"/>
        <v>4000000</v>
      </c>
      <c r="H178" s="23"/>
      <c r="I178" s="25">
        <f t="shared" si="10"/>
        <v>0</v>
      </c>
      <c r="J178" s="10"/>
    </row>
    <row r="179" spans="1:10" ht="25.5" hidden="1" customHeight="1" x14ac:dyDescent="0.3">
      <c r="A179" s="19" t="s">
        <v>284</v>
      </c>
      <c r="B179" s="19" t="s">
        <v>238</v>
      </c>
      <c r="C179" s="23"/>
      <c r="D179" s="24">
        <v>5000000</v>
      </c>
      <c r="E179" s="24">
        <v>5000000</v>
      </c>
      <c r="F179" s="24">
        <v>0</v>
      </c>
      <c r="G179" s="21">
        <f t="shared" si="9"/>
        <v>5000000</v>
      </c>
      <c r="H179" s="23"/>
      <c r="I179" s="25">
        <f t="shared" si="10"/>
        <v>0</v>
      </c>
      <c r="J179" s="10"/>
    </row>
    <row r="180" spans="1:10" ht="25.5" customHeight="1" x14ac:dyDescent="0.3">
      <c r="A180" s="26">
        <v>24</v>
      </c>
      <c r="B180" s="26" t="s">
        <v>288</v>
      </c>
      <c r="C180" s="27"/>
      <c r="D180" s="20">
        <v>3794674185</v>
      </c>
      <c r="E180" s="20">
        <f>+E181+E185</f>
        <v>16082776797</v>
      </c>
      <c r="F180" s="20">
        <f>+F181+F185</f>
        <v>4761659700</v>
      </c>
      <c r="G180" s="30">
        <f t="shared" si="9"/>
        <v>11321117097</v>
      </c>
      <c r="H180" s="27"/>
      <c r="I180" s="22">
        <f t="shared" si="10"/>
        <v>0.29607198807162555</v>
      </c>
      <c r="J180" s="10"/>
    </row>
    <row r="181" spans="1:10" ht="25.5" customHeight="1" x14ac:dyDescent="0.3">
      <c r="A181" s="26">
        <v>2402</v>
      </c>
      <c r="B181" s="26" t="s">
        <v>27</v>
      </c>
      <c r="C181" s="27"/>
      <c r="D181" s="20">
        <v>3794674185</v>
      </c>
      <c r="E181" s="20">
        <f t="shared" ref="E181:F183" si="11">+E182</f>
        <v>1300026120</v>
      </c>
      <c r="F181" s="20">
        <f t="shared" si="11"/>
        <v>0</v>
      </c>
      <c r="G181" s="30">
        <f t="shared" si="9"/>
        <v>1300026120</v>
      </c>
      <c r="H181" s="27"/>
      <c r="I181" s="22">
        <f t="shared" si="10"/>
        <v>0</v>
      </c>
      <c r="J181" s="10"/>
    </row>
    <row r="182" spans="1:10" ht="25.5" hidden="1" customHeight="1" x14ac:dyDescent="0.3">
      <c r="A182" s="26">
        <v>240201</v>
      </c>
      <c r="B182" s="26" t="s">
        <v>29</v>
      </c>
      <c r="C182" s="27"/>
      <c r="D182" s="20">
        <v>1964973052</v>
      </c>
      <c r="E182" s="20">
        <f t="shared" si="11"/>
        <v>1300026120</v>
      </c>
      <c r="F182" s="20">
        <f t="shared" si="11"/>
        <v>0</v>
      </c>
      <c r="G182" s="30">
        <f t="shared" si="9"/>
        <v>1300026120</v>
      </c>
      <c r="H182" s="27"/>
      <c r="I182" s="22">
        <f t="shared" si="10"/>
        <v>0</v>
      </c>
      <c r="J182" s="10"/>
    </row>
    <row r="183" spans="1:10" ht="25.5" hidden="1" customHeight="1" x14ac:dyDescent="0.3">
      <c r="A183" s="26">
        <v>24020101</v>
      </c>
      <c r="B183" s="26" t="s">
        <v>31</v>
      </c>
      <c r="C183" s="27"/>
      <c r="D183" s="20">
        <v>1964973052</v>
      </c>
      <c r="E183" s="20">
        <f t="shared" si="11"/>
        <v>1300026120</v>
      </c>
      <c r="F183" s="20">
        <f t="shared" si="11"/>
        <v>0</v>
      </c>
      <c r="G183" s="30">
        <f t="shared" si="9"/>
        <v>1300026120</v>
      </c>
      <c r="H183" s="27"/>
      <c r="I183" s="22">
        <f t="shared" si="10"/>
        <v>0</v>
      </c>
      <c r="J183" s="10"/>
    </row>
    <row r="184" spans="1:10" ht="25.5" hidden="1" customHeight="1" x14ac:dyDescent="0.3">
      <c r="A184" s="19">
        <v>2402010101</v>
      </c>
      <c r="B184" s="19" t="s">
        <v>33</v>
      </c>
      <c r="C184" s="23"/>
      <c r="D184" s="24">
        <v>1964973052</v>
      </c>
      <c r="E184" s="24">
        <v>1300026120</v>
      </c>
      <c r="F184" s="24">
        <v>0</v>
      </c>
      <c r="G184" s="21">
        <f t="shared" si="9"/>
        <v>1300026120</v>
      </c>
      <c r="H184" s="23"/>
      <c r="I184" s="25">
        <f t="shared" si="10"/>
        <v>0</v>
      </c>
      <c r="J184" s="10"/>
    </row>
    <row r="185" spans="1:10" ht="25.5" customHeight="1" x14ac:dyDescent="0.3">
      <c r="A185" s="26">
        <v>240202</v>
      </c>
      <c r="B185" s="26" t="s">
        <v>59</v>
      </c>
      <c r="C185" s="27"/>
      <c r="D185" s="20">
        <v>1829701133</v>
      </c>
      <c r="E185" s="20">
        <f>+E186</f>
        <v>14782750677</v>
      </c>
      <c r="F185" s="20">
        <f>+F186</f>
        <v>4761659700</v>
      </c>
      <c r="G185" s="30">
        <f t="shared" si="9"/>
        <v>10021090977</v>
      </c>
      <c r="H185" s="27"/>
      <c r="I185" s="22">
        <f t="shared" si="10"/>
        <v>0.32210918008706668</v>
      </c>
      <c r="J185" s="10"/>
    </row>
    <row r="186" spans="1:10" ht="25.5" hidden="1" customHeight="1" x14ac:dyDescent="0.3">
      <c r="A186" s="19">
        <v>24020202</v>
      </c>
      <c r="B186" s="19" t="s">
        <v>138</v>
      </c>
      <c r="C186" s="23"/>
      <c r="D186" s="24">
        <v>1829701133</v>
      </c>
      <c r="E186" s="24">
        <v>14782750677</v>
      </c>
      <c r="F186" s="24">
        <v>4761659700</v>
      </c>
      <c r="G186" s="21">
        <f t="shared" si="9"/>
        <v>10021090977</v>
      </c>
      <c r="H186" s="23"/>
      <c r="I186" s="25">
        <f t="shared" si="10"/>
        <v>0.32210918008706668</v>
      </c>
      <c r="J186" s="10"/>
    </row>
    <row r="187" spans="1:10" ht="10.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0"/>
    </row>
    <row r="188" spans="1:10" ht="12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0"/>
    </row>
    <row r="189" spans="1:10" ht="12.75" customHeight="1" x14ac:dyDescent="0.25">
      <c r="A189" s="11" t="s">
        <v>21</v>
      </c>
      <c r="B189" s="12" t="s">
        <v>22</v>
      </c>
      <c r="C189" s="13"/>
      <c r="D189" s="11"/>
      <c r="E189" s="11"/>
      <c r="F189" s="11"/>
      <c r="G189" s="11"/>
      <c r="H189" s="11"/>
      <c r="I189" s="11"/>
      <c r="J189" s="10"/>
    </row>
    <row r="190" spans="1:10" ht="40.5" customHeight="1" x14ac:dyDescent="0.25">
      <c r="A190" s="11"/>
      <c r="B190" s="14" t="s">
        <v>23</v>
      </c>
      <c r="C190" s="13"/>
      <c r="D190" s="11"/>
      <c r="E190" s="11"/>
      <c r="F190" s="11"/>
      <c r="G190" s="11"/>
      <c r="H190" s="11"/>
      <c r="I190" s="11"/>
      <c r="J190" s="10"/>
    </row>
    <row r="191" spans="1:10" ht="12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0"/>
    </row>
    <row r="192" spans="1:10" ht="39" customHeight="1" x14ac:dyDescent="0.25">
      <c r="A192" s="71" t="s">
        <v>24</v>
      </c>
      <c r="B192" s="72"/>
      <c r="C192" s="72"/>
      <c r="D192" s="72"/>
      <c r="E192" s="72"/>
      <c r="F192" s="72"/>
      <c r="G192" s="72"/>
      <c r="H192" s="72"/>
      <c r="I192" s="72"/>
      <c r="J192" s="10"/>
    </row>
    <row r="193" spans="10:10" ht="12.75" customHeight="1" x14ac:dyDescent="0.25">
      <c r="J193" s="10"/>
    </row>
    <row r="194" spans="10:10" ht="12.75" customHeight="1" x14ac:dyDescent="0.25">
      <c r="J194" s="10"/>
    </row>
    <row r="195" spans="10:10" ht="12.75" customHeight="1" x14ac:dyDescent="0.25">
      <c r="J195" s="10"/>
    </row>
    <row r="196" spans="10:10" ht="12.75" customHeight="1" x14ac:dyDescent="0.25">
      <c r="J196" s="10"/>
    </row>
    <row r="197" spans="10:10" ht="12.75" customHeight="1" x14ac:dyDescent="0.25">
      <c r="J197" s="10"/>
    </row>
    <row r="198" spans="10:10" ht="12.75" customHeight="1" x14ac:dyDescent="0.25">
      <c r="J198" s="10"/>
    </row>
    <row r="199" spans="10:10" ht="12.75" customHeight="1" x14ac:dyDescent="0.25">
      <c r="J199" s="10"/>
    </row>
    <row r="200" spans="10:10" ht="12.75" customHeight="1" x14ac:dyDescent="0.25">
      <c r="J200" s="10"/>
    </row>
    <row r="201" spans="10:10" ht="12.75" customHeight="1" x14ac:dyDescent="0.25">
      <c r="J201" s="10"/>
    </row>
    <row r="202" spans="10:10" ht="12.75" customHeight="1" x14ac:dyDescent="0.25">
      <c r="J202" s="10"/>
    </row>
    <row r="203" spans="10:10" ht="12.75" customHeight="1" x14ac:dyDescent="0.25">
      <c r="J203" s="10"/>
    </row>
    <row r="204" spans="10:10" ht="12.75" customHeight="1" x14ac:dyDescent="0.25">
      <c r="J204" s="10"/>
    </row>
    <row r="205" spans="10:10" ht="12.75" customHeight="1" x14ac:dyDescent="0.25">
      <c r="J205" s="10"/>
    </row>
    <row r="206" spans="10:10" ht="12.75" customHeight="1" x14ac:dyDescent="0.25">
      <c r="J206" s="10"/>
    </row>
    <row r="207" spans="10:10" ht="12.75" customHeight="1" x14ac:dyDescent="0.25">
      <c r="J207" s="10"/>
    </row>
    <row r="208" spans="10:10" ht="12.75" customHeight="1" x14ac:dyDescent="0.25">
      <c r="J208" s="10"/>
    </row>
    <row r="209" spans="10:10" ht="12.75" customHeight="1" x14ac:dyDescent="0.25">
      <c r="J209" s="10"/>
    </row>
    <row r="210" spans="10:10" ht="12.75" customHeight="1" x14ac:dyDescent="0.25">
      <c r="J210" s="10"/>
    </row>
    <row r="211" spans="10:10" ht="12.75" customHeight="1" x14ac:dyDescent="0.25">
      <c r="J211" s="10"/>
    </row>
    <row r="212" spans="10:10" ht="12.75" customHeight="1" x14ac:dyDescent="0.25">
      <c r="J212" s="10"/>
    </row>
    <row r="213" spans="10:10" ht="12.75" customHeight="1" x14ac:dyDescent="0.25">
      <c r="J213" s="10"/>
    </row>
    <row r="214" spans="10:10" ht="12.75" customHeight="1" x14ac:dyDescent="0.25">
      <c r="J214" s="10"/>
    </row>
    <row r="215" spans="10:10" ht="12.75" customHeight="1" x14ac:dyDescent="0.25">
      <c r="J215" s="10"/>
    </row>
    <row r="216" spans="10:10" ht="12.75" customHeight="1" x14ac:dyDescent="0.25">
      <c r="J216" s="10"/>
    </row>
    <row r="217" spans="10:10" ht="12.75" customHeight="1" x14ac:dyDescent="0.25">
      <c r="J217" s="10"/>
    </row>
    <row r="218" spans="10:10" ht="12.75" customHeight="1" x14ac:dyDescent="0.25">
      <c r="J218" s="10"/>
    </row>
    <row r="219" spans="10:10" ht="12.75" customHeight="1" x14ac:dyDescent="0.25">
      <c r="J219" s="10"/>
    </row>
    <row r="220" spans="10:10" ht="12.75" customHeight="1" x14ac:dyDescent="0.25">
      <c r="J220" s="10"/>
    </row>
    <row r="221" spans="10:10" ht="12.75" customHeight="1" x14ac:dyDescent="0.25">
      <c r="J221" s="10"/>
    </row>
    <row r="222" spans="10:10" ht="12.75" customHeight="1" x14ac:dyDescent="0.25">
      <c r="J222" s="10"/>
    </row>
    <row r="223" spans="10:10" ht="12.75" customHeight="1" x14ac:dyDescent="0.25">
      <c r="J223" s="10"/>
    </row>
    <row r="224" spans="10:10" ht="12.75" customHeight="1" x14ac:dyDescent="0.25">
      <c r="J224" s="10"/>
    </row>
    <row r="225" spans="10:10" ht="12.75" customHeight="1" x14ac:dyDescent="0.25">
      <c r="J225" s="10"/>
    </row>
    <row r="226" spans="10:10" ht="12.75" customHeight="1" x14ac:dyDescent="0.25">
      <c r="J226" s="10"/>
    </row>
    <row r="227" spans="10:10" ht="12.75" customHeight="1" x14ac:dyDescent="0.25">
      <c r="J227" s="10"/>
    </row>
    <row r="228" spans="10:10" ht="12.75" customHeight="1" x14ac:dyDescent="0.25">
      <c r="J228" s="10"/>
    </row>
    <row r="229" spans="10:10" ht="12.75" customHeight="1" x14ac:dyDescent="0.25">
      <c r="J229" s="10"/>
    </row>
    <row r="230" spans="10:10" ht="12.75" customHeight="1" x14ac:dyDescent="0.25">
      <c r="J230" s="10"/>
    </row>
    <row r="231" spans="10:10" ht="12.75" customHeight="1" x14ac:dyDescent="0.25">
      <c r="J231" s="10"/>
    </row>
    <row r="232" spans="10:10" ht="12.75" customHeight="1" x14ac:dyDescent="0.25">
      <c r="J232" s="10"/>
    </row>
    <row r="233" spans="10:10" ht="12.75" customHeight="1" x14ac:dyDescent="0.25">
      <c r="J233" s="10"/>
    </row>
    <row r="234" spans="10:10" ht="12.75" customHeight="1" x14ac:dyDescent="0.25">
      <c r="J234" s="10"/>
    </row>
    <row r="235" spans="10:10" ht="12.75" customHeight="1" x14ac:dyDescent="0.25">
      <c r="J235" s="10"/>
    </row>
    <row r="236" spans="10:10" ht="12.75" customHeight="1" x14ac:dyDescent="0.25">
      <c r="J236" s="10"/>
    </row>
    <row r="237" spans="10:10" ht="12.75" customHeight="1" x14ac:dyDescent="0.25">
      <c r="J237" s="10"/>
    </row>
    <row r="238" spans="10:10" ht="12.75" customHeight="1" x14ac:dyDescent="0.25">
      <c r="J238" s="10"/>
    </row>
    <row r="239" spans="10:10" ht="12.75" customHeight="1" x14ac:dyDescent="0.25">
      <c r="J239" s="10"/>
    </row>
    <row r="240" spans="10:10" ht="12.75" customHeight="1" x14ac:dyDescent="0.25">
      <c r="J240" s="10"/>
    </row>
    <row r="241" spans="10:10" ht="12.75" customHeight="1" x14ac:dyDescent="0.25">
      <c r="J241" s="10"/>
    </row>
    <row r="242" spans="10:10" ht="12.75" customHeight="1" x14ac:dyDescent="0.25">
      <c r="J242" s="10"/>
    </row>
    <row r="243" spans="10:10" ht="12.75" customHeight="1" x14ac:dyDescent="0.25">
      <c r="J243" s="10"/>
    </row>
    <row r="244" spans="10:10" ht="12.75" customHeight="1" x14ac:dyDescent="0.25">
      <c r="J244" s="10"/>
    </row>
    <row r="245" spans="10:10" ht="12.75" customHeight="1" x14ac:dyDescent="0.25">
      <c r="J245" s="10"/>
    </row>
    <row r="246" spans="10:10" ht="12.75" customHeight="1" x14ac:dyDescent="0.25">
      <c r="J246" s="10"/>
    </row>
    <row r="247" spans="10:10" ht="12.75" customHeight="1" x14ac:dyDescent="0.25">
      <c r="J247" s="10"/>
    </row>
    <row r="248" spans="10:10" ht="12.75" customHeight="1" x14ac:dyDescent="0.25">
      <c r="J248" s="10"/>
    </row>
    <row r="249" spans="10:10" ht="12.75" customHeight="1" x14ac:dyDescent="0.25">
      <c r="J249" s="10"/>
    </row>
    <row r="250" spans="10:10" ht="12.75" customHeight="1" x14ac:dyDescent="0.25">
      <c r="J250" s="10"/>
    </row>
    <row r="251" spans="10:10" ht="12.75" customHeight="1" x14ac:dyDescent="0.25">
      <c r="J251" s="10"/>
    </row>
    <row r="252" spans="10:10" ht="12.75" customHeight="1" x14ac:dyDescent="0.25">
      <c r="J252" s="10"/>
    </row>
    <row r="253" spans="10:10" ht="12.75" customHeight="1" x14ac:dyDescent="0.25">
      <c r="J253" s="10"/>
    </row>
    <row r="254" spans="10:10" ht="12.75" customHeight="1" x14ac:dyDescent="0.25">
      <c r="J254" s="10"/>
    </row>
    <row r="255" spans="10:10" ht="12.75" customHeight="1" x14ac:dyDescent="0.25">
      <c r="J255" s="10"/>
    </row>
    <row r="256" spans="10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</sheetData>
  <mergeCells count="10">
    <mergeCell ref="A8:A9"/>
    <mergeCell ref="B8:C9"/>
    <mergeCell ref="G8:H9"/>
    <mergeCell ref="A192:I192"/>
    <mergeCell ref="A1:A3"/>
    <mergeCell ref="B1:G1"/>
    <mergeCell ref="I1:J3"/>
    <mergeCell ref="B2:G2"/>
    <mergeCell ref="B3:G3"/>
    <mergeCell ref="E4:F4"/>
  </mergeCells>
  <pageMargins left="0.31496062992125984" right="0.31496062992125984" top="0.35433070866141736" bottom="0.35433070866141736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Y1270"/>
  <sheetViews>
    <sheetView topLeftCell="A4" workbookViewId="0">
      <selection activeCell="H30" sqref="H30"/>
    </sheetView>
  </sheetViews>
  <sheetFormatPr baseColWidth="10" defaultRowHeight="15" customHeight="1" x14ac:dyDescent="0.25"/>
  <cols>
    <col min="2" max="2" width="7.81640625" style="59" customWidth="1"/>
    <col min="3" max="3" width="16.453125" customWidth="1"/>
    <col min="4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9.36328125" bestFit="1" customWidth="1"/>
    <col min="9" max="9" width="13.6328125" customWidth="1"/>
    <col min="10" max="10" width="18.453125" customWidth="1"/>
    <col min="11" max="25" width="10" customWidth="1"/>
  </cols>
  <sheetData>
    <row r="1" spans="1:25" ht="15.75" customHeight="1" x14ac:dyDescent="0.25">
      <c r="B1" s="86"/>
      <c r="C1" s="75" t="s">
        <v>0</v>
      </c>
      <c r="D1" s="76"/>
      <c r="E1" s="76"/>
      <c r="F1" s="76"/>
      <c r="G1" s="76"/>
      <c r="H1" s="77"/>
      <c r="I1" s="7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 x14ac:dyDescent="0.25">
      <c r="B2" s="87"/>
      <c r="C2" s="75" t="s">
        <v>1</v>
      </c>
      <c r="D2" s="76"/>
      <c r="E2" s="76"/>
      <c r="F2" s="76"/>
      <c r="G2" s="76"/>
      <c r="H2" s="79"/>
      <c r="I2" s="8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2.5" customHeight="1" x14ac:dyDescent="0.25">
      <c r="B3" s="87"/>
      <c r="C3" s="83" t="s">
        <v>2</v>
      </c>
      <c r="D3" s="74"/>
      <c r="E3" s="74"/>
      <c r="F3" s="74"/>
      <c r="G3" s="74"/>
      <c r="H3" s="81"/>
      <c r="I3" s="8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" customHeight="1" x14ac:dyDescent="0.3">
      <c r="B4" s="54" t="s">
        <v>3</v>
      </c>
      <c r="C4" s="16" t="s">
        <v>4</v>
      </c>
      <c r="D4" s="16">
        <v>4</v>
      </c>
      <c r="E4" s="84" t="s">
        <v>6</v>
      </c>
      <c r="F4" s="85"/>
      <c r="G4" s="16">
        <v>2012</v>
      </c>
      <c r="H4" s="15" t="s">
        <v>7</v>
      </c>
      <c r="I4" s="16" t="s">
        <v>8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1.4" customHeight="1" x14ac:dyDescent="0.3">
      <c r="B5" s="55"/>
      <c r="C5" s="1"/>
      <c r="D5" s="3"/>
      <c r="E5" s="1"/>
      <c r="F5" s="4"/>
      <c r="G5" s="4"/>
      <c r="H5" s="5"/>
      <c r="I5" s="6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3" x14ac:dyDescent="0.3">
      <c r="B6" s="56" t="s">
        <v>338</v>
      </c>
      <c r="C6" s="4"/>
      <c r="D6" s="4"/>
      <c r="E6" s="53" t="s">
        <v>518</v>
      </c>
      <c r="F6" s="4"/>
      <c r="G6" s="4"/>
      <c r="H6" s="50"/>
      <c r="I6" s="6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0.25" customHeight="1" x14ac:dyDescent="0.3">
      <c r="B7" s="57"/>
      <c r="C7" s="8"/>
      <c r="D7" s="8"/>
      <c r="E7" s="8"/>
      <c r="F7" s="8"/>
      <c r="G7" s="8"/>
      <c r="H7" s="9"/>
      <c r="I7" s="10"/>
    </row>
    <row r="8" spans="1:25" ht="12.75" customHeight="1" x14ac:dyDescent="0.25">
      <c r="B8" s="61" t="s">
        <v>11</v>
      </c>
      <c r="C8" s="62" t="s">
        <v>12</v>
      </c>
      <c r="D8" s="17" t="s">
        <v>13</v>
      </c>
      <c r="E8" s="17" t="s">
        <v>13</v>
      </c>
      <c r="F8" s="17" t="s">
        <v>14</v>
      </c>
      <c r="G8" s="65" t="s">
        <v>15</v>
      </c>
      <c r="H8" s="17" t="s">
        <v>16</v>
      </c>
      <c r="I8" s="10"/>
    </row>
    <row r="9" spans="1:25" ht="12.75" customHeight="1" x14ac:dyDescent="0.25">
      <c r="A9" t="s">
        <v>517</v>
      </c>
      <c r="B9" s="63"/>
      <c r="C9" s="64"/>
      <c r="D9" s="17" t="s">
        <v>17</v>
      </c>
      <c r="E9" s="17" t="s">
        <v>18</v>
      </c>
      <c r="F9" s="17" t="s">
        <v>19</v>
      </c>
      <c r="G9" s="66"/>
      <c r="H9" s="17" t="s">
        <v>20</v>
      </c>
      <c r="I9" s="10"/>
    </row>
    <row r="10" spans="1:25" ht="13" x14ac:dyDescent="0.3">
      <c r="A10">
        <f>LEN(B10)</f>
        <v>1</v>
      </c>
      <c r="B10" s="46">
        <v>2</v>
      </c>
      <c r="C10" s="34" t="s">
        <v>25</v>
      </c>
      <c r="D10" s="36">
        <f>+D11+D269+D286</f>
        <v>22192784808</v>
      </c>
      <c r="E10" s="36">
        <f>+E11+E269+E286</f>
        <v>38309759028</v>
      </c>
      <c r="F10" s="36">
        <f>+F11+F269+F286</f>
        <v>28215828635</v>
      </c>
      <c r="G10" s="36">
        <f>+E10-F10</f>
        <v>10093930393</v>
      </c>
      <c r="H10" s="37">
        <f>+F10/E10</f>
        <v>0.73651804007374455</v>
      </c>
      <c r="I10" s="10" t="s">
        <v>565</v>
      </c>
      <c r="J10" s="48"/>
      <c r="M10" s="18"/>
    </row>
    <row r="11" spans="1:25" ht="13" x14ac:dyDescent="0.3">
      <c r="A11">
        <f t="shared" ref="A11:A74" si="0">LEN(B11)</f>
        <v>2</v>
      </c>
      <c r="B11" s="46" t="s">
        <v>26</v>
      </c>
      <c r="C11" s="33" t="s">
        <v>27</v>
      </c>
      <c r="D11" s="36">
        <f>+D12+D30</f>
        <v>18223797897</v>
      </c>
      <c r="E11" s="36">
        <f>+E12+E30</f>
        <v>26173060967</v>
      </c>
      <c r="F11" s="36">
        <f>+F12+F30</f>
        <v>22400591618</v>
      </c>
      <c r="G11" s="36">
        <f t="shared" ref="G11:G74" si="1">+E11-F11</f>
        <v>3772469349</v>
      </c>
      <c r="H11" s="37">
        <f t="shared" ref="H11:H126" si="2">+F11/E11</f>
        <v>0.85586441900103027</v>
      </c>
      <c r="I11" s="10"/>
      <c r="J11" s="48"/>
    </row>
    <row r="12" spans="1:25" ht="13" x14ac:dyDescent="0.3">
      <c r="A12">
        <f t="shared" si="0"/>
        <v>4</v>
      </c>
      <c r="B12" s="46" t="s">
        <v>28</v>
      </c>
      <c r="C12" s="33" t="s">
        <v>29</v>
      </c>
      <c r="D12" s="36">
        <f>+D13</f>
        <v>91359178</v>
      </c>
      <c r="E12" s="36">
        <f>+E13</f>
        <v>441530431</v>
      </c>
      <c r="F12" s="36">
        <f>+F13</f>
        <v>164540547</v>
      </c>
      <c r="G12" s="36">
        <f t="shared" si="1"/>
        <v>276989884</v>
      </c>
      <c r="H12" s="37">
        <f t="shared" si="2"/>
        <v>0.37265958458931225</v>
      </c>
      <c r="I12" s="10"/>
      <c r="J12" s="48"/>
    </row>
    <row r="13" spans="1:25" ht="13" x14ac:dyDescent="0.3">
      <c r="A13">
        <f t="shared" si="0"/>
        <v>6</v>
      </c>
      <c r="B13" s="46" t="s">
        <v>30</v>
      </c>
      <c r="C13" s="33" t="s">
        <v>31</v>
      </c>
      <c r="D13" s="36">
        <f>+D14+D15+D19</f>
        <v>91359178</v>
      </c>
      <c r="E13" s="36">
        <v>441530431</v>
      </c>
      <c r="F13" s="36">
        <v>164540547</v>
      </c>
      <c r="G13" s="36">
        <f t="shared" si="1"/>
        <v>276989884</v>
      </c>
      <c r="H13" s="37">
        <f t="shared" si="2"/>
        <v>0.37265958458931225</v>
      </c>
      <c r="I13" s="10"/>
    </row>
    <row r="14" spans="1:25" ht="13" hidden="1" x14ac:dyDescent="0.3">
      <c r="A14">
        <f t="shared" si="0"/>
        <v>8</v>
      </c>
      <c r="B14" s="45" t="s">
        <v>32</v>
      </c>
      <c r="C14" s="39" t="s">
        <v>33</v>
      </c>
      <c r="D14" s="41">
        <v>0</v>
      </c>
      <c r="E14" s="41"/>
      <c r="F14" s="41"/>
      <c r="G14" s="41">
        <f t="shared" si="1"/>
        <v>0</v>
      </c>
      <c r="H14" s="42">
        <v>0</v>
      </c>
      <c r="I14" s="10"/>
    </row>
    <row r="15" spans="1:25" ht="13" hidden="1" x14ac:dyDescent="0.3">
      <c r="A15">
        <f t="shared" si="0"/>
        <v>8</v>
      </c>
      <c r="B15" s="46" t="s">
        <v>34</v>
      </c>
      <c r="C15" s="33" t="s">
        <v>35</v>
      </c>
      <c r="D15" s="36">
        <f t="shared" ref="D15:F17" si="3">+D16</f>
        <v>11846030</v>
      </c>
      <c r="E15" s="36">
        <f t="shared" si="3"/>
        <v>11846030</v>
      </c>
      <c r="F15" s="36">
        <f t="shared" si="3"/>
        <v>0</v>
      </c>
      <c r="G15" s="36">
        <f t="shared" si="1"/>
        <v>11846030</v>
      </c>
      <c r="H15" s="37">
        <v>0</v>
      </c>
      <c r="I15" s="10"/>
    </row>
    <row r="16" spans="1:25" ht="13" hidden="1" x14ac:dyDescent="0.3">
      <c r="A16">
        <f t="shared" si="0"/>
        <v>10</v>
      </c>
      <c r="B16" s="46" t="s">
        <v>36</v>
      </c>
      <c r="C16" s="33" t="s">
        <v>37</v>
      </c>
      <c r="D16" s="36">
        <f t="shared" si="3"/>
        <v>11846030</v>
      </c>
      <c r="E16" s="36">
        <f t="shared" si="3"/>
        <v>11846030</v>
      </c>
      <c r="F16" s="36">
        <f t="shared" si="3"/>
        <v>0</v>
      </c>
      <c r="G16" s="36">
        <f t="shared" si="1"/>
        <v>11846030</v>
      </c>
      <c r="H16" s="37">
        <v>0</v>
      </c>
      <c r="I16" s="10"/>
    </row>
    <row r="17" spans="1:10" ht="13" hidden="1" x14ac:dyDescent="0.3">
      <c r="A17">
        <f t="shared" si="0"/>
        <v>12</v>
      </c>
      <c r="B17" s="46" t="s">
        <v>38</v>
      </c>
      <c r="C17" s="33" t="s">
        <v>39</v>
      </c>
      <c r="D17" s="36">
        <f>+D18</f>
        <v>11846030</v>
      </c>
      <c r="E17" s="36">
        <f>+E18</f>
        <v>11846030</v>
      </c>
      <c r="F17" s="36">
        <f t="shared" si="3"/>
        <v>0</v>
      </c>
      <c r="G17" s="36">
        <f t="shared" si="1"/>
        <v>11846030</v>
      </c>
      <c r="H17" s="37">
        <v>0</v>
      </c>
      <c r="I17" s="10"/>
    </row>
    <row r="18" spans="1:10" ht="13" hidden="1" x14ac:dyDescent="0.3">
      <c r="A18">
        <f t="shared" si="0"/>
        <v>16</v>
      </c>
      <c r="B18" s="45" t="s">
        <v>40</v>
      </c>
      <c r="C18" s="39" t="s">
        <v>41</v>
      </c>
      <c r="D18" s="41">
        <v>11846030</v>
      </c>
      <c r="E18" s="41">
        <v>11846030</v>
      </c>
      <c r="F18" s="41"/>
      <c r="G18" s="41">
        <f t="shared" si="1"/>
        <v>11846030</v>
      </c>
      <c r="H18" s="42">
        <v>0</v>
      </c>
      <c r="I18" s="10"/>
    </row>
    <row r="19" spans="1:10" ht="13" hidden="1" x14ac:dyDescent="0.3">
      <c r="A19">
        <f t="shared" si="0"/>
        <v>8</v>
      </c>
      <c r="B19" s="46" t="s">
        <v>42</v>
      </c>
      <c r="C19" s="33" t="s">
        <v>43</v>
      </c>
      <c r="D19" s="36">
        <f>+D20+D24+D28+D26</f>
        <v>79513148</v>
      </c>
      <c r="E19" s="36">
        <f>+E20+E24+E28+E26</f>
        <v>106491148</v>
      </c>
      <c r="F19" s="36">
        <f>+F20+F24+F28+F26</f>
        <v>0</v>
      </c>
      <c r="G19" s="36">
        <f>+E19-F19</f>
        <v>106491148</v>
      </c>
      <c r="H19" s="37">
        <f t="shared" si="2"/>
        <v>0</v>
      </c>
      <c r="I19" s="10"/>
    </row>
    <row r="20" spans="1:10" ht="13" hidden="1" x14ac:dyDescent="0.3">
      <c r="A20">
        <f t="shared" si="0"/>
        <v>10</v>
      </c>
      <c r="B20" s="46" t="s">
        <v>44</v>
      </c>
      <c r="C20" s="33" t="s">
        <v>45</v>
      </c>
      <c r="D20" s="36">
        <f>SUM(D21:D23)</f>
        <v>14942000</v>
      </c>
      <c r="E20" s="36">
        <f>SUM(E21:E23)</f>
        <v>41920000</v>
      </c>
      <c r="F20" s="36">
        <f>SUM(F21:F23)</f>
        <v>0</v>
      </c>
      <c r="G20" s="36">
        <f>+E20-F20</f>
        <v>41920000</v>
      </c>
      <c r="H20" s="37">
        <v>0</v>
      </c>
      <c r="I20" s="10"/>
    </row>
    <row r="21" spans="1:10" ht="13" hidden="1" x14ac:dyDescent="0.3">
      <c r="A21">
        <f t="shared" si="0"/>
        <v>14</v>
      </c>
      <c r="B21" s="45" t="s">
        <v>412</v>
      </c>
      <c r="C21" s="39" t="s">
        <v>413</v>
      </c>
      <c r="D21" s="41">
        <v>0</v>
      </c>
      <c r="E21" s="41">
        <v>41920000</v>
      </c>
      <c r="F21" s="41"/>
      <c r="G21" s="41">
        <f t="shared" si="1"/>
        <v>41920000</v>
      </c>
      <c r="H21" s="42">
        <v>0</v>
      </c>
      <c r="I21" s="10"/>
    </row>
    <row r="22" spans="1:10" ht="13" hidden="1" x14ac:dyDescent="0.3">
      <c r="A22">
        <f t="shared" si="0"/>
        <v>14</v>
      </c>
      <c r="B22" s="45" t="s">
        <v>468</v>
      </c>
      <c r="C22" s="39" t="s">
        <v>467</v>
      </c>
      <c r="D22" s="41">
        <v>0</v>
      </c>
      <c r="E22" s="41">
        <v>0</v>
      </c>
      <c r="F22" s="41">
        <v>0</v>
      </c>
      <c r="G22" s="41">
        <f t="shared" si="1"/>
        <v>0</v>
      </c>
      <c r="H22" s="42">
        <v>0</v>
      </c>
      <c r="I22" s="10"/>
    </row>
    <row r="23" spans="1:10" ht="13" hidden="1" x14ac:dyDescent="0.3">
      <c r="A23">
        <f t="shared" si="0"/>
        <v>14</v>
      </c>
      <c r="B23" s="45" t="s">
        <v>48</v>
      </c>
      <c r="C23" s="39" t="s">
        <v>49</v>
      </c>
      <c r="D23" s="41">
        <v>14942000</v>
      </c>
      <c r="E23" s="41">
        <v>0</v>
      </c>
      <c r="F23" s="41"/>
      <c r="G23" s="41">
        <f t="shared" si="1"/>
        <v>0</v>
      </c>
      <c r="H23" s="42">
        <v>0</v>
      </c>
      <c r="I23" s="10"/>
    </row>
    <row r="24" spans="1:10" ht="13" hidden="1" x14ac:dyDescent="0.3">
      <c r="A24">
        <f t="shared" si="0"/>
        <v>10</v>
      </c>
      <c r="B24" s="46" t="s">
        <v>50</v>
      </c>
      <c r="C24" s="33" t="s">
        <v>51</v>
      </c>
      <c r="D24" s="36">
        <f>SUM(D25:D25)</f>
        <v>58815765</v>
      </c>
      <c r="E24" s="36">
        <f>SUM(E25:E25)</f>
        <v>58815765</v>
      </c>
      <c r="F24" s="36">
        <f>SUM(F25:F25)</f>
        <v>0</v>
      </c>
      <c r="G24" s="36">
        <f>SUM(G25:G25)</f>
        <v>58815765</v>
      </c>
      <c r="H24" s="37">
        <f t="shared" si="2"/>
        <v>0</v>
      </c>
      <c r="I24" s="10"/>
    </row>
    <row r="25" spans="1:10" ht="13" hidden="1" x14ac:dyDescent="0.3">
      <c r="A25">
        <f t="shared" si="0"/>
        <v>14</v>
      </c>
      <c r="B25" s="45" t="s">
        <v>52</v>
      </c>
      <c r="C25" s="39" t="s">
        <v>53</v>
      </c>
      <c r="D25" s="41">
        <v>58815765</v>
      </c>
      <c r="E25" s="41">
        <v>58815765</v>
      </c>
      <c r="F25" s="41"/>
      <c r="G25" s="41">
        <f t="shared" si="1"/>
        <v>58815765</v>
      </c>
      <c r="H25" s="42">
        <f>+F25/E25</f>
        <v>0</v>
      </c>
      <c r="I25" s="10"/>
    </row>
    <row r="26" spans="1:10" ht="13" hidden="1" x14ac:dyDescent="0.3">
      <c r="A26">
        <f t="shared" si="0"/>
        <v>10</v>
      </c>
      <c r="B26" s="46" t="s">
        <v>398</v>
      </c>
      <c r="C26" s="39" t="s">
        <v>127</v>
      </c>
      <c r="D26" s="36">
        <f>+D27</f>
        <v>0</v>
      </c>
      <c r="E26" s="36">
        <f>+E27</f>
        <v>0</v>
      </c>
      <c r="F26" s="36">
        <f t="shared" ref="F26:G26" si="4">+F27</f>
        <v>0</v>
      </c>
      <c r="G26" s="36">
        <f t="shared" si="4"/>
        <v>0</v>
      </c>
      <c r="H26" s="37">
        <v>0</v>
      </c>
      <c r="I26" s="10"/>
    </row>
    <row r="27" spans="1:10" ht="13" hidden="1" x14ac:dyDescent="0.3">
      <c r="A27">
        <f t="shared" si="0"/>
        <v>14</v>
      </c>
      <c r="B27" s="45" t="s">
        <v>399</v>
      </c>
      <c r="C27" s="39" t="s">
        <v>400</v>
      </c>
      <c r="D27" s="41">
        <v>0</v>
      </c>
      <c r="E27" s="41"/>
      <c r="F27" s="41"/>
      <c r="G27" s="41">
        <f t="shared" si="1"/>
        <v>0</v>
      </c>
      <c r="H27" s="42">
        <v>0</v>
      </c>
      <c r="I27" s="10"/>
    </row>
    <row r="28" spans="1:10" ht="13" hidden="1" x14ac:dyDescent="0.3">
      <c r="A28">
        <f t="shared" si="0"/>
        <v>10</v>
      </c>
      <c r="B28" s="46" t="s">
        <v>54</v>
      </c>
      <c r="C28" s="33" t="s">
        <v>55</v>
      </c>
      <c r="D28" s="36">
        <f>+D29</f>
        <v>5755383</v>
      </c>
      <c r="E28" s="36">
        <f>+E29</f>
        <v>5755383</v>
      </c>
      <c r="F28" s="36">
        <f>+F29</f>
        <v>0</v>
      </c>
      <c r="G28" s="36">
        <f>+G29</f>
        <v>5755383</v>
      </c>
      <c r="H28" s="37">
        <f t="shared" si="2"/>
        <v>0</v>
      </c>
      <c r="I28" s="10"/>
    </row>
    <row r="29" spans="1:10" ht="13" hidden="1" x14ac:dyDescent="0.3">
      <c r="A29">
        <f t="shared" si="0"/>
        <v>14</v>
      </c>
      <c r="B29" s="45" t="s">
        <v>56</v>
      </c>
      <c r="C29" s="39" t="s">
        <v>57</v>
      </c>
      <c r="D29" s="41">
        <v>5755383</v>
      </c>
      <c r="E29" s="41">
        <v>5755383</v>
      </c>
      <c r="F29" s="41"/>
      <c r="G29" s="41">
        <f t="shared" si="1"/>
        <v>5755383</v>
      </c>
      <c r="H29" s="42">
        <f t="shared" si="2"/>
        <v>0</v>
      </c>
      <c r="I29" s="10"/>
    </row>
    <row r="30" spans="1:10" ht="13" x14ac:dyDescent="0.3">
      <c r="A30">
        <f t="shared" si="0"/>
        <v>4</v>
      </c>
      <c r="B30" s="46" t="s">
        <v>58</v>
      </c>
      <c r="C30" s="33" t="s">
        <v>59</v>
      </c>
      <c r="D30" s="36">
        <f>+D31+D126</f>
        <v>18132438719</v>
      </c>
      <c r="E30" s="36">
        <f>+E31+E126</f>
        <v>25731530536</v>
      </c>
      <c r="F30" s="36">
        <f>+F31+F126</f>
        <v>22236051071</v>
      </c>
      <c r="G30" s="43">
        <f t="shared" si="1"/>
        <v>3495479465</v>
      </c>
      <c r="H30" s="37">
        <f t="shared" si="2"/>
        <v>0.86415578894113554</v>
      </c>
      <c r="I30" s="10"/>
    </row>
    <row r="31" spans="1:10" ht="13" x14ac:dyDescent="0.3">
      <c r="A31">
        <f t="shared" si="0"/>
        <v>6</v>
      </c>
      <c r="B31" s="46" t="s">
        <v>60</v>
      </c>
      <c r="C31" s="33" t="s">
        <v>61</v>
      </c>
      <c r="D31" s="36">
        <f>+D32+D37+D47+D91+D35</f>
        <v>873943515</v>
      </c>
      <c r="E31" s="36">
        <v>1249064925</v>
      </c>
      <c r="F31" s="36">
        <v>967988335</v>
      </c>
      <c r="G31" s="43">
        <f>+E31-F31</f>
        <v>281076590</v>
      </c>
      <c r="H31" s="37">
        <f t="shared" si="2"/>
        <v>0.77497039235170262</v>
      </c>
      <c r="I31" s="10"/>
      <c r="J31" s="48"/>
    </row>
    <row r="32" spans="1:10" ht="13" hidden="1" x14ac:dyDescent="0.3">
      <c r="A32">
        <f t="shared" si="0"/>
        <v>8</v>
      </c>
      <c r="B32" s="46" t="s">
        <v>511</v>
      </c>
      <c r="C32" s="33" t="s">
        <v>339</v>
      </c>
      <c r="D32" s="36">
        <v>0</v>
      </c>
      <c r="E32" s="36">
        <f>+E33</f>
        <v>0</v>
      </c>
      <c r="F32" s="36">
        <f>+F33</f>
        <v>0</v>
      </c>
      <c r="G32" s="43">
        <f t="shared" si="1"/>
        <v>0</v>
      </c>
      <c r="H32" s="37">
        <v>0</v>
      </c>
      <c r="I32" s="10"/>
    </row>
    <row r="33" spans="1:11" ht="13" hidden="1" x14ac:dyDescent="0.3">
      <c r="A33">
        <f t="shared" si="0"/>
        <v>10</v>
      </c>
      <c r="B33" s="46" t="s">
        <v>512</v>
      </c>
      <c r="C33" s="33" t="s">
        <v>339</v>
      </c>
      <c r="D33" s="36">
        <v>0</v>
      </c>
      <c r="E33" s="36">
        <f>+E34</f>
        <v>0</v>
      </c>
      <c r="F33" s="36">
        <f>+F34</f>
        <v>0</v>
      </c>
      <c r="G33" s="43">
        <f t="shared" si="1"/>
        <v>0</v>
      </c>
      <c r="H33" s="37">
        <v>0</v>
      </c>
      <c r="I33" s="10"/>
    </row>
    <row r="34" spans="1:11" ht="13" hidden="1" x14ac:dyDescent="0.3">
      <c r="A34">
        <f t="shared" si="0"/>
        <v>14</v>
      </c>
      <c r="B34" s="45" t="s">
        <v>341</v>
      </c>
      <c r="C34" s="39" t="s">
        <v>340</v>
      </c>
      <c r="D34" s="41"/>
      <c r="E34" s="41"/>
      <c r="F34" s="41"/>
      <c r="G34" s="44">
        <f t="shared" si="1"/>
        <v>0</v>
      </c>
      <c r="H34" s="42">
        <v>0</v>
      </c>
      <c r="I34" s="10"/>
    </row>
    <row r="35" spans="1:11" ht="13" hidden="1" x14ac:dyDescent="0.3">
      <c r="A35">
        <f t="shared" si="0"/>
        <v>10</v>
      </c>
      <c r="B35" s="46" t="s">
        <v>513</v>
      </c>
      <c r="C35" s="33" t="s">
        <v>486</v>
      </c>
      <c r="D35" s="36">
        <f>+D36</f>
        <v>0</v>
      </c>
      <c r="E35" s="36">
        <f>+E36</f>
        <v>0</v>
      </c>
      <c r="F35" s="36">
        <f>+F36</f>
        <v>0</v>
      </c>
      <c r="G35" s="43">
        <f t="shared" si="1"/>
        <v>0</v>
      </c>
      <c r="H35" s="37">
        <v>0</v>
      </c>
      <c r="I35" s="10"/>
    </row>
    <row r="36" spans="1:11" ht="13" hidden="1" x14ac:dyDescent="0.3">
      <c r="A36">
        <f t="shared" si="0"/>
        <v>14</v>
      </c>
      <c r="B36" s="45" t="s">
        <v>485</v>
      </c>
      <c r="C36" s="39" t="s">
        <v>487</v>
      </c>
      <c r="D36" s="41"/>
      <c r="E36" s="41"/>
      <c r="F36" s="41"/>
      <c r="G36" s="44">
        <f t="shared" si="1"/>
        <v>0</v>
      </c>
      <c r="H36" s="42">
        <v>0</v>
      </c>
      <c r="I36" s="10"/>
    </row>
    <row r="37" spans="1:11" ht="13" hidden="1" x14ac:dyDescent="0.3">
      <c r="A37">
        <f t="shared" si="0"/>
        <v>8</v>
      </c>
      <c r="B37" s="46" t="s">
        <v>68</v>
      </c>
      <c r="C37" s="33" t="s">
        <v>69</v>
      </c>
      <c r="D37" s="36">
        <f>+D44+D38+D42</f>
        <v>150000000</v>
      </c>
      <c r="E37" s="36">
        <f t="shared" ref="E37:G37" si="5">+E44+E38+E42</f>
        <v>161235500</v>
      </c>
      <c r="F37" s="36">
        <f t="shared" si="5"/>
        <v>11235500</v>
      </c>
      <c r="G37" s="36">
        <f t="shared" si="5"/>
        <v>150000000</v>
      </c>
      <c r="H37" s="37">
        <f>+F37/E37</f>
        <v>6.9683785518697805E-2</v>
      </c>
      <c r="I37" s="10"/>
    </row>
    <row r="38" spans="1:11" ht="13" hidden="1" x14ac:dyDescent="0.3">
      <c r="A38">
        <f t="shared" si="0"/>
        <v>10</v>
      </c>
      <c r="B38" s="46" t="s">
        <v>508</v>
      </c>
      <c r="C38" s="33" t="s">
        <v>342</v>
      </c>
      <c r="D38" s="36">
        <f>SUM(D39:D41)</f>
        <v>0</v>
      </c>
      <c r="E38" s="36">
        <f>SUM(E39:E41)</f>
        <v>9352500</v>
      </c>
      <c r="F38" s="36">
        <f>SUM(F39:F41)</f>
        <v>9352500</v>
      </c>
      <c r="G38" s="36">
        <f t="shared" ref="G38" si="6">SUM(G39:G41)</f>
        <v>0</v>
      </c>
      <c r="H38" s="37">
        <f>+F38/E38</f>
        <v>1</v>
      </c>
      <c r="I38" s="10"/>
    </row>
    <row r="39" spans="1:11" ht="13" hidden="1" x14ac:dyDescent="0.3">
      <c r="A39">
        <f t="shared" si="0"/>
        <v>14</v>
      </c>
      <c r="B39" s="45" t="s">
        <v>343</v>
      </c>
      <c r="C39" s="39" t="s">
        <v>344</v>
      </c>
      <c r="D39" s="41">
        <v>0</v>
      </c>
      <c r="E39" s="41">
        <v>725000</v>
      </c>
      <c r="F39" s="41">
        <v>725000</v>
      </c>
      <c r="G39" s="44">
        <f t="shared" si="1"/>
        <v>0</v>
      </c>
      <c r="H39" s="42">
        <v>0</v>
      </c>
      <c r="I39" s="10"/>
    </row>
    <row r="40" spans="1:11" ht="13" hidden="1" x14ac:dyDescent="0.3">
      <c r="A40">
        <f t="shared" si="0"/>
        <v>14</v>
      </c>
      <c r="B40" s="45" t="s">
        <v>345</v>
      </c>
      <c r="C40" s="39" t="s">
        <v>346</v>
      </c>
      <c r="D40" s="41">
        <v>0</v>
      </c>
      <c r="E40" s="41">
        <v>7766500</v>
      </c>
      <c r="F40" s="41">
        <v>7766500</v>
      </c>
      <c r="G40" s="44">
        <f t="shared" si="1"/>
        <v>0</v>
      </c>
      <c r="H40" s="42">
        <v>0</v>
      </c>
      <c r="I40" s="10"/>
    </row>
    <row r="41" spans="1:11" ht="13" hidden="1" x14ac:dyDescent="0.3">
      <c r="A41">
        <f t="shared" si="0"/>
        <v>14</v>
      </c>
      <c r="B41" s="45" t="s">
        <v>347</v>
      </c>
      <c r="C41" s="39" t="s">
        <v>348</v>
      </c>
      <c r="D41" s="41">
        <v>0</v>
      </c>
      <c r="E41" s="41">
        <v>861000</v>
      </c>
      <c r="F41" s="41">
        <v>861000</v>
      </c>
      <c r="G41" s="44">
        <f t="shared" si="1"/>
        <v>0</v>
      </c>
      <c r="H41" s="42">
        <v>0</v>
      </c>
      <c r="I41" s="10"/>
    </row>
    <row r="42" spans="1:11" ht="13" hidden="1" x14ac:dyDescent="0.3">
      <c r="A42">
        <f t="shared" si="0"/>
        <v>10</v>
      </c>
      <c r="B42" s="46" t="s">
        <v>509</v>
      </c>
      <c r="C42" s="33" t="s">
        <v>510</v>
      </c>
      <c r="D42" s="36">
        <f>+D43</f>
        <v>0</v>
      </c>
      <c r="E42" s="36">
        <f t="shared" ref="E42:G42" si="7">+E43</f>
        <v>1883000</v>
      </c>
      <c r="F42" s="36">
        <f t="shared" si="7"/>
        <v>1883000</v>
      </c>
      <c r="G42" s="36">
        <f t="shared" si="7"/>
        <v>0</v>
      </c>
      <c r="H42" s="37">
        <v>0</v>
      </c>
      <c r="I42" s="10"/>
    </row>
    <row r="43" spans="1:11" ht="13" hidden="1" x14ac:dyDescent="0.3">
      <c r="A43">
        <f t="shared" si="0"/>
        <v>14</v>
      </c>
      <c r="B43" s="45" t="s">
        <v>343</v>
      </c>
      <c r="C43" s="39" t="s">
        <v>510</v>
      </c>
      <c r="D43" s="41">
        <v>0</v>
      </c>
      <c r="E43" s="41">
        <v>1883000</v>
      </c>
      <c r="F43" s="41">
        <v>1883000</v>
      </c>
      <c r="G43" s="44">
        <f t="shared" si="1"/>
        <v>0</v>
      </c>
      <c r="H43" s="42">
        <v>0</v>
      </c>
      <c r="I43" s="10"/>
    </row>
    <row r="44" spans="1:11" ht="13" hidden="1" x14ac:dyDescent="0.3">
      <c r="A44">
        <f t="shared" si="0"/>
        <v>10</v>
      </c>
      <c r="B44" s="46" t="s">
        <v>70</v>
      </c>
      <c r="C44" s="33" t="s">
        <v>71</v>
      </c>
      <c r="D44" s="36">
        <f>SUM(D45:D46)</f>
        <v>150000000</v>
      </c>
      <c r="E44" s="36">
        <f>SUM(E45:E46)</f>
        <v>150000000</v>
      </c>
      <c r="F44" s="36">
        <f>SUM(F45:F46)</f>
        <v>0</v>
      </c>
      <c r="G44" s="43">
        <f t="shared" si="1"/>
        <v>150000000</v>
      </c>
      <c r="H44" s="37">
        <f t="shared" si="2"/>
        <v>0</v>
      </c>
      <c r="I44" s="10"/>
    </row>
    <row r="45" spans="1:11" ht="13" hidden="1" x14ac:dyDescent="0.3">
      <c r="A45">
        <f t="shared" si="0"/>
        <v>14</v>
      </c>
      <c r="B45" s="45" t="s">
        <v>72</v>
      </c>
      <c r="C45" s="39" t="s">
        <v>71</v>
      </c>
      <c r="D45" s="41">
        <v>150000000</v>
      </c>
      <c r="E45" s="41">
        <v>150000000</v>
      </c>
      <c r="F45" s="41"/>
      <c r="G45" s="44">
        <f t="shared" si="1"/>
        <v>150000000</v>
      </c>
      <c r="H45" s="42">
        <f t="shared" si="2"/>
        <v>0</v>
      </c>
      <c r="I45" s="10"/>
    </row>
    <row r="46" spans="1:11" ht="13" hidden="1" x14ac:dyDescent="0.3">
      <c r="A46">
        <f t="shared" si="0"/>
        <v>14</v>
      </c>
      <c r="B46" s="45" t="s">
        <v>72</v>
      </c>
      <c r="C46" s="39" t="s">
        <v>73</v>
      </c>
      <c r="D46" s="41"/>
      <c r="E46" s="41"/>
      <c r="F46" s="41"/>
      <c r="G46" s="44">
        <f t="shared" si="1"/>
        <v>0</v>
      </c>
      <c r="H46" s="42">
        <v>0</v>
      </c>
      <c r="I46" s="10"/>
      <c r="K46" s="48"/>
    </row>
    <row r="47" spans="1:11" ht="13" hidden="1" x14ac:dyDescent="0.3">
      <c r="A47">
        <f t="shared" si="0"/>
        <v>8</v>
      </c>
      <c r="B47" s="46" t="s">
        <v>74</v>
      </c>
      <c r="C47" s="33" t="s">
        <v>75</v>
      </c>
      <c r="D47" s="36">
        <f>+D51+D56+D60+D66+D72+D79+D86+D48</f>
        <v>334286375</v>
      </c>
      <c r="E47" s="36">
        <f>+E51+E56+E60+E66+E72+E79+E86+E48</f>
        <v>331968228</v>
      </c>
      <c r="F47" s="36">
        <f>+F51+F56+F60+F66+F72+F79+F86+F48</f>
        <v>75347278</v>
      </c>
      <c r="G47" s="43">
        <f>+E47-F47</f>
        <v>256620950</v>
      </c>
      <c r="H47" s="37">
        <f t="shared" si="2"/>
        <v>0.22697135341518285</v>
      </c>
      <c r="I47" s="10"/>
    </row>
    <row r="48" spans="1:11" ht="13" hidden="1" x14ac:dyDescent="0.3">
      <c r="A48">
        <f t="shared" si="0"/>
        <v>10</v>
      </c>
      <c r="B48" s="46" t="s">
        <v>349</v>
      </c>
      <c r="C48" s="33" t="s">
        <v>351</v>
      </c>
      <c r="D48" s="36">
        <f>+D49+D50</f>
        <v>0</v>
      </c>
      <c r="E48" s="36">
        <f t="shared" ref="E48:G48" si="8">+E49+E50</f>
        <v>122500</v>
      </c>
      <c r="F48" s="36">
        <f t="shared" si="8"/>
        <v>122500</v>
      </c>
      <c r="G48" s="36">
        <f t="shared" si="8"/>
        <v>0</v>
      </c>
      <c r="H48" s="37">
        <f t="shared" si="2"/>
        <v>1</v>
      </c>
      <c r="I48" s="10"/>
    </row>
    <row r="49" spans="1:9" ht="13" hidden="1" x14ac:dyDescent="0.3">
      <c r="A49">
        <f t="shared" si="0"/>
        <v>14</v>
      </c>
      <c r="B49" s="45" t="s">
        <v>350</v>
      </c>
      <c r="C49" s="39" t="s">
        <v>351</v>
      </c>
      <c r="D49" s="41">
        <v>0</v>
      </c>
      <c r="E49" s="41"/>
      <c r="F49" s="41"/>
      <c r="G49" s="44">
        <f t="shared" si="1"/>
        <v>0</v>
      </c>
      <c r="H49" s="42">
        <v>0</v>
      </c>
      <c r="I49" s="10"/>
    </row>
    <row r="50" spans="1:9" ht="13" hidden="1" x14ac:dyDescent="0.3">
      <c r="A50">
        <f t="shared" si="0"/>
        <v>14</v>
      </c>
      <c r="B50" s="45" t="s">
        <v>514</v>
      </c>
      <c r="C50" s="39" t="s">
        <v>515</v>
      </c>
      <c r="D50" s="41">
        <v>0</v>
      </c>
      <c r="E50" s="41">
        <v>122500</v>
      </c>
      <c r="F50" s="41">
        <v>122500</v>
      </c>
      <c r="G50" s="44">
        <f t="shared" si="1"/>
        <v>0</v>
      </c>
      <c r="H50" s="42">
        <v>0</v>
      </c>
      <c r="I50" s="10"/>
    </row>
    <row r="51" spans="1:9" ht="13" hidden="1" x14ac:dyDescent="0.3">
      <c r="A51">
        <f t="shared" si="0"/>
        <v>10</v>
      </c>
      <c r="B51" s="46" t="s">
        <v>76</v>
      </c>
      <c r="C51" s="33" t="s">
        <v>77</v>
      </c>
      <c r="D51" s="36">
        <f>SUM(D52:D55)</f>
        <v>90000000</v>
      </c>
      <c r="E51" s="36">
        <f>SUM(E52:E55)</f>
        <v>73440000</v>
      </c>
      <c r="F51" s="36">
        <f>SUM(F52:F55)</f>
        <v>12540000</v>
      </c>
      <c r="G51" s="43">
        <f>+E51-F51</f>
        <v>60900000</v>
      </c>
      <c r="H51" s="37">
        <f t="shared" si="2"/>
        <v>0.17075163398692811</v>
      </c>
      <c r="I51" s="10"/>
    </row>
    <row r="52" spans="1:9" ht="13" hidden="1" x14ac:dyDescent="0.3">
      <c r="A52">
        <f t="shared" si="0"/>
        <v>14</v>
      </c>
      <c r="B52" s="45" t="s">
        <v>78</v>
      </c>
      <c r="C52" s="39" t="s">
        <v>79</v>
      </c>
      <c r="D52" s="41">
        <v>80000000</v>
      </c>
      <c r="E52" s="41">
        <v>62540000</v>
      </c>
      <c r="F52" s="41">
        <v>12540000</v>
      </c>
      <c r="G52" s="44">
        <f t="shared" si="1"/>
        <v>50000000</v>
      </c>
      <c r="H52" s="42">
        <f t="shared" si="2"/>
        <v>0.20051167252958108</v>
      </c>
      <c r="I52" s="10"/>
    </row>
    <row r="53" spans="1:9" ht="13" hidden="1" x14ac:dyDescent="0.3">
      <c r="A53">
        <f t="shared" si="0"/>
        <v>14</v>
      </c>
      <c r="B53" s="45" t="s">
        <v>414</v>
      </c>
      <c r="C53" s="39" t="s">
        <v>415</v>
      </c>
      <c r="D53" s="41"/>
      <c r="E53" s="41"/>
      <c r="F53" s="41"/>
      <c r="G53" s="44">
        <f t="shared" si="1"/>
        <v>0</v>
      </c>
      <c r="H53" s="42">
        <v>0</v>
      </c>
      <c r="I53" s="10"/>
    </row>
    <row r="54" spans="1:9" ht="13" hidden="1" x14ac:dyDescent="0.3">
      <c r="A54">
        <f t="shared" si="0"/>
        <v>14</v>
      </c>
      <c r="B54" s="45" t="s">
        <v>80</v>
      </c>
      <c r="C54" s="39" t="s">
        <v>81</v>
      </c>
      <c r="D54" s="41">
        <v>10000000</v>
      </c>
      <c r="E54" s="41">
        <v>10000000</v>
      </c>
      <c r="F54" s="41"/>
      <c r="G54" s="44">
        <f t="shared" si="1"/>
        <v>10000000</v>
      </c>
      <c r="H54" s="42">
        <f t="shared" si="2"/>
        <v>0</v>
      </c>
      <c r="I54" s="10"/>
    </row>
    <row r="55" spans="1:9" ht="13" hidden="1" x14ac:dyDescent="0.3">
      <c r="A55">
        <f t="shared" si="0"/>
        <v>14</v>
      </c>
      <c r="B55" s="45" t="s">
        <v>401</v>
      </c>
      <c r="C55" s="39" t="s">
        <v>402</v>
      </c>
      <c r="D55" s="41"/>
      <c r="E55" s="41">
        <v>900000</v>
      </c>
      <c r="F55" s="41"/>
      <c r="G55" s="44">
        <f t="shared" si="1"/>
        <v>900000</v>
      </c>
      <c r="H55" s="42">
        <v>0</v>
      </c>
      <c r="I55" s="10"/>
    </row>
    <row r="56" spans="1:9" ht="13" hidden="1" x14ac:dyDescent="0.3">
      <c r="A56">
        <f t="shared" si="0"/>
        <v>10</v>
      </c>
      <c r="B56" s="46" t="s">
        <v>82</v>
      </c>
      <c r="C56" s="33" t="s">
        <v>83</v>
      </c>
      <c r="D56" s="36">
        <f>+D58+D59+D57</f>
        <v>111700000</v>
      </c>
      <c r="E56" s="36">
        <f>+E58+E59+E57</f>
        <v>122973300</v>
      </c>
      <c r="F56" s="36">
        <f>+F58+F59+F57</f>
        <v>36858929</v>
      </c>
      <c r="G56" s="43">
        <f>+E56-F56</f>
        <v>86114371</v>
      </c>
      <c r="H56" s="37">
        <f t="shared" si="2"/>
        <v>0.29973115302264802</v>
      </c>
      <c r="I56" s="10"/>
    </row>
    <row r="57" spans="1:9" ht="13" hidden="1" x14ac:dyDescent="0.3">
      <c r="A57">
        <f t="shared" si="0"/>
        <v>14</v>
      </c>
      <c r="B57" s="45" t="s">
        <v>451</v>
      </c>
      <c r="C57" s="39" t="s">
        <v>85</v>
      </c>
      <c r="D57" s="41">
        <v>0</v>
      </c>
      <c r="E57" s="41">
        <v>0</v>
      </c>
      <c r="F57" s="41"/>
      <c r="G57" s="44">
        <f t="shared" si="1"/>
        <v>0</v>
      </c>
      <c r="H57" s="42">
        <v>0</v>
      </c>
      <c r="I57" s="10"/>
    </row>
    <row r="58" spans="1:9" ht="13" hidden="1" x14ac:dyDescent="0.3">
      <c r="A58">
        <f t="shared" si="0"/>
        <v>14</v>
      </c>
      <c r="B58" s="45" t="s">
        <v>84</v>
      </c>
      <c r="C58" s="39" t="s">
        <v>85</v>
      </c>
      <c r="D58" s="41">
        <v>111700000</v>
      </c>
      <c r="E58" s="41">
        <v>122973300</v>
      </c>
      <c r="F58" s="41">
        <v>36858929</v>
      </c>
      <c r="G58" s="44">
        <f t="shared" si="1"/>
        <v>86114371</v>
      </c>
      <c r="H58" s="42">
        <f t="shared" si="2"/>
        <v>0.29973115302264802</v>
      </c>
      <c r="I58" s="10"/>
    </row>
    <row r="59" spans="1:9" ht="13" hidden="1" x14ac:dyDescent="0.3">
      <c r="A59">
        <f t="shared" si="0"/>
        <v>14</v>
      </c>
      <c r="B59" s="45" t="s">
        <v>353</v>
      </c>
      <c r="C59" s="39" t="s">
        <v>352</v>
      </c>
      <c r="D59" s="41"/>
      <c r="E59" s="41"/>
      <c r="F59" s="41"/>
      <c r="G59" s="44">
        <f t="shared" si="1"/>
        <v>0</v>
      </c>
      <c r="H59" s="42">
        <v>0</v>
      </c>
      <c r="I59" s="10"/>
    </row>
    <row r="60" spans="1:9" ht="13" hidden="1" x14ac:dyDescent="0.3">
      <c r="A60">
        <f t="shared" si="0"/>
        <v>10</v>
      </c>
      <c r="B60" s="46" t="s">
        <v>86</v>
      </c>
      <c r="C60" s="33" t="s">
        <v>87</v>
      </c>
      <c r="D60" s="36">
        <f>SUM(D61:D65)</f>
        <v>47161000</v>
      </c>
      <c r="E60" s="36">
        <f>SUM(E61:E65)</f>
        <v>37442488</v>
      </c>
      <c r="F60" s="36">
        <f>SUM(F61:F65)</f>
        <v>8146600</v>
      </c>
      <c r="G60" s="43">
        <f>+E60-F60</f>
        <v>29295888</v>
      </c>
      <c r="H60" s="37">
        <f t="shared" si="2"/>
        <v>0.21757635336626135</v>
      </c>
      <c r="I60" s="10"/>
    </row>
    <row r="61" spans="1:9" ht="13" hidden="1" x14ac:dyDescent="0.3">
      <c r="A61">
        <f t="shared" si="0"/>
        <v>14</v>
      </c>
      <c r="B61" s="45" t="s">
        <v>416</v>
      </c>
      <c r="C61" s="39" t="s">
        <v>417</v>
      </c>
      <c r="D61" s="41">
        <v>17866000</v>
      </c>
      <c r="E61" s="41">
        <v>4451488</v>
      </c>
      <c r="F61" s="41">
        <v>4450600</v>
      </c>
      <c r="G61" s="44">
        <f t="shared" si="1"/>
        <v>888</v>
      </c>
      <c r="H61" s="42">
        <f t="shared" si="2"/>
        <v>0.99980051614201815</v>
      </c>
      <c r="I61" s="10"/>
    </row>
    <row r="62" spans="1:9" ht="13" hidden="1" x14ac:dyDescent="0.3">
      <c r="A62">
        <f t="shared" si="0"/>
        <v>14</v>
      </c>
      <c r="B62" s="45" t="s">
        <v>418</v>
      </c>
      <c r="C62" s="39" t="s">
        <v>419</v>
      </c>
      <c r="D62" s="41"/>
      <c r="E62" s="41"/>
      <c r="F62" s="41"/>
      <c r="G62" s="44">
        <f t="shared" si="1"/>
        <v>0</v>
      </c>
      <c r="H62" s="42">
        <v>0</v>
      </c>
      <c r="I62" s="10"/>
    </row>
    <row r="63" spans="1:9" ht="13" hidden="1" x14ac:dyDescent="0.3">
      <c r="A63">
        <f t="shared" si="0"/>
        <v>14</v>
      </c>
      <c r="B63" s="45" t="s">
        <v>88</v>
      </c>
      <c r="C63" s="39" t="s">
        <v>89</v>
      </c>
      <c r="D63" s="41">
        <v>29295000</v>
      </c>
      <c r="E63" s="41">
        <v>30141000</v>
      </c>
      <c r="F63" s="41">
        <v>846000</v>
      </c>
      <c r="G63" s="44">
        <f t="shared" si="1"/>
        <v>29295000</v>
      </c>
      <c r="H63" s="42">
        <f t="shared" si="2"/>
        <v>2.8068080023887727E-2</v>
      </c>
      <c r="I63" s="10"/>
    </row>
    <row r="64" spans="1:9" ht="13" hidden="1" x14ac:dyDescent="0.3">
      <c r="A64">
        <f t="shared" si="0"/>
        <v>14</v>
      </c>
      <c r="B64" s="45" t="s">
        <v>469</v>
      </c>
      <c r="C64" s="39" t="s">
        <v>470</v>
      </c>
      <c r="D64" s="41"/>
      <c r="E64" s="41"/>
      <c r="F64" s="41"/>
      <c r="G64" s="44">
        <f t="shared" si="1"/>
        <v>0</v>
      </c>
      <c r="H64" s="42">
        <v>0</v>
      </c>
      <c r="I64" s="10"/>
    </row>
    <row r="65" spans="1:9" ht="13" hidden="1" x14ac:dyDescent="0.3">
      <c r="A65">
        <f t="shared" si="0"/>
        <v>14</v>
      </c>
      <c r="B65" s="45" t="s">
        <v>354</v>
      </c>
      <c r="C65" s="39" t="s">
        <v>286</v>
      </c>
      <c r="D65" s="41"/>
      <c r="E65" s="41">
        <v>2850000</v>
      </c>
      <c r="F65" s="41">
        <v>2850000</v>
      </c>
      <c r="G65" s="44">
        <f t="shared" si="1"/>
        <v>0</v>
      </c>
      <c r="H65" s="42">
        <v>0</v>
      </c>
      <c r="I65" s="10"/>
    </row>
    <row r="66" spans="1:9" ht="13" hidden="1" x14ac:dyDescent="0.3">
      <c r="A66">
        <f t="shared" si="0"/>
        <v>10</v>
      </c>
      <c r="B66" s="46" t="s">
        <v>90</v>
      </c>
      <c r="C66" s="33" t="s">
        <v>91</v>
      </c>
      <c r="D66" s="36">
        <f>SUM(D67:D71)</f>
        <v>35000000</v>
      </c>
      <c r="E66" s="36">
        <f>SUM(E67:E71)</f>
        <v>13462931</v>
      </c>
      <c r="F66" s="36">
        <f>SUM(F67:F71)</f>
        <v>12812740</v>
      </c>
      <c r="G66" s="43">
        <f t="shared" si="1"/>
        <v>650191</v>
      </c>
      <c r="H66" s="37">
        <f t="shared" si="2"/>
        <v>0.95170509304400353</v>
      </c>
      <c r="I66" s="10"/>
    </row>
    <row r="67" spans="1:9" ht="13" hidden="1" x14ac:dyDescent="0.3">
      <c r="A67">
        <f t="shared" si="0"/>
        <v>14</v>
      </c>
      <c r="B67" s="45" t="s">
        <v>92</v>
      </c>
      <c r="C67" s="39" t="s">
        <v>93</v>
      </c>
      <c r="D67" s="41">
        <v>0</v>
      </c>
      <c r="E67" s="41">
        <v>300000</v>
      </c>
      <c r="F67" s="41"/>
      <c r="G67" s="44">
        <f t="shared" si="1"/>
        <v>300000</v>
      </c>
      <c r="H67" s="42">
        <v>0</v>
      </c>
      <c r="I67" s="10"/>
    </row>
    <row r="68" spans="1:9" ht="13" hidden="1" x14ac:dyDescent="0.3">
      <c r="A68">
        <f t="shared" si="0"/>
        <v>14</v>
      </c>
      <c r="B68" s="45" t="s">
        <v>94</v>
      </c>
      <c r="C68" s="39" t="s">
        <v>95</v>
      </c>
      <c r="D68" s="41"/>
      <c r="E68" s="41"/>
      <c r="F68" s="41"/>
      <c r="G68" s="44">
        <f t="shared" si="1"/>
        <v>0</v>
      </c>
      <c r="H68" s="42">
        <v>0</v>
      </c>
      <c r="I68" s="10"/>
    </row>
    <row r="69" spans="1:9" ht="13" hidden="1" x14ac:dyDescent="0.3">
      <c r="A69">
        <f t="shared" si="0"/>
        <v>14</v>
      </c>
      <c r="B69" s="45" t="s">
        <v>96</v>
      </c>
      <c r="C69" s="39" t="s">
        <v>97</v>
      </c>
      <c r="D69" s="41">
        <v>35000000</v>
      </c>
      <c r="E69" s="41">
        <v>10951691</v>
      </c>
      <c r="F69" s="41">
        <v>10951500</v>
      </c>
      <c r="G69" s="44">
        <f t="shared" si="1"/>
        <v>191</v>
      </c>
      <c r="H69" s="42">
        <f t="shared" si="2"/>
        <v>0.99998255977090666</v>
      </c>
      <c r="I69" s="10"/>
    </row>
    <row r="70" spans="1:9" ht="13" hidden="1" x14ac:dyDescent="0.3">
      <c r="A70">
        <f t="shared" si="0"/>
        <v>14</v>
      </c>
      <c r="B70" s="45" t="s">
        <v>421</v>
      </c>
      <c r="C70" s="39" t="s">
        <v>420</v>
      </c>
      <c r="D70" s="41">
        <v>0</v>
      </c>
      <c r="E70" s="41">
        <v>0</v>
      </c>
      <c r="F70" s="41"/>
      <c r="G70" s="44">
        <f t="shared" si="1"/>
        <v>0</v>
      </c>
      <c r="H70" s="42">
        <v>0</v>
      </c>
      <c r="I70" s="10"/>
    </row>
    <row r="71" spans="1:9" ht="13" hidden="1" x14ac:dyDescent="0.3">
      <c r="A71">
        <f t="shared" si="0"/>
        <v>14</v>
      </c>
      <c r="B71" s="45" t="s">
        <v>355</v>
      </c>
      <c r="C71" s="39" t="s">
        <v>356</v>
      </c>
      <c r="D71" s="41"/>
      <c r="E71" s="41">
        <v>2211240</v>
      </c>
      <c r="F71" s="41">
        <v>1861240</v>
      </c>
      <c r="G71" s="44">
        <f t="shared" si="1"/>
        <v>350000</v>
      </c>
      <c r="H71" s="42">
        <v>0</v>
      </c>
      <c r="I71" s="10"/>
    </row>
    <row r="72" spans="1:9" ht="13" hidden="1" x14ac:dyDescent="0.3">
      <c r="A72">
        <f t="shared" si="0"/>
        <v>10</v>
      </c>
      <c r="B72" s="46" t="s">
        <v>98</v>
      </c>
      <c r="C72" s="33" t="s">
        <v>99</v>
      </c>
      <c r="D72" s="36">
        <f>SUM(D73:D78)</f>
        <v>0</v>
      </c>
      <c r="E72" s="36">
        <f>SUM(E73:E78)</f>
        <v>22576209</v>
      </c>
      <c r="F72" s="36">
        <f>SUM(F73:F78)</f>
        <v>1146209</v>
      </c>
      <c r="G72" s="43">
        <f t="shared" si="1"/>
        <v>21430000</v>
      </c>
      <c r="H72" s="37">
        <v>0</v>
      </c>
      <c r="I72" s="10"/>
    </row>
    <row r="73" spans="1:9" ht="13" hidden="1" x14ac:dyDescent="0.3">
      <c r="A73">
        <f t="shared" si="0"/>
        <v>14</v>
      </c>
      <c r="B73" s="45" t="s">
        <v>357</v>
      </c>
      <c r="C73" s="39" t="s">
        <v>358</v>
      </c>
      <c r="D73" s="41">
        <v>0</v>
      </c>
      <c r="E73" s="41">
        <v>15250000</v>
      </c>
      <c r="F73" s="41"/>
      <c r="G73" s="44">
        <f t="shared" si="1"/>
        <v>15250000</v>
      </c>
      <c r="H73" s="42">
        <v>0</v>
      </c>
      <c r="I73" s="10"/>
    </row>
    <row r="74" spans="1:9" ht="13" hidden="1" x14ac:dyDescent="0.3">
      <c r="A74">
        <f t="shared" si="0"/>
        <v>14</v>
      </c>
      <c r="B74" s="45" t="s">
        <v>359</v>
      </c>
      <c r="C74" s="39" t="s">
        <v>360</v>
      </c>
      <c r="D74" s="41">
        <v>0</v>
      </c>
      <c r="E74" s="41">
        <v>113200</v>
      </c>
      <c r="F74" s="41">
        <v>33200</v>
      </c>
      <c r="G74" s="44">
        <f t="shared" si="1"/>
        <v>80000</v>
      </c>
      <c r="H74" s="42">
        <v>0</v>
      </c>
      <c r="I74" s="10"/>
    </row>
    <row r="75" spans="1:9" ht="13" hidden="1" x14ac:dyDescent="0.3">
      <c r="A75">
        <f t="shared" ref="A75:A138" si="9">LEN(B75)</f>
        <v>14</v>
      </c>
      <c r="B75" s="45" t="s">
        <v>100</v>
      </c>
      <c r="C75" s="39" t="s">
        <v>466</v>
      </c>
      <c r="D75" s="41">
        <v>0</v>
      </c>
      <c r="E75" s="41"/>
      <c r="F75" s="41"/>
      <c r="G75" s="44">
        <f t="shared" ref="G75:G175" si="10">+E75-F75</f>
        <v>0</v>
      </c>
      <c r="H75" s="42">
        <v>0</v>
      </c>
      <c r="I75" s="10"/>
    </row>
    <row r="76" spans="1:9" ht="13" hidden="1" x14ac:dyDescent="0.3">
      <c r="A76">
        <f t="shared" si="9"/>
        <v>14</v>
      </c>
      <c r="B76" s="45" t="s">
        <v>434</v>
      </c>
      <c r="C76" s="39" t="s">
        <v>435</v>
      </c>
      <c r="D76" s="41">
        <v>0</v>
      </c>
      <c r="E76" s="41">
        <v>1075009</v>
      </c>
      <c r="F76" s="41">
        <v>975009</v>
      </c>
      <c r="G76" s="44">
        <f t="shared" si="10"/>
        <v>100000</v>
      </c>
      <c r="H76" s="42">
        <v>0</v>
      </c>
      <c r="I76" s="10"/>
    </row>
    <row r="77" spans="1:9" ht="13" hidden="1" x14ac:dyDescent="0.3">
      <c r="A77">
        <f t="shared" si="9"/>
        <v>14</v>
      </c>
      <c r="B77" s="45" t="s">
        <v>361</v>
      </c>
      <c r="C77" s="39" t="s">
        <v>362</v>
      </c>
      <c r="D77" s="41">
        <v>0</v>
      </c>
      <c r="E77" s="41">
        <v>6138000</v>
      </c>
      <c r="F77" s="41">
        <v>138000</v>
      </c>
      <c r="G77" s="44">
        <f t="shared" si="10"/>
        <v>6000000</v>
      </c>
      <c r="H77" s="42">
        <v>0</v>
      </c>
      <c r="I77" s="10"/>
    </row>
    <row r="78" spans="1:9" ht="13" hidden="1" x14ac:dyDescent="0.3">
      <c r="A78">
        <f t="shared" si="9"/>
        <v>14</v>
      </c>
      <c r="B78" s="45" t="s">
        <v>423</v>
      </c>
      <c r="C78" s="39" t="s">
        <v>422</v>
      </c>
      <c r="D78" s="41">
        <v>0</v>
      </c>
      <c r="E78" s="41"/>
      <c r="F78" s="41"/>
      <c r="G78" s="44">
        <f t="shared" si="10"/>
        <v>0</v>
      </c>
      <c r="H78" s="42">
        <v>0</v>
      </c>
      <c r="I78" s="10"/>
    </row>
    <row r="79" spans="1:9" ht="13" hidden="1" x14ac:dyDescent="0.3">
      <c r="A79">
        <f t="shared" si="9"/>
        <v>10</v>
      </c>
      <c r="B79" s="46" t="s">
        <v>102</v>
      </c>
      <c r="C79" s="33" t="s">
        <v>103</v>
      </c>
      <c r="D79" s="36">
        <f>SUM(D80:D85)</f>
        <v>25144875</v>
      </c>
      <c r="E79" s="36">
        <f>SUM(E80:E85)</f>
        <v>31347800</v>
      </c>
      <c r="F79" s="36">
        <f>SUM(F80:F85)</f>
        <v>1147800</v>
      </c>
      <c r="G79" s="43">
        <f t="shared" si="10"/>
        <v>30200000</v>
      </c>
      <c r="H79" s="37">
        <f t="shared" si="2"/>
        <v>3.661500966575007E-2</v>
      </c>
      <c r="I79" s="10"/>
    </row>
    <row r="80" spans="1:9" ht="13" hidden="1" x14ac:dyDescent="0.3">
      <c r="A80">
        <f t="shared" si="9"/>
        <v>14</v>
      </c>
      <c r="B80" s="45" t="s">
        <v>104</v>
      </c>
      <c r="C80" s="39" t="s">
        <v>105</v>
      </c>
      <c r="D80" s="41">
        <v>25144875</v>
      </c>
      <c r="E80" s="41">
        <v>31045000</v>
      </c>
      <c r="F80" s="41">
        <v>1045000</v>
      </c>
      <c r="G80" s="44">
        <f t="shared" si="10"/>
        <v>30000000</v>
      </c>
      <c r="H80" s="42">
        <f t="shared" si="2"/>
        <v>3.3660814946046065E-2</v>
      </c>
      <c r="I80" s="10"/>
    </row>
    <row r="81" spans="1:9" ht="13" hidden="1" x14ac:dyDescent="0.3">
      <c r="A81">
        <f t="shared" si="9"/>
        <v>14</v>
      </c>
      <c r="B81" s="45" t="s">
        <v>363</v>
      </c>
      <c r="C81" s="39" t="s">
        <v>364</v>
      </c>
      <c r="D81" s="41"/>
      <c r="E81" s="41"/>
      <c r="F81" s="41"/>
      <c r="G81" s="44">
        <f t="shared" si="10"/>
        <v>0</v>
      </c>
      <c r="H81" s="42">
        <v>0</v>
      </c>
      <c r="I81" s="10"/>
    </row>
    <row r="82" spans="1:9" ht="13" hidden="1" x14ac:dyDescent="0.3">
      <c r="A82">
        <f t="shared" si="9"/>
        <v>14</v>
      </c>
      <c r="B82" s="45" t="s">
        <v>365</v>
      </c>
      <c r="C82" s="39" t="s">
        <v>366</v>
      </c>
      <c r="D82" s="41"/>
      <c r="E82" s="41"/>
      <c r="F82" s="41"/>
      <c r="G82" s="44">
        <f t="shared" si="10"/>
        <v>0</v>
      </c>
      <c r="H82" s="42">
        <v>0</v>
      </c>
      <c r="I82" s="10"/>
    </row>
    <row r="83" spans="1:9" ht="13" hidden="1" x14ac:dyDescent="0.3">
      <c r="A83">
        <f t="shared" si="9"/>
        <v>14</v>
      </c>
      <c r="B83" s="45" t="s">
        <v>106</v>
      </c>
      <c r="C83" s="39" t="s">
        <v>107</v>
      </c>
      <c r="D83" s="41"/>
      <c r="E83" s="41"/>
      <c r="F83" s="41"/>
      <c r="G83" s="44">
        <f t="shared" si="10"/>
        <v>0</v>
      </c>
      <c r="H83" s="42">
        <v>0</v>
      </c>
      <c r="I83" s="10"/>
    </row>
    <row r="84" spans="1:9" ht="13" hidden="1" x14ac:dyDescent="0.3">
      <c r="A84">
        <f t="shared" si="9"/>
        <v>14</v>
      </c>
      <c r="B84" s="45" t="s">
        <v>367</v>
      </c>
      <c r="C84" s="39" t="s">
        <v>368</v>
      </c>
      <c r="D84" s="41"/>
      <c r="E84" s="41"/>
      <c r="F84" s="41"/>
      <c r="G84" s="44">
        <f t="shared" si="10"/>
        <v>0</v>
      </c>
      <c r="H84" s="42">
        <v>0</v>
      </c>
      <c r="I84" s="10"/>
    </row>
    <row r="85" spans="1:9" ht="13" hidden="1" x14ac:dyDescent="0.3">
      <c r="A85">
        <f t="shared" si="9"/>
        <v>14</v>
      </c>
      <c r="B85" s="45" t="s">
        <v>369</v>
      </c>
      <c r="C85" s="39" t="s">
        <v>370</v>
      </c>
      <c r="D85" s="41"/>
      <c r="E85" s="41">
        <v>302800</v>
      </c>
      <c r="F85" s="41">
        <v>102800</v>
      </c>
      <c r="G85" s="44">
        <f t="shared" si="10"/>
        <v>200000</v>
      </c>
      <c r="H85" s="42">
        <v>0</v>
      </c>
      <c r="I85" s="10"/>
    </row>
    <row r="86" spans="1:9" ht="13" hidden="1" x14ac:dyDescent="0.3">
      <c r="A86">
        <f t="shared" si="9"/>
        <v>10</v>
      </c>
      <c r="B86" s="46" t="s">
        <v>108</v>
      </c>
      <c r="C86" s="33" t="s">
        <v>109</v>
      </c>
      <c r="D86" s="36">
        <f>SUM(D87:D90)</f>
        <v>25280500</v>
      </c>
      <c r="E86" s="36">
        <f>SUM(E87:E90)</f>
        <v>30603000</v>
      </c>
      <c r="F86" s="36">
        <f>SUM(F87:F90)</f>
        <v>2572500</v>
      </c>
      <c r="G86" s="43">
        <f t="shared" si="10"/>
        <v>28030500</v>
      </c>
      <c r="H86" s="37">
        <f t="shared" si="2"/>
        <v>8.406038623664347E-2</v>
      </c>
      <c r="I86" s="10"/>
    </row>
    <row r="87" spans="1:9" ht="13" hidden="1" x14ac:dyDescent="0.3">
      <c r="A87">
        <f t="shared" si="9"/>
        <v>16</v>
      </c>
      <c r="B87" s="45" t="s">
        <v>371</v>
      </c>
      <c r="C87" s="39" t="s">
        <v>372</v>
      </c>
      <c r="D87" s="41"/>
      <c r="E87" s="41"/>
      <c r="F87" s="41"/>
      <c r="G87" s="44">
        <f t="shared" si="10"/>
        <v>0</v>
      </c>
      <c r="H87" s="42">
        <v>0</v>
      </c>
      <c r="I87" s="10"/>
    </row>
    <row r="88" spans="1:9" ht="13" hidden="1" x14ac:dyDescent="0.3">
      <c r="A88">
        <f t="shared" si="9"/>
        <v>14</v>
      </c>
      <c r="B88" s="45" t="s">
        <v>488</v>
      </c>
      <c r="C88" s="39" t="s">
        <v>489</v>
      </c>
      <c r="D88" s="41"/>
      <c r="E88" s="41"/>
      <c r="F88" s="41"/>
      <c r="G88" s="44">
        <f t="shared" si="10"/>
        <v>0</v>
      </c>
      <c r="H88" s="42">
        <v>0</v>
      </c>
      <c r="I88" s="10"/>
    </row>
    <row r="89" spans="1:9" ht="13" hidden="1" x14ac:dyDescent="0.3">
      <c r="A89">
        <f t="shared" si="9"/>
        <v>14</v>
      </c>
      <c r="B89" s="45" t="s">
        <v>490</v>
      </c>
      <c r="C89" s="39" t="s">
        <v>491</v>
      </c>
      <c r="D89" s="41"/>
      <c r="E89" s="41"/>
      <c r="F89" s="41"/>
      <c r="G89" s="44">
        <f t="shared" si="10"/>
        <v>0</v>
      </c>
      <c r="H89" s="42">
        <v>0</v>
      </c>
      <c r="I89" s="10"/>
    </row>
    <row r="90" spans="1:9" ht="13" hidden="1" x14ac:dyDescent="0.3">
      <c r="A90">
        <f t="shared" si="9"/>
        <v>14</v>
      </c>
      <c r="B90" s="45" t="s">
        <v>110</v>
      </c>
      <c r="C90" s="39" t="s">
        <v>507</v>
      </c>
      <c r="D90" s="41">
        <v>25280500</v>
      </c>
      <c r="E90" s="41">
        <v>30603000</v>
      </c>
      <c r="F90" s="41">
        <v>2572500</v>
      </c>
      <c r="G90" s="44">
        <f t="shared" si="10"/>
        <v>28030500</v>
      </c>
      <c r="H90" s="42">
        <f t="shared" si="2"/>
        <v>8.406038623664347E-2</v>
      </c>
      <c r="I90" s="10">
        <v>13000000</v>
      </c>
    </row>
    <row r="91" spans="1:9" ht="13" hidden="1" x14ac:dyDescent="0.3">
      <c r="A91">
        <f t="shared" si="9"/>
        <v>8</v>
      </c>
      <c r="B91" s="46" t="s">
        <v>112</v>
      </c>
      <c r="C91" s="33" t="s">
        <v>113</v>
      </c>
      <c r="D91" s="36">
        <f>+D92+D96+D107+D110+D117+D124+D102+D120</f>
        <v>389657140</v>
      </c>
      <c r="E91" s="36">
        <f>+E92+E96+E107+E110+E117+E124+E102+E120</f>
        <v>358573412</v>
      </c>
      <c r="F91" s="36">
        <f>+F92+F96+F107+F110+F117+F124+F102+F120</f>
        <v>182777127</v>
      </c>
      <c r="G91" s="43">
        <f t="shared" si="10"/>
        <v>175796285</v>
      </c>
      <c r="H91" s="37">
        <f t="shared" si="2"/>
        <v>0.50973418798826053</v>
      </c>
      <c r="I91" s="10"/>
    </row>
    <row r="92" spans="1:9" ht="13" hidden="1" x14ac:dyDescent="0.3">
      <c r="A92">
        <f t="shared" si="9"/>
        <v>10</v>
      </c>
      <c r="B92" s="46" t="s">
        <v>114</v>
      </c>
      <c r="C92" s="33" t="s">
        <v>115</v>
      </c>
      <c r="D92" s="36">
        <f>SUM(D93:D95)</f>
        <v>56212765</v>
      </c>
      <c r="E92" s="36">
        <f>SUM(E93:E95)</f>
        <v>59367538</v>
      </c>
      <c r="F92" s="36">
        <f>SUM(F93:F95)</f>
        <v>16462273</v>
      </c>
      <c r="G92" s="43">
        <f t="shared" si="10"/>
        <v>42905265</v>
      </c>
      <c r="H92" s="37">
        <f t="shared" si="2"/>
        <v>0.27729418390232047</v>
      </c>
      <c r="I92" s="10"/>
    </row>
    <row r="93" spans="1:9" ht="13" hidden="1" x14ac:dyDescent="0.3">
      <c r="A93">
        <f t="shared" si="9"/>
        <v>14</v>
      </c>
      <c r="B93" s="45" t="s">
        <v>403</v>
      </c>
      <c r="C93" s="39" t="s">
        <v>404</v>
      </c>
      <c r="D93" s="41"/>
      <c r="E93" s="41">
        <v>202273</v>
      </c>
      <c r="F93" s="41">
        <v>202273</v>
      </c>
      <c r="G93" s="44">
        <f t="shared" si="10"/>
        <v>0</v>
      </c>
      <c r="H93" s="42">
        <v>0</v>
      </c>
      <c r="I93" s="10"/>
    </row>
    <row r="94" spans="1:9" ht="13" hidden="1" x14ac:dyDescent="0.3">
      <c r="A94">
        <f t="shared" si="9"/>
        <v>14</v>
      </c>
      <c r="B94" s="45" t="s">
        <v>373</v>
      </c>
      <c r="C94" s="39" t="s">
        <v>374</v>
      </c>
      <c r="D94" s="41"/>
      <c r="E94" s="41">
        <v>192500</v>
      </c>
      <c r="F94" s="41"/>
      <c r="G94" s="44">
        <f t="shared" si="10"/>
        <v>192500</v>
      </c>
      <c r="H94" s="42">
        <v>0</v>
      </c>
      <c r="I94" s="47"/>
    </row>
    <row r="95" spans="1:9" ht="13" hidden="1" x14ac:dyDescent="0.3">
      <c r="A95">
        <f t="shared" si="9"/>
        <v>14</v>
      </c>
      <c r="B95" s="45" t="s">
        <v>116</v>
      </c>
      <c r="C95" s="39" t="s">
        <v>117</v>
      </c>
      <c r="D95" s="41">
        <v>56212765</v>
      </c>
      <c r="E95" s="41">
        <v>58972765</v>
      </c>
      <c r="F95" s="41">
        <v>16260000</v>
      </c>
      <c r="G95" s="44">
        <f t="shared" si="10"/>
        <v>42712765</v>
      </c>
      <c r="H95" s="42">
        <f t="shared" si="2"/>
        <v>0.27572049572374635</v>
      </c>
      <c r="I95" s="10"/>
    </row>
    <row r="96" spans="1:9" ht="13" hidden="1" x14ac:dyDescent="0.3">
      <c r="A96">
        <f t="shared" si="9"/>
        <v>10</v>
      </c>
      <c r="B96" s="46" t="s">
        <v>118</v>
      </c>
      <c r="C96" s="33" t="s">
        <v>45</v>
      </c>
      <c r="D96" s="36">
        <f>SUM(D97:D101)</f>
        <v>33144875</v>
      </c>
      <c r="E96" s="36">
        <f>SUM(E97:E101)</f>
        <v>58436850</v>
      </c>
      <c r="F96" s="36">
        <f>SUM(F97:F101)</f>
        <v>31099275</v>
      </c>
      <c r="G96" s="43">
        <f t="shared" si="10"/>
        <v>27337575</v>
      </c>
      <c r="H96" s="37">
        <f t="shared" si="2"/>
        <v>0.53218602645419799</v>
      </c>
      <c r="I96" s="10"/>
    </row>
    <row r="97" spans="1:9" ht="13" hidden="1" x14ac:dyDescent="0.3">
      <c r="A97">
        <f t="shared" si="9"/>
        <v>14</v>
      </c>
      <c r="B97" s="45" t="s">
        <v>119</v>
      </c>
      <c r="C97" s="39" t="s">
        <v>120</v>
      </c>
      <c r="D97" s="41">
        <v>0</v>
      </c>
      <c r="E97" s="41">
        <v>0</v>
      </c>
      <c r="F97" s="41"/>
      <c r="G97" s="44">
        <f t="shared" si="10"/>
        <v>0</v>
      </c>
      <c r="H97" s="42">
        <v>0</v>
      </c>
      <c r="I97" s="10"/>
    </row>
    <row r="98" spans="1:9" ht="13" hidden="1" x14ac:dyDescent="0.3">
      <c r="A98">
        <f t="shared" si="9"/>
        <v>14</v>
      </c>
      <c r="B98" s="45" t="s">
        <v>452</v>
      </c>
      <c r="C98" s="39" t="s">
        <v>453</v>
      </c>
      <c r="D98" s="41">
        <v>0</v>
      </c>
      <c r="E98" s="41">
        <v>10015000</v>
      </c>
      <c r="F98" s="41"/>
      <c r="G98" s="44">
        <f t="shared" si="10"/>
        <v>10015000</v>
      </c>
      <c r="H98" s="42">
        <v>0</v>
      </c>
      <c r="I98" s="10"/>
    </row>
    <row r="99" spans="1:9" ht="13" hidden="1" x14ac:dyDescent="0.3">
      <c r="A99">
        <f t="shared" si="9"/>
        <v>14</v>
      </c>
      <c r="B99" s="45" t="s">
        <v>424</v>
      </c>
      <c r="C99" s="39" t="s">
        <v>413</v>
      </c>
      <c r="D99" s="41">
        <v>0</v>
      </c>
      <c r="E99" s="41">
        <v>0</v>
      </c>
      <c r="F99" s="41"/>
      <c r="G99" s="44">
        <f t="shared" si="10"/>
        <v>0</v>
      </c>
      <c r="H99" s="42">
        <v>0</v>
      </c>
      <c r="I99" s="10"/>
    </row>
    <row r="100" spans="1:9" ht="13" hidden="1" x14ac:dyDescent="0.3">
      <c r="A100">
        <f t="shared" si="9"/>
        <v>14</v>
      </c>
      <c r="B100" s="45" t="s">
        <v>471</v>
      </c>
      <c r="C100" s="39" t="s">
        <v>122</v>
      </c>
      <c r="D100" s="41">
        <v>0</v>
      </c>
      <c r="E100" s="41">
        <v>0</v>
      </c>
      <c r="F100" s="41"/>
      <c r="G100" s="44">
        <f t="shared" si="10"/>
        <v>0</v>
      </c>
      <c r="H100" s="42">
        <v>0</v>
      </c>
      <c r="I100" s="10"/>
    </row>
    <row r="101" spans="1:9" ht="13" hidden="1" x14ac:dyDescent="0.3">
      <c r="A101">
        <f t="shared" si="9"/>
        <v>14</v>
      </c>
      <c r="B101" s="45" t="s">
        <v>121</v>
      </c>
      <c r="C101" s="39" t="s">
        <v>122</v>
      </c>
      <c r="D101" s="41">
        <v>33144875</v>
      </c>
      <c r="E101" s="41">
        <v>48421850</v>
      </c>
      <c r="F101" s="41">
        <v>31099275</v>
      </c>
      <c r="G101" s="44">
        <f t="shared" si="10"/>
        <v>17322575</v>
      </c>
      <c r="H101" s="42">
        <f t="shared" si="2"/>
        <v>0.64225705957124724</v>
      </c>
      <c r="I101" s="10"/>
    </row>
    <row r="102" spans="1:9" ht="13" hidden="1" x14ac:dyDescent="0.3">
      <c r="A102">
        <f t="shared" si="9"/>
        <v>10</v>
      </c>
      <c r="B102" s="46" t="s">
        <v>375</v>
      </c>
      <c r="C102" s="33" t="s">
        <v>376</v>
      </c>
      <c r="D102" s="36">
        <v>0</v>
      </c>
      <c r="E102" s="36">
        <f>SUM(E103:E106)</f>
        <v>1702020</v>
      </c>
      <c r="F102" s="36">
        <f>SUM(F103:F106)</f>
        <v>1544520</v>
      </c>
      <c r="G102" s="43">
        <f>+E102-F102</f>
        <v>157500</v>
      </c>
      <c r="H102" s="37">
        <f t="shared" si="2"/>
        <v>0.90746289702823701</v>
      </c>
      <c r="I102" s="10"/>
    </row>
    <row r="103" spans="1:9" ht="13" hidden="1" x14ac:dyDescent="0.3">
      <c r="A103">
        <f t="shared" si="9"/>
        <v>14</v>
      </c>
      <c r="B103" s="45" t="s">
        <v>436</v>
      </c>
      <c r="C103" s="39" t="s">
        <v>437</v>
      </c>
      <c r="D103" s="41"/>
      <c r="E103" s="41">
        <v>157500</v>
      </c>
      <c r="F103" s="41"/>
      <c r="G103" s="44">
        <f t="shared" ref="G103:G106" si="11">+E103-F103</f>
        <v>157500</v>
      </c>
      <c r="H103" s="42">
        <v>0</v>
      </c>
      <c r="I103" s="10"/>
    </row>
    <row r="104" spans="1:9" ht="13" hidden="1" x14ac:dyDescent="0.3">
      <c r="A104">
        <f t="shared" si="9"/>
        <v>14</v>
      </c>
      <c r="B104" s="45" t="s">
        <v>377</v>
      </c>
      <c r="C104" s="39" t="s">
        <v>378</v>
      </c>
      <c r="D104" s="41">
        <v>0</v>
      </c>
      <c r="E104" s="41">
        <v>359520</v>
      </c>
      <c r="F104" s="41">
        <v>359520</v>
      </c>
      <c r="G104" s="44">
        <f t="shared" si="11"/>
        <v>0</v>
      </c>
      <c r="H104" s="42">
        <v>0</v>
      </c>
      <c r="I104" s="10"/>
    </row>
    <row r="105" spans="1:9" ht="13" hidden="1" x14ac:dyDescent="0.3">
      <c r="A105">
        <f t="shared" si="9"/>
        <v>14</v>
      </c>
      <c r="B105" s="45" t="s">
        <v>438</v>
      </c>
      <c r="C105" s="39" t="s">
        <v>439</v>
      </c>
      <c r="D105" s="41"/>
      <c r="E105" s="41">
        <v>1185000</v>
      </c>
      <c r="F105" s="41">
        <v>1185000</v>
      </c>
      <c r="G105" s="44">
        <f t="shared" si="11"/>
        <v>0</v>
      </c>
      <c r="H105" s="42">
        <v>0</v>
      </c>
      <c r="I105" s="10"/>
    </row>
    <row r="106" spans="1:9" ht="13" hidden="1" x14ac:dyDescent="0.3">
      <c r="A106">
        <f t="shared" si="9"/>
        <v>14</v>
      </c>
      <c r="B106" s="45" t="s">
        <v>425</v>
      </c>
      <c r="C106" s="39" t="s">
        <v>426</v>
      </c>
      <c r="D106" s="41"/>
      <c r="E106" s="41"/>
      <c r="F106" s="41"/>
      <c r="G106" s="44">
        <f t="shared" si="11"/>
        <v>0</v>
      </c>
      <c r="H106" s="42">
        <v>0</v>
      </c>
      <c r="I106" s="10"/>
    </row>
    <row r="107" spans="1:9" ht="13" hidden="1" x14ac:dyDescent="0.3">
      <c r="A107">
        <f t="shared" si="9"/>
        <v>10</v>
      </c>
      <c r="B107" s="46" t="s">
        <v>123</v>
      </c>
      <c r="C107" s="33" t="s">
        <v>51</v>
      </c>
      <c r="D107" s="36">
        <f>SUM(D108:D109)</f>
        <v>33526500</v>
      </c>
      <c r="E107" s="36">
        <f>SUM(E108:E109)</f>
        <v>40526500</v>
      </c>
      <c r="F107" s="36">
        <f>SUM(F108:F109)</f>
        <v>33503055</v>
      </c>
      <c r="G107" s="43">
        <f t="shared" si="10"/>
        <v>7023445</v>
      </c>
      <c r="H107" s="37">
        <f t="shared" si="2"/>
        <v>0.82669500203570501</v>
      </c>
      <c r="I107" s="10"/>
    </row>
    <row r="108" spans="1:9" ht="13" hidden="1" x14ac:dyDescent="0.3">
      <c r="A108">
        <f t="shared" si="9"/>
        <v>14</v>
      </c>
      <c r="B108" s="45" t="s">
        <v>379</v>
      </c>
      <c r="C108" s="39" t="s">
        <v>380</v>
      </c>
      <c r="D108" s="41">
        <v>0</v>
      </c>
      <c r="E108" s="41">
        <v>2000000</v>
      </c>
      <c r="F108" s="41"/>
      <c r="G108" s="44">
        <f t="shared" si="10"/>
        <v>2000000</v>
      </c>
      <c r="H108" s="42">
        <v>0</v>
      </c>
      <c r="I108" s="10"/>
    </row>
    <row r="109" spans="1:9" ht="13" hidden="1" x14ac:dyDescent="0.3">
      <c r="A109">
        <f t="shared" si="9"/>
        <v>14</v>
      </c>
      <c r="B109" s="45" t="s">
        <v>124</v>
      </c>
      <c r="C109" s="39" t="s">
        <v>125</v>
      </c>
      <c r="D109" s="41">
        <v>33526500</v>
      </c>
      <c r="E109" s="41">
        <v>38526500</v>
      </c>
      <c r="F109" s="41">
        <v>33503055</v>
      </c>
      <c r="G109" s="44">
        <f t="shared" si="10"/>
        <v>5023445</v>
      </c>
      <c r="H109" s="42">
        <f t="shared" si="2"/>
        <v>0.86961065759931477</v>
      </c>
      <c r="I109" s="10"/>
    </row>
    <row r="110" spans="1:9" ht="13" hidden="1" x14ac:dyDescent="0.3">
      <c r="A110">
        <f t="shared" si="9"/>
        <v>10</v>
      </c>
      <c r="B110" s="46" t="s">
        <v>126</v>
      </c>
      <c r="C110" s="33" t="s">
        <v>127</v>
      </c>
      <c r="D110" s="36">
        <f>SUM(D111:D116)</f>
        <v>67053000</v>
      </c>
      <c r="E110" s="36">
        <f>SUM(E111:E116)</f>
        <v>70273004</v>
      </c>
      <c r="F110" s="36">
        <f>SUM(F111:F116)</f>
        <v>168004</v>
      </c>
      <c r="G110" s="43">
        <f t="shared" si="10"/>
        <v>70105000</v>
      </c>
      <c r="H110" s="37">
        <f t="shared" si="2"/>
        <v>2.3907331469706348E-3</v>
      </c>
      <c r="I110" s="10"/>
    </row>
    <row r="111" spans="1:9" ht="13" hidden="1" x14ac:dyDescent="0.3">
      <c r="A111">
        <f t="shared" si="9"/>
        <v>14</v>
      </c>
      <c r="B111" s="45" t="s">
        <v>405</v>
      </c>
      <c r="C111" s="39" t="s">
        <v>400</v>
      </c>
      <c r="D111" s="41"/>
      <c r="E111" s="41"/>
      <c r="F111" s="41"/>
      <c r="G111" s="44">
        <f t="shared" si="10"/>
        <v>0</v>
      </c>
      <c r="H111" s="42">
        <v>0</v>
      </c>
      <c r="I111" s="10"/>
    </row>
    <row r="112" spans="1:9" ht="13" hidden="1" x14ac:dyDescent="0.3">
      <c r="A112">
        <f t="shared" si="9"/>
        <v>14</v>
      </c>
      <c r="B112" s="45" t="s">
        <v>406</v>
      </c>
      <c r="C112" s="39" t="s">
        <v>409</v>
      </c>
      <c r="D112" s="41"/>
      <c r="E112" s="41">
        <v>168004</v>
      </c>
      <c r="F112" s="41">
        <v>168004</v>
      </c>
      <c r="G112" s="44">
        <f t="shared" si="10"/>
        <v>0</v>
      </c>
      <c r="H112" s="42">
        <v>0</v>
      </c>
      <c r="I112" s="10"/>
    </row>
    <row r="113" spans="1:10" ht="13" hidden="1" x14ac:dyDescent="0.3">
      <c r="A113">
        <f t="shared" si="9"/>
        <v>14</v>
      </c>
      <c r="B113" s="45" t="s">
        <v>407</v>
      </c>
      <c r="C113" s="39" t="s">
        <v>410</v>
      </c>
      <c r="D113" s="41"/>
      <c r="E113" s="41"/>
      <c r="F113" s="41"/>
      <c r="G113" s="44">
        <f t="shared" si="10"/>
        <v>0</v>
      </c>
      <c r="H113" s="42">
        <v>0</v>
      </c>
      <c r="I113" s="10"/>
    </row>
    <row r="114" spans="1:10" ht="13" hidden="1" x14ac:dyDescent="0.3">
      <c r="A114">
        <f t="shared" si="9"/>
        <v>14</v>
      </c>
      <c r="B114" s="45" t="s">
        <v>381</v>
      </c>
      <c r="C114" s="39" t="s">
        <v>382</v>
      </c>
      <c r="D114" s="41"/>
      <c r="E114" s="41">
        <v>3052000</v>
      </c>
      <c r="F114" s="41"/>
      <c r="G114" s="44">
        <f t="shared" si="10"/>
        <v>3052000</v>
      </c>
      <c r="H114" s="42">
        <v>0</v>
      </c>
      <c r="I114" s="10"/>
    </row>
    <row r="115" spans="1:10" ht="13" hidden="1" x14ac:dyDescent="0.3">
      <c r="A115">
        <f t="shared" si="9"/>
        <v>14</v>
      </c>
      <c r="B115" s="45" t="s">
        <v>128</v>
      </c>
      <c r="C115" s="39" t="s">
        <v>129</v>
      </c>
      <c r="D115" s="41">
        <v>67053000</v>
      </c>
      <c r="E115" s="41">
        <v>67053000</v>
      </c>
      <c r="F115" s="41"/>
      <c r="G115" s="44">
        <f t="shared" si="10"/>
        <v>67053000</v>
      </c>
      <c r="H115" s="42">
        <f t="shared" si="2"/>
        <v>0</v>
      </c>
      <c r="I115" s="10"/>
    </row>
    <row r="116" spans="1:10" ht="13" hidden="1" x14ac:dyDescent="0.3">
      <c r="A116">
        <f t="shared" si="9"/>
        <v>14</v>
      </c>
      <c r="B116" s="45" t="s">
        <v>408</v>
      </c>
      <c r="C116" s="39" t="s">
        <v>411</v>
      </c>
      <c r="D116" s="41"/>
      <c r="E116" s="41"/>
      <c r="F116" s="41"/>
      <c r="G116" s="44">
        <f t="shared" si="10"/>
        <v>0</v>
      </c>
      <c r="H116" s="42">
        <v>0</v>
      </c>
      <c r="I116" s="10"/>
    </row>
    <row r="117" spans="1:10" ht="13" hidden="1" x14ac:dyDescent="0.3">
      <c r="A117">
        <f t="shared" si="9"/>
        <v>10</v>
      </c>
      <c r="B117" s="46" t="s">
        <v>130</v>
      </c>
      <c r="C117" s="33" t="s">
        <v>55</v>
      </c>
      <c r="D117" s="36">
        <f>SUM(D118:D119)</f>
        <v>13020000</v>
      </c>
      <c r="E117" s="36">
        <f>SUM(E118:E119)</f>
        <v>13020000</v>
      </c>
      <c r="F117" s="36">
        <f>SUM(F118:F119)</f>
        <v>0</v>
      </c>
      <c r="G117" s="43">
        <f t="shared" si="10"/>
        <v>13020000</v>
      </c>
      <c r="H117" s="37">
        <f t="shared" si="2"/>
        <v>0</v>
      </c>
      <c r="I117" s="10"/>
    </row>
    <row r="118" spans="1:10" ht="13" hidden="1" x14ac:dyDescent="0.3">
      <c r="A118">
        <f t="shared" si="9"/>
        <v>14</v>
      </c>
      <c r="B118" s="45" t="s">
        <v>383</v>
      </c>
      <c r="C118" s="39" t="s">
        <v>384</v>
      </c>
      <c r="D118" s="41"/>
      <c r="E118" s="41"/>
      <c r="F118" s="41"/>
      <c r="G118" s="44">
        <f t="shared" si="10"/>
        <v>0</v>
      </c>
      <c r="H118" s="42">
        <v>0</v>
      </c>
      <c r="I118" s="10"/>
    </row>
    <row r="119" spans="1:10" ht="13" hidden="1" x14ac:dyDescent="0.3">
      <c r="A119">
        <f t="shared" si="9"/>
        <v>14</v>
      </c>
      <c r="B119" s="45" t="s">
        <v>131</v>
      </c>
      <c r="C119" s="39" t="s">
        <v>132</v>
      </c>
      <c r="D119" s="41">
        <v>13020000</v>
      </c>
      <c r="E119" s="41">
        <v>13020000</v>
      </c>
      <c r="F119" s="41"/>
      <c r="G119" s="44">
        <f t="shared" si="10"/>
        <v>13020000</v>
      </c>
      <c r="H119" s="42">
        <f t="shared" si="2"/>
        <v>0</v>
      </c>
      <c r="I119" s="10"/>
    </row>
    <row r="120" spans="1:10" ht="13" hidden="1" x14ac:dyDescent="0.3">
      <c r="A120">
        <f t="shared" si="9"/>
        <v>10</v>
      </c>
      <c r="B120" s="46" t="s">
        <v>385</v>
      </c>
      <c r="C120" s="33" t="s">
        <v>386</v>
      </c>
      <c r="D120" s="36">
        <f>SUM(D121:D123)</f>
        <v>100000000</v>
      </c>
      <c r="E120" s="36">
        <f>SUM(E121:E123)</f>
        <v>100100000</v>
      </c>
      <c r="F120" s="36">
        <f>SUM(F121:F123)</f>
        <v>100000000</v>
      </c>
      <c r="G120" s="43">
        <f t="shared" si="10"/>
        <v>100000</v>
      </c>
      <c r="H120" s="37">
        <f t="shared" si="2"/>
        <v>0.99900099900099903</v>
      </c>
      <c r="I120" s="10"/>
    </row>
    <row r="121" spans="1:10" ht="13" hidden="1" x14ac:dyDescent="0.3">
      <c r="A121">
        <f t="shared" si="9"/>
        <v>14</v>
      </c>
      <c r="B121" s="45" t="s">
        <v>492</v>
      </c>
      <c r="C121" s="39" t="s">
        <v>493</v>
      </c>
      <c r="D121" s="41"/>
      <c r="E121" s="41"/>
      <c r="F121" s="41"/>
      <c r="G121" s="44">
        <v>1998</v>
      </c>
      <c r="H121" s="42">
        <v>0.99936298421807745</v>
      </c>
      <c r="I121" s="10"/>
    </row>
    <row r="122" spans="1:10" ht="13" hidden="1" x14ac:dyDescent="0.3">
      <c r="A122">
        <f t="shared" si="9"/>
        <v>14</v>
      </c>
      <c r="B122" s="45" t="s">
        <v>388</v>
      </c>
      <c r="C122" s="39" t="s">
        <v>387</v>
      </c>
      <c r="D122" s="41"/>
      <c r="E122" s="41">
        <v>100000</v>
      </c>
      <c r="F122" s="41"/>
      <c r="G122" s="44">
        <f t="shared" si="10"/>
        <v>100000</v>
      </c>
      <c r="H122" s="42">
        <v>0</v>
      </c>
      <c r="I122" s="10"/>
    </row>
    <row r="123" spans="1:10" ht="13" hidden="1" x14ac:dyDescent="0.3">
      <c r="A123">
        <f t="shared" si="9"/>
        <v>14</v>
      </c>
      <c r="B123" s="45" t="s">
        <v>494</v>
      </c>
      <c r="C123" s="39" t="s">
        <v>427</v>
      </c>
      <c r="D123" s="41">
        <v>100000000</v>
      </c>
      <c r="E123" s="41">
        <v>100000000</v>
      </c>
      <c r="F123" s="41">
        <v>100000000</v>
      </c>
      <c r="G123" s="44">
        <f t="shared" si="10"/>
        <v>0</v>
      </c>
      <c r="H123" s="42">
        <v>0</v>
      </c>
      <c r="I123" s="10"/>
    </row>
    <row r="124" spans="1:10" ht="13" hidden="1" x14ac:dyDescent="0.3">
      <c r="A124">
        <f t="shared" si="9"/>
        <v>10</v>
      </c>
      <c r="B124" s="46" t="s">
        <v>133</v>
      </c>
      <c r="C124" s="33" t="s">
        <v>134</v>
      </c>
      <c r="D124" s="36">
        <f>+D125</f>
        <v>86700000</v>
      </c>
      <c r="E124" s="36">
        <f>+E125</f>
        <v>15147500</v>
      </c>
      <c r="F124" s="36">
        <f>+F125</f>
        <v>0</v>
      </c>
      <c r="G124" s="43">
        <f t="shared" si="10"/>
        <v>15147500</v>
      </c>
      <c r="H124" s="37">
        <f t="shared" si="2"/>
        <v>0</v>
      </c>
      <c r="I124" s="10"/>
    </row>
    <row r="125" spans="1:10" ht="13" hidden="1" x14ac:dyDescent="0.3">
      <c r="A125">
        <f t="shared" si="9"/>
        <v>14</v>
      </c>
      <c r="B125" s="45" t="s">
        <v>135</v>
      </c>
      <c r="C125" s="39" t="s">
        <v>136</v>
      </c>
      <c r="D125" s="41">
        <v>86700000</v>
      </c>
      <c r="E125" s="41">
        <v>15147500</v>
      </c>
      <c r="F125" s="41"/>
      <c r="G125" s="44">
        <f t="shared" si="10"/>
        <v>15147500</v>
      </c>
      <c r="H125" s="42">
        <f t="shared" si="2"/>
        <v>0</v>
      </c>
      <c r="I125" s="10"/>
    </row>
    <row r="126" spans="1:10" ht="13" x14ac:dyDescent="0.3">
      <c r="A126">
        <f t="shared" si="9"/>
        <v>6</v>
      </c>
      <c r="B126" s="46" t="s">
        <v>137</v>
      </c>
      <c r="C126" s="33" t="s">
        <v>138</v>
      </c>
      <c r="D126" s="36">
        <f>+D127+D131+D154+D176+D243+D265+D267</f>
        <v>17258495204</v>
      </c>
      <c r="E126" s="36">
        <v>24482465611</v>
      </c>
      <c r="F126" s="36">
        <v>21268062736</v>
      </c>
      <c r="G126" s="43">
        <f t="shared" si="10"/>
        <v>3214402875</v>
      </c>
      <c r="H126" s="37">
        <f t="shared" si="2"/>
        <v>0.8687059168764536</v>
      </c>
      <c r="I126" s="10"/>
    </row>
    <row r="127" spans="1:10" ht="13" hidden="1" x14ac:dyDescent="0.3">
      <c r="A127">
        <f t="shared" si="9"/>
        <v>8</v>
      </c>
      <c r="B127" s="46" t="s">
        <v>139</v>
      </c>
      <c r="C127" s="33" t="s">
        <v>140</v>
      </c>
      <c r="D127" s="36">
        <f t="shared" ref="D127:F129" si="12">+D128</f>
        <v>49700000</v>
      </c>
      <c r="E127" s="36">
        <f t="shared" si="12"/>
        <v>18988200</v>
      </c>
      <c r="F127" s="36">
        <f t="shared" si="12"/>
        <v>18988200</v>
      </c>
      <c r="G127" s="43">
        <f t="shared" si="10"/>
        <v>0</v>
      </c>
      <c r="H127" s="37">
        <v>0</v>
      </c>
      <c r="I127" s="10"/>
      <c r="J127" s="48"/>
    </row>
    <row r="128" spans="1:10" ht="13" hidden="1" x14ac:dyDescent="0.3">
      <c r="A128">
        <f t="shared" si="9"/>
        <v>10</v>
      </c>
      <c r="B128" s="46" t="s">
        <v>141</v>
      </c>
      <c r="C128" s="33" t="s">
        <v>142</v>
      </c>
      <c r="D128" s="36">
        <f t="shared" si="12"/>
        <v>49700000</v>
      </c>
      <c r="E128" s="36">
        <f t="shared" si="12"/>
        <v>18988200</v>
      </c>
      <c r="F128" s="36">
        <f t="shared" si="12"/>
        <v>18988200</v>
      </c>
      <c r="G128" s="43">
        <f t="shared" si="10"/>
        <v>0</v>
      </c>
      <c r="H128" s="37">
        <v>0</v>
      </c>
      <c r="I128" s="10"/>
    </row>
    <row r="129" spans="1:9" ht="13" hidden="1" x14ac:dyDescent="0.3">
      <c r="A129">
        <f t="shared" si="9"/>
        <v>12</v>
      </c>
      <c r="B129" s="46" t="s">
        <v>389</v>
      </c>
      <c r="C129" s="33" t="s">
        <v>390</v>
      </c>
      <c r="D129" s="36">
        <f t="shared" si="12"/>
        <v>49700000</v>
      </c>
      <c r="E129" s="36">
        <f t="shared" si="12"/>
        <v>18988200</v>
      </c>
      <c r="F129" s="36">
        <f t="shared" si="12"/>
        <v>18988200</v>
      </c>
      <c r="G129" s="43">
        <f t="shared" si="10"/>
        <v>0</v>
      </c>
      <c r="H129" s="37">
        <v>0</v>
      </c>
      <c r="I129" s="10"/>
    </row>
    <row r="130" spans="1:9" ht="13" hidden="1" x14ac:dyDescent="0.3">
      <c r="A130">
        <f t="shared" si="9"/>
        <v>14</v>
      </c>
      <c r="B130" s="45" t="s">
        <v>391</v>
      </c>
      <c r="C130" s="39" t="s">
        <v>390</v>
      </c>
      <c r="D130" s="41">
        <v>49700000</v>
      </c>
      <c r="E130" s="41">
        <v>18988200</v>
      </c>
      <c r="F130" s="41">
        <v>18988200</v>
      </c>
      <c r="G130" s="44">
        <f t="shared" si="10"/>
        <v>0</v>
      </c>
      <c r="H130" s="42">
        <v>0</v>
      </c>
      <c r="I130" s="10"/>
    </row>
    <row r="131" spans="1:9" ht="13" hidden="1" x14ac:dyDescent="0.3">
      <c r="A131">
        <f t="shared" si="9"/>
        <v>8</v>
      </c>
      <c r="B131" s="46" t="s">
        <v>147</v>
      </c>
      <c r="C131" s="33" t="s">
        <v>148</v>
      </c>
      <c r="D131" s="36">
        <f>+D132+D140+D142+D144+D148</f>
        <v>3737294560</v>
      </c>
      <c r="E131" s="36">
        <f>+E132+E140+E142+E144+E148</f>
        <v>3737294560</v>
      </c>
      <c r="F131" s="36">
        <f>+F132+F140+F142+F144+F148</f>
        <v>1711634230</v>
      </c>
      <c r="G131" s="43">
        <f t="shared" si="10"/>
        <v>2025660330</v>
      </c>
      <c r="H131" s="37">
        <f t="shared" ref="H131:H269" si="13">+F131/E131</f>
        <v>0.45798751008804617</v>
      </c>
      <c r="I131" s="10"/>
    </row>
    <row r="132" spans="1:9" ht="13" hidden="1" x14ac:dyDescent="0.3">
      <c r="A132">
        <f t="shared" si="9"/>
        <v>10</v>
      </c>
      <c r="B132" s="46" t="s">
        <v>149</v>
      </c>
      <c r="C132" s="33" t="s">
        <v>150</v>
      </c>
      <c r="D132" s="36">
        <f>SUM(D133:D139)</f>
        <v>1719255560</v>
      </c>
      <c r="E132" s="36">
        <f>SUM(E133:E139)</f>
        <v>1579255560</v>
      </c>
      <c r="F132" s="36">
        <f>SUM(F133:F139)</f>
        <v>602923567</v>
      </c>
      <c r="G132" s="43">
        <f t="shared" si="10"/>
        <v>976331993</v>
      </c>
      <c r="H132" s="37">
        <f t="shared" si="13"/>
        <v>0.38177707412978806</v>
      </c>
      <c r="I132" s="10"/>
    </row>
    <row r="133" spans="1:9" ht="13" hidden="1" x14ac:dyDescent="0.3">
      <c r="A133">
        <f t="shared" si="9"/>
        <v>14</v>
      </c>
      <c r="B133" s="45" t="s">
        <v>440</v>
      </c>
      <c r="C133" s="39" t="s">
        <v>152</v>
      </c>
      <c r="D133" s="41">
        <v>0</v>
      </c>
      <c r="E133" s="41">
        <v>0</v>
      </c>
      <c r="F133" s="41"/>
      <c r="G133" s="44">
        <f t="shared" si="10"/>
        <v>0</v>
      </c>
      <c r="H133" s="42">
        <v>0</v>
      </c>
      <c r="I133" s="10"/>
    </row>
    <row r="134" spans="1:9" ht="13" hidden="1" x14ac:dyDescent="0.3">
      <c r="A134">
        <f t="shared" si="9"/>
        <v>14</v>
      </c>
      <c r="B134" s="45" t="s">
        <v>151</v>
      </c>
      <c r="C134" s="39" t="s">
        <v>152</v>
      </c>
      <c r="D134" s="41">
        <v>603350000</v>
      </c>
      <c r="E134" s="41">
        <v>603350000</v>
      </c>
      <c r="F134" s="41">
        <v>218886690</v>
      </c>
      <c r="G134" s="44">
        <f t="shared" si="10"/>
        <v>384463310</v>
      </c>
      <c r="H134" s="42">
        <f t="shared" si="13"/>
        <v>0.36278559708295349</v>
      </c>
      <c r="I134" s="10"/>
    </row>
    <row r="135" spans="1:9" ht="13" hidden="1" x14ac:dyDescent="0.3">
      <c r="A135">
        <f t="shared" si="9"/>
        <v>14</v>
      </c>
      <c r="B135" s="45" t="s">
        <v>454</v>
      </c>
      <c r="C135" s="39" t="s">
        <v>154</v>
      </c>
      <c r="D135" s="41">
        <v>0</v>
      </c>
      <c r="E135" s="41">
        <v>0</v>
      </c>
      <c r="F135" s="41"/>
      <c r="G135" s="44">
        <f t="shared" si="10"/>
        <v>0</v>
      </c>
      <c r="H135" s="42">
        <v>0</v>
      </c>
      <c r="I135" s="10"/>
    </row>
    <row r="136" spans="1:9" ht="13" hidden="1" x14ac:dyDescent="0.3">
      <c r="A136">
        <f t="shared" si="9"/>
        <v>14</v>
      </c>
      <c r="B136" s="45" t="s">
        <v>153</v>
      </c>
      <c r="C136" s="39" t="s">
        <v>154</v>
      </c>
      <c r="D136" s="41">
        <v>473350000</v>
      </c>
      <c r="E136" s="41">
        <v>473350000</v>
      </c>
      <c r="F136" s="41">
        <v>152856537</v>
      </c>
      <c r="G136" s="44">
        <f t="shared" si="10"/>
        <v>320493463</v>
      </c>
      <c r="H136" s="42">
        <f t="shared" si="13"/>
        <v>0.32292497517693036</v>
      </c>
      <c r="I136" s="10"/>
    </row>
    <row r="137" spans="1:9" ht="13" hidden="1" x14ac:dyDescent="0.3">
      <c r="A137">
        <f t="shared" si="9"/>
        <v>14</v>
      </c>
      <c r="B137" s="45" t="s">
        <v>455</v>
      </c>
      <c r="C137" s="39" t="s">
        <v>456</v>
      </c>
      <c r="D137" s="41">
        <v>250000000</v>
      </c>
      <c r="E137" s="41">
        <v>250000000</v>
      </c>
      <c r="F137" s="41">
        <v>50000000</v>
      </c>
      <c r="G137" s="44">
        <f t="shared" si="10"/>
        <v>200000000</v>
      </c>
      <c r="H137" s="42">
        <f t="shared" si="13"/>
        <v>0.2</v>
      </c>
      <c r="I137" s="10"/>
    </row>
    <row r="138" spans="1:9" ht="13" hidden="1" x14ac:dyDescent="0.3">
      <c r="A138">
        <f t="shared" si="9"/>
        <v>14</v>
      </c>
      <c r="B138" s="45" t="s">
        <v>290</v>
      </c>
      <c r="C138" s="39" t="s">
        <v>289</v>
      </c>
      <c r="D138" s="41">
        <v>27125000</v>
      </c>
      <c r="E138" s="41">
        <v>27125000</v>
      </c>
      <c r="F138" s="41">
        <v>27125000</v>
      </c>
      <c r="G138" s="44">
        <f t="shared" si="10"/>
        <v>0</v>
      </c>
      <c r="H138" s="42">
        <f t="shared" si="13"/>
        <v>1</v>
      </c>
      <c r="I138" s="10"/>
    </row>
    <row r="139" spans="1:9" ht="13" hidden="1" x14ac:dyDescent="0.3">
      <c r="A139">
        <f t="shared" ref="A139:A202" si="14">LEN(B139)</f>
        <v>14</v>
      </c>
      <c r="B139" s="45" t="s">
        <v>155</v>
      </c>
      <c r="C139" s="39" t="s">
        <v>156</v>
      </c>
      <c r="D139" s="41">
        <v>365430560</v>
      </c>
      <c r="E139" s="41">
        <v>225430560</v>
      </c>
      <c r="F139" s="41">
        <v>154055340</v>
      </c>
      <c r="G139" s="44">
        <f t="shared" si="10"/>
        <v>71375220</v>
      </c>
      <c r="H139" s="42">
        <v>0</v>
      </c>
      <c r="I139" s="10"/>
    </row>
    <row r="140" spans="1:9" ht="13" hidden="1" x14ac:dyDescent="0.3">
      <c r="A140">
        <f t="shared" si="14"/>
        <v>10</v>
      </c>
      <c r="B140" s="46" t="s">
        <v>157</v>
      </c>
      <c r="C140" s="33" t="s">
        <v>158</v>
      </c>
      <c r="D140" s="36">
        <f>+D141</f>
        <v>469625000</v>
      </c>
      <c r="E140" s="36">
        <f>+E141</f>
        <v>469625000</v>
      </c>
      <c r="F140" s="36">
        <f>+F141</f>
        <v>0</v>
      </c>
      <c r="G140" s="43">
        <f t="shared" si="10"/>
        <v>469625000</v>
      </c>
      <c r="H140" s="37">
        <v>0</v>
      </c>
      <c r="I140" s="10"/>
    </row>
    <row r="141" spans="1:9" ht="13" hidden="1" x14ac:dyDescent="0.3">
      <c r="A141">
        <f t="shared" si="14"/>
        <v>14</v>
      </c>
      <c r="B141" s="45" t="s">
        <v>159</v>
      </c>
      <c r="C141" s="39" t="s">
        <v>160</v>
      </c>
      <c r="D141" s="41">
        <v>469625000</v>
      </c>
      <c r="E141" s="41">
        <v>469625000</v>
      </c>
      <c r="F141" s="41">
        <v>0</v>
      </c>
      <c r="G141" s="44">
        <f t="shared" si="10"/>
        <v>469625000</v>
      </c>
      <c r="H141" s="42">
        <v>0</v>
      </c>
      <c r="I141" s="10"/>
    </row>
    <row r="142" spans="1:9" ht="13" hidden="1" x14ac:dyDescent="0.3">
      <c r="A142">
        <f t="shared" si="14"/>
        <v>10</v>
      </c>
      <c r="B142" s="46" t="s">
        <v>161</v>
      </c>
      <c r="C142" s="33" t="s">
        <v>162</v>
      </c>
      <c r="D142" s="36">
        <f>+D143</f>
        <v>13020000</v>
      </c>
      <c r="E142" s="36">
        <f>+E143</f>
        <v>153020000</v>
      </c>
      <c r="F142" s="36">
        <f>+F143</f>
        <v>6002361</v>
      </c>
      <c r="G142" s="43">
        <f t="shared" si="10"/>
        <v>147017639</v>
      </c>
      <c r="H142" s="37">
        <f t="shared" si="13"/>
        <v>3.9225990066657952E-2</v>
      </c>
      <c r="I142" s="10"/>
    </row>
    <row r="143" spans="1:9" ht="13" hidden="1" x14ac:dyDescent="0.3">
      <c r="A143">
        <f t="shared" si="14"/>
        <v>14</v>
      </c>
      <c r="B143" s="45" t="s">
        <v>163</v>
      </c>
      <c r="C143" s="39" t="s">
        <v>164</v>
      </c>
      <c r="D143" s="41">
        <v>13020000</v>
      </c>
      <c r="E143" s="41">
        <v>153020000</v>
      </c>
      <c r="F143" s="41">
        <v>6002361</v>
      </c>
      <c r="G143" s="44">
        <f t="shared" si="10"/>
        <v>147017639</v>
      </c>
      <c r="H143" s="42">
        <f t="shared" si="13"/>
        <v>3.9225990066657952E-2</v>
      </c>
      <c r="I143" s="10"/>
    </row>
    <row r="144" spans="1:9" ht="13" hidden="1" x14ac:dyDescent="0.3">
      <c r="A144">
        <f t="shared" si="14"/>
        <v>10</v>
      </c>
      <c r="B144" s="46" t="s">
        <v>165</v>
      </c>
      <c r="C144" s="33" t="s">
        <v>166</v>
      </c>
      <c r="D144" s="36">
        <f>+D145</f>
        <v>51775000</v>
      </c>
      <c r="E144" s="36">
        <f>+E145</f>
        <v>51775000</v>
      </c>
      <c r="F144" s="36">
        <f>+F145</f>
        <v>28177400</v>
      </c>
      <c r="G144" s="43">
        <f t="shared" si="10"/>
        <v>23597600</v>
      </c>
      <c r="H144" s="37">
        <f t="shared" si="13"/>
        <v>0.54422790922259778</v>
      </c>
      <c r="I144" s="10"/>
    </row>
    <row r="145" spans="1:9" ht="13" hidden="1" x14ac:dyDescent="0.3">
      <c r="A145">
        <f t="shared" si="14"/>
        <v>12</v>
      </c>
      <c r="B145" s="46" t="s">
        <v>167</v>
      </c>
      <c r="C145" s="33" t="s">
        <v>166</v>
      </c>
      <c r="D145" s="36">
        <f>SUM(D146:D147)</f>
        <v>51775000</v>
      </c>
      <c r="E145" s="36">
        <f>SUM(E146:E147)</f>
        <v>51775000</v>
      </c>
      <c r="F145" s="36">
        <f>SUM(F146:F147)</f>
        <v>28177400</v>
      </c>
      <c r="G145" s="36">
        <f>SUM(G146:G147)</f>
        <v>23597600</v>
      </c>
      <c r="H145" s="37">
        <f t="shared" si="13"/>
        <v>0.54422790922259778</v>
      </c>
      <c r="I145" s="10"/>
    </row>
    <row r="146" spans="1:9" ht="13" hidden="1" x14ac:dyDescent="0.3">
      <c r="A146">
        <f t="shared" si="14"/>
        <v>14</v>
      </c>
      <c r="B146" s="45" t="s">
        <v>168</v>
      </c>
      <c r="C146" s="39" t="s">
        <v>166</v>
      </c>
      <c r="D146" s="41">
        <v>51775000</v>
      </c>
      <c r="E146" s="41">
        <v>51775000</v>
      </c>
      <c r="F146" s="41">
        <v>28177400</v>
      </c>
      <c r="G146" s="44">
        <f t="shared" si="10"/>
        <v>23597600</v>
      </c>
      <c r="H146" s="42">
        <f t="shared" si="13"/>
        <v>0.54422790922259778</v>
      </c>
      <c r="I146" s="10"/>
    </row>
    <row r="147" spans="1:9" ht="13" hidden="1" x14ac:dyDescent="0.3">
      <c r="A147">
        <f t="shared" si="14"/>
        <v>14</v>
      </c>
      <c r="B147" s="45" t="s">
        <v>495</v>
      </c>
      <c r="C147" s="39" t="s">
        <v>166</v>
      </c>
      <c r="D147" s="41"/>
      <c r="E147" s="41"/>
      <c r="F147" s="41"/>
      <c r="G147" s="44">
        <v>0</v>
      </c>
      <c r="H147" s="42">
        <v>0</v>
      </c>
      <c r="I147" s="10"/>
    </row>
    <row r="148" spans="1:9" ht="13" hidden="1" x14ac:dyDescent="0.3">
      <c r="A148">
        <f t="shared" si="14"/>
        <v>10</v>
      </c>
      <c r="B148" s="46" t="s">
        <v>169</v>
      </c>
      <c r="C148" s="33" t="s">
        <v>170</v>
      </c>
      <c r="D148" s="36">
        <f>SUM(D149:D153)</f>
        <v>1483619000</v>
      </c>
      <c r="E148" s="36">
        <f>SUM(E149:E153)</f>
        <v>1483619000</v>
      </c>
      <c r="F148" s="36">
        <f>SUM(F149:F153)</f>
        <v>1074530902</v>
      </c>
      <c r="G148" s="43">
        <f t="shared" si="10"/>
        <v>409088098</v>
      </c>
      <c r="H148" s="37">
        <f t="shared" si="13"/>
        <v>0.72426337354806047</v>
      </c>
      <c r="I148" s="10"/>
    </row>
    <row r="149" spans="1:9" ht="13" hidden="1" x14ac:dyDescent="0.3">
      <c r="A149">
        <f t="shared" si="14"/>
        <v>14</v>
      </c>
      <c r="B149" s="45" t="s">
        <v>428</v>
      </c>
      <c r="C149" s="39" t="s">
        <v>172</v>
      </c>
      <c r="D149" s="41">
        <v>0</v>
      </c>
      <c r="E149" s="41">
        <v>0</v>
      </c>
      <c r="F149" s="41"/>
      <c r="G149" s="44">
        <f t="shared" si="10"/>
        <v>0</v>
      </c>
      <c r="H149" s="42">
        <v>0</v>
      </c>
      <c r="I149" s="10"/>
    </row>
    <row r="150" spans="1:9" ht="13" hidden="1" x14ac:dyDescent="0.3">
      <c r="A150">
        <f t="shared" si="14"/>
        <v>14</v>
      </c>
      <c r="B150" s="45" t="s">
        <v>472</v>
      </c>
      <c r="C150" s="39" t="s">
        <v>172</v>
      </c>
      <c r="D150" s="41">
        <v>0</v>
      </c>
      <c r="E150" s="41">
        <v>0</v>
      </c>
      <c r="F150" s="41"/>
      <c r="G150" s="44">
        <f t="shared" si="10"/>
        <v>0</v>
      </c>
      <c r="H150" s="42">
        <v>0</v>
      </c>
      <c r="I150" s="10"/>
    </row>
    <row r="151" spans="1:9" ht="13" hidden="1" x14ac:dyDescent="0.3">
      <c r="A151">
        <f t="shared" si="14"/>
        <v>14</v>
      </c>
      <c r="B151" s="45" t="s">
        <v>171</v>
      </c>
      <c r="C151" s="39" t="s">
        <v>172</v>
      </c>
      <c r="D151" s="41">
        <v>1200000000</v>
      </c>
      <c r="E151" s="41">
        <v>1200000000</v>
      </c>
      <c r="F151" s="41">
        <v>857817140</v>
      </c>
      <c r="G151" s="44">
        <f t="shared" si="10"/>
        <v>342182860</v>
      </c>
      <c r="H151" s="42">
        <f t="shared" si="13"/>
        <v>0.71484761666666663</v>
      </c>
      <c r="I151" s="10"/>
    </row>
    <row r="152" spans="1:9" ht="13" hidden="1" x14ac:dyDescent="0.3">
      <c r="A152">
        <f t="shared" si="14"/>
        <v>14</v>
      </c>
      <c r="B152" s="45" t="s">
        <v>473</v>
      </c>
      <c r="C152" s="39" t="s">
        <v>172</v>
      </c>
      <c r="D152" s="41">
        <v>0</v>
      </c>
      <c r="E152" s="41">
        <v>0</v>
      </c>
      <c r="F152" s="41"/>
      <c r="G152" s="44">
        <f t="shared" si="10"/>
        <v>0</v>
      </c>
      <c r="H152" s="42">
        <v>0</v>
      </c>
      <c r="I152" s="10"/>
    </row>
    <row r="153" spans="1:9" ht="13" hidden="1" x14ac:dyDescent="0.3">
      <c r="A153">
        <f t="shared" si="14"/>
        <v>14</v>
      </c>
      <c r="B153" s="45" t="s">
        <v>173</v>
      </c>
      <c r="C153" s="39" t="s">
        <v>174</v>
      </c>
      <c r="D153" s="41">
        <v>283619000</v>
      </c>
      <c r="E153" s="41">
        <v>283619000</v>
      </c>
      <c r="F153" s="41">
        <v>216713762</v>
      </c>
      <c r="G153" s="44">
        <f t="shared" si="10"/>
        <v>66905238</v>
      </c>
      <c r="H153" s="42">
        <f t="shared" si="13"/>
        <v>0.76410170686731138</v>
      </c>
      <c r="I153" s="10"/>
    </row>
    <row r="154" spans="1:9" ht="13" hidden="1" x14ac:dyDescent="0.3">
      <c r="A154">
        <f t="shared" si="14"/>
        <v>8</v>
      </c>
      <c r="B154" s="46" t="s">
        <v>175</v>
      </c>
      <c r="C154" s="33" t="s">
        <v>176</v>
      </c>
      <c r="D154" s="36">
        <f>+D155+D172+D157</f>
        <v>1507311000</v>
      </c>
      <c r="E154" s="36">
        <f>+E155+E172+E157</f>
        <v>1514875209</v>
      </c>
      <c r="F154" s="36">
        <f>+F155+F172+F157</f>
        <v>1022919306</v>
      </c>
      <c r="G154" s="43">
        <f t="shared" si="10"/>
        <v>491955903</v>
      </c>
      <c r="H154" s="37">
        <f t="shared" si="13"/>
        <v>0.67524988191948154</v>
      </c>
      <c r="I154" s="10"/>
    </row>
    <row r="155" spans="1:9" ht="13" hidden="1" x14ac:dyDescent="0.3">
      <c r="A155">
        <f t="shared" si="14"/>
        <v>10</v>
      </c>
      <c r="B155" s="46" t="s">
        <v>177</v>
      </c>
      <c r="C155" s="33" t="s">
        <v>178</v>
      </c>
      <c r="D155" s="36">
        <f>+D156</f>
        <v>200000000</v>
      </c>
      <c r="E155" s="36">
        <f>+E156</f>
        <v>200000000</v>
      </c>
      <c r="F155" s="36">
        <f>+F156</f>
        <v>52373806</v>
      </c>
      <c r="G155" s="43">
        <f t="shared" si="10"/>
        <v>147626194</v>
      </c>
      <c r="H155" s="37">
        <f t="shared" si="13"/>
        <v>0.26186903</v>
      </c>
      <c r="I155" s="10"/>
    </row>
    <row r="156" spans="1:9" ht="13" hidden="1" x14ac:dyDescent="0.3">
      <c r="A156">
        <f t="shared" si="14"/>
        <v>16</v>
      </c>
      <c r="B156" s="45" t="s">
        <v>308</v>
      </c>
      <c r="C156" s="39" t="s">
        <v>309</v>
      </c>
      <c r="D156" s="41">
        <v>200000000</v>
      </c>
      <c r="E156" s="41">
        <v>200000000</v>
      </c>
      <c r="F156" s="41">
        <v>52373806</v>
      </c>
      <c r="G156" s="44">
        <f t="shared" si="10"/>
        <v>147626194</v>
      </c>
      <c r="H156" s="42">
        <f t="shared" si="13"/>
        <v>0.26186903</v>
      </c>
      <c r="I156" s="10"/>
    </row>
    <row r="157" spans="1:9" ht="13" hidden="1" x14ac:dyDescent="0.3">
      <c r="A157">
        <f t="shared" si="14"/>
        <v>12</v>
      </c>
      <c r="B157" s="46" t="s">
        <v>179</v>
      </c>
      <c r="C157" s="33" t="s">
        <v>180</v>
      </c>
      <c r="D157" s="36">
        <f>SUM(D158:D171)</f>
        <v>1243326000</v>
      </c>
      <c r="E157" s="36">
        <f>SUM(E158:E171)</f>
        <v>1237734000</v>
      </c>
      <c r="F157" s="36">
        <f>SUM(F158:F171)</f>
        <v>928656612</v>
      </c>
      <c r="G157" s="43">
        <f t="shared" si="10"/>
        <v>309077388</v>
      </c>
      <c r="H157" s="37">
        <f t="shared" si="13"/>
        <v>0.75028771286883933</v>
      </c>
      <c r="I157" s="10"/>
    </row>
    <row r="158" spans="1:9" ht="13" hidden="1" x14ac:dyDescent="0.3">
      <c r="A158">
        <f t="shared" si="14"/>
        <v>16</v>
      </c>
      <c r="B158" s="45" t="s">
        <v>181</v>
      </c>
      <c r="C158" s="39" t="s">
        <v>182</v>
      </c>
      <c r="D158" s="41">
        <v>163080000</v>
      </c>
      <c r="E158" s="41">
        <v>163080000</v>
      </c>
      <c r="F158" s="41">
        <v>156841904</v>
      </c>
      <c r="G158" s="44">
        <f t="shared" si="10"/>
        <v>6238096</v>
      </c>
      <c r="H158" s="42">
        <f t="shared" si="13"/>
        <v>0.9617482462595045</v>
      </c>
      <c r="I158" s="10"/>
    </row>
    <row r="159" spans="1:9" ht="13" hidden="1" x14ac:dyDescent="0.3">
      <c r="A159">
        <f t="shared" si="14"/>
        <v>16</v>
      </c>
      <c r="B159" s="45" t="s">
        <v>457</v>
      </c>
      <c r="C159" s="39" t="s">
        <v>291</v>
      </c>
      <c r="D159" s="41">
        <v>0</v>
      </c>
      <c r="E159" s="41">
        <v>0</v>
      </c>
      <c r="F159" s="41"/>
      <c r="G159" s="44">
        <f t="shared" si="10"/>
        <v>0</v>
      </c>
      <c r="H159" s="42">
        <v>0</v>
      </c>
      <c r="I159" s="10"/>
    </row>
    <row r="160" spans="1:9" ht="13" hidden="1" x14ac:dyDescent="0.3">
      <c r="A160">
        <f t="shared" si="14"/>
        <v>16</v>
      </c>
      <c r="B160" s="45" t="s">
        <v>292</v>
      </c>
      <c r="C160" s="39" t="s">
        <v>291</v>
      </c>
      <c r="D160" s="41">
        <v>336000000</v>
      </c>
      <c r="E160" s="41">
        <v>336000000</v>
      </c>
      <c r="F160" s="41">
        <v>102154700</v>
      </c>
      <c r="G160" s="44">
        <f t="shared" si="10"/>
        <v>233845300</v>
      </c>
      <c r="H160" s="42">
        <f t="shared" si="13"/>
        <v>0.30403184523809523</v>
      </c>
      <c r="I160" s="10"/>
    </row>
    <row r="161" spans="1:9" ht="13" hidden="1" x14ac:dyDescent="0.3">
      <c r="A161">
        <f t="shared" si="14"/>
        <v>16</v>
      </c>
      <c r="B161" s="45" t="s">
        <v>293</v>
      </c>
      <c r="C161" s="39" t="s">
        <v>294</v>
      </c>
      <c r="D161" s="41">
        <v>218375000</v>
      </c>
      <c r="E161" s="41">
        <v>218375000</v>
      </c>
      <c r="F161" s="41">
        <v>184300890</v>
      </c>
      <c r="G161" s="44">
        <f t="shared" si="10"/>
        <v>34074110</v>
      </c>
      <c r="H161" s="42">
        <f t="shared" si="13"/>
        <v>0.84396515168860908</v>
      </c>
      <c r="I161" s="10"/>
    </row>
    <row r="162" spans="1:9" ht="13" hidden="1" x14ac:dyDescent="0.3">
      <c r="A162">
        <f t="shared" si="14"/>
        <v>18</v>
      </c>
      <c r="B162" s="45" t="s">
        <v>474</v>
      </c>
      <c r="C162" s="39" t="s">
        <v>295</v>
      </c>
      <c r="D162" s="41">
        <v>0</v>
      </c>
      <c r="E162" s="41">
        <v>0</v>
      </c>
      <c r="F162" s="41"/>
      <c r="G162" s="44">
        <f t="shared" si="10"/>
        <v>0</v>
      </c>
      <c r="H162" s="42">
        <v>0</v>
      </c>
      <c r="I162" s="10"/>
    </row>
    <row r="163" spans="1:9" ht="13" hidden="1" x14ac:dyDescent="0.3">
      <c r="A163">
        <f t="shared" si="14"/>
        <v>18</v>
      </c>
      <c r="B163" s="45" t="s">
        <v>297</v>
      </c>
      <c r="C163" s="39" t="s">
        <v>295</v>
      </c>
      <c r="D163" s="41">
        <v>33635000</v>
      </c>
      <c r="E163" s="41">
        <v>33635000</v>
      </c>
      <c r="F163" s="41">
        <v>27255748</v>
      </c>
      <c r="G163" s="44">
        <f t="shared" si="10"/>
        <v>6379252</v>
      </c>
      <c r="H163" s="42">
        <f t="shared" si="13"/>
        <v>0.81033887319756204</v>
      </c>
      <c r="I163" s="10"/>
    </row>
    <row r="164" spans="1:9" ht="13" hidden="1" x14ac:dyDescent="0.3">
      <c r="A164">
        <f t="shared" si="14"/>
        <v>18</v>
      </c>
      <c r="B164" s="45" t="s">
        <v>296</v>
      </c>
      <c r="C164" s="39" t="s">
        <v>298</v>
      </c>
      <c r="D164" s="41">
        <v>241097000</v>
      </c>
      <c r="E164" s="41">
        <v>241097000</v>
      </c>
      <c r="F164" s="41">
        <v>224205024</v>
      </c>
      <c r="G164" s="44">
        <f t="shared" si="10"/>
        <v>16891976</v>
      </c>
      <c r="H164" s="42">
        <f t="shared" si="13"/>
        <v>0.92993701290352015</v>
      </c>
      <c r="I164" s="10"/>
    </row>
    <row r="165" spans="1:9" ht="13" hidden="1" x14ac:dyDescent="0.3">
      <c r="A165">
        <f t="shared" si="14"/>
        <v>18</v>
      </c>
      <c r="B165" s="45" t="s">
        <v>299</v>
      </c>
      <c r="C165" s="39" t="s">
        <v>300</v>
      </c>
      <c r="D165" s="41">
        <v>99850000</v>
      </c>
      <c r="E165" s="41">
        <v>99850000</v>
      </c>
      <c r="F165" s="41">
        <v>94217234</v>
      </c>
      <c r="G165" s="44">
        <f t="shared" si="10"/>
        <v>5632766</v>
      </c>
      <c r="H165" s="42">
        <f t="shared" si="13"/>
        <v>0.94358772158237358</v>
      </c>
      <c r="I165" s="10"/>
    </row>
    <row r="166" spans="1:9" ht="13" hidden="1" x14ac:dyDescent="0.3">
      <c r="A166">
        <f t="shared" si="14"/>
        <v>18</v>
      </c>
      <c r="B166" s="45" t="s">
        <v>301</v>
      </c>
      <c r="C166" s="39" t="s">
        <v>302</v>
      </c>
      <c r="D166" s="41">
        <v>7378000</v>
      </c>
      <c r="E166" s="41">
        <v>7378000</v>
      </c>
      <c r="F166" s="41">
        <v>5359100</v>
      </c>
      <c r="G166" s="44">
        <f t="shared" si="10"/>
        <v>2018900</v>
      </c>
      <c r="H166" s="42">
        <f t="shared" si="13"/>
        <v>0.72636215776633239</v>
      </c>
      <c r="I166" s="10"/>
    </row>
    <row r="167" spans="1:9" ht="13" hidden="1" x14ac:dyDescent="0.3">
      <c r="A167">
        <f t="shared" si="14"/>
        <v>18</v>
      </c>
      <c r="B167" s="45" t="s">
        <v>303</v>
      </c>
      <c r="C167" s="39" t="s">
        <v>304</v>
      </c>
      <c r="D167" s="41">
        <v>57291000</v>
      </c>
      <c r="E167" s="41">
        <v>57291000</v>
      </c>
      <c r="F167" s="41">
        <v>53959012</v>
      </c>
      <c r="G167" s="44">
        <f t="shared" si="10"/>
        <v>3331988</v>
      </c>
      <c r="H167" s="42">
        <f t="shared" si="13"/>
        <v>0.94184098724057885</v>
      </c>
      <c r="I167" s="10"/>
    </row>
    <row r="168" spans="1:9" ht="13" hidden="1" x14ac:dyDescent="0.3">
      <c r="A168">
        <f t="shared" si="14"/>
        <v>16</v>
      </c>
      <c r="B168" s="45" t="s">
        <v>441</v>
      </c>
      <c r="C168" s="39" t="s">
        <v>442</v>
      </c>
      <c r="D168" s="41">
        <v>0</v>
      </c>
      <c r="E168" s="41">
        <v>0</v>
      </c>
      <c r="F168" s="41"/>
      <c r="G168" s="44">
        <f t="shared" si="10"/>
        <v>0</v>
      </c>
      <c r="H168" s="42">
        <v>0</v>
      </c>
      <c r="I168" s="10"/>
    </row>
    <row r="169" spans="1:9" ht="13" hidden="1" x14ac:dyDescent="0.3">
      <c r="A169">
        <f t="shared" si="14"/>
        <v>16</v>
      </c>
      <c r="B169" s="45" t="s">
        <v>443</v>
      </c>
      <c r="C169" s="39" t="s">
        <v>442</v>
      </c>
      <c r="D169" s="41">
        <v>0</v>
      </c>
      <c r="E169" s="41">
        <v>0</v>
      </c>
      <c r="F169" s="41"/>
      <c r="G169" s="44">
        <f t="shared" si="10"/>
        <v>0</v>
      </c>
      <c r="H169" s="42">
        <v>0</v>
      </c>
      <c r="I169" s="10"/>
    </row>
    <row r="170" spans="1:9" ht="13" hidden="1" x14ac:dyDescent="0.3">
      <c r="A170">
        <f t="shared" si="14"/>
        <v>16</v>
      </c>
      <c r="B170" s="45" t="s">
        <v>496</v>
      </c>
      <c r="C170" s="39" t="s">
        <v>216</v>
      </c>
      <c r="D170" s="41">
        <v>0</v>
      </c>
      <c r="E170" s="41">
        <v>0</v>
      </c>
      <c r="F170" s="41"/>
      <c r="G170" s="44">
        <f t="shared" si="10"/>
        <v>0</v>
      </c>
      <c r="H170" s="42">
        <v>0</v>
      </c>
      <c r="I170" s="10"/>
    </row>
    <row r="171" spans="1:9" ht="13" hidden="1" x14ac:dyDescent="0.3">
      <c r="A171">
        <f t="shared" si="14"/>
        <v>16</v>
      </c>
      <c r="B171" s="45" t="s">
        <v>497</v>
      </c>
      <c r="C171" s="39" t="s">
        <v>216</v>
      </c>
      <c r="D171" s="41">
        <v>86620000</v>
      </c>
      <c r="E171" s="41">
        <v>81028000</v>
      </c>
      <c r="F171" s="41">
        <v>80363000</v>
      </c>
      <c r="G171" s="44">
        <f t="shared" si="10"/>
        <v>665000</v>
      </c>
      <c r="H171" s="42">
        <f t="shared" si="13"/>
        <v>0.99179296045811327</v>
      </c>
      <c r="I171" s="10"/>
    </row>
    <row r="172" spans="1:9" ht="13" hidden="1" x14ac:dyDescent="0.3">
      <c r="A172">
        <f t="shared" si="14"/>
        <v>10</v>
      </c>
      <c r="B172" s="46" t="s">
        <v>183</v>
      </c>
      <c r="C172" s="33" t="s">
        <v>184</v>
      </c>
      <c r="D172" s="36">
        <f>+D173</f>
        <v>63985000</v>
      </c>
      <c r="E172" s="36">
        <f>+E173</f>
        <v>77141209</v>
      </c>
      <c r="F172" s="36">
        <f>+F173</f>
        <v>41888888</v>
      </c>
      <c r="G172" s="43">
        <f t="shared" si="10"/>
        <v>35252321</v>
      </c>
      <c r="H172" s="37">
        <f t="shared" si="13"/>
        <v>0.54301570513368547</v>
      </c>
      <c r="I172" s="10"/>
    </row>
    <row r="173" spans="1:9" ht="13" hidden="1" x14ac:dyDescent="0.3">
      <c r="A173">
        <f t="shared" si="14"/>
        <v>12</v>
      </c>
      <c r="B173" s="46" t="s">
        <v>185</v>
      </c>
      <c r="C173" s="33" t="s">
        <v>186</v>
      </c>
      <c r="D173" s="36">
        <f>SUM(D174:D175)</f>
        <v>63985000</v>
      </c>
      <c r="E173" s="36">
        <f>SUM(E174:E175)</f>
        <v>77141209</v>
      </c>
      <c r="F173" s="36">
        <f>SUM(F174:F175)</f>
        <v>41888888</v>
      </c>
      <c r="G173" s="43">
        <f t="shared" si="10"/>
        <v>35252321</v>
      </c>
      <c r="H173" s="37">
        <f t="shared" si="13"/>
        <v>0.54301570513368547</v>
      </c>
      <c r="I173" s="10"/>
    </row>
    <row r="174" spans="1:9" ht="13" hidden="1" x14ac:dyDescent="0.3">
      <c r="A174">
        <f t="shared" si="14"/>
        <v>16</v>
      </c>
      <c r="B174" s="45" t="s">
        <v>306</v>
      </c>
      <c r="C174" s="39" t="s">
        <v>307</v>
      </c>
      <c r="D174" s="41"/>
      <c r="E174" s="41">
        <v>13156209</v>
      </c>
      <c r="F174" s="41">
        <v>12482488</v>
      </c>
      <c r="G174" s="43">
        <f t="shared" si="10"/>
        <v>673721</v>
      </c>
      <c r="H174" s="37">
        <f t="shared" si="13"/>
        <v>0.9487906432620522</v>
      </c>
      <c r="I174" s="10"/>
    </row>
    <row r="175" spans="1:9" ht="13" hidden="1" x14ac:dyDescent="0.3">
      <c r="A175">
        <f t="shared" si="14"/>
        <v>16</v>
      </c>
      <c r="B175" s="45" t="s">
        <v>187</v>
      </c>
      <c r="C175" s="39" t="s">
        <v>188</v>
      </c>
      <c r="D175" s="41">
        <v>63985000</v>
      </c>
      <c r="E175" s="41">
        <v>63985000</v>
      </c>
      <c r="F175" s="41">
        <v>29406400</v>
      </c>
      <c r="G175" s="44">
        <f t="shared" si="10"/>
        <v>34578600</v>
      </c>
      <c r="H175" s="42">
        <f t="shared" si="13"/>
        <v>0.4595827146987575</v>
      </c>
      <c r="I175" s="10"/>
    </row>
    <row r="176" spans="1:9" ht="13" hidden="1" x14ac:dyDescent="0.3">
      <c r="A176">
        <f t="shared" si="14"/>
        <v>8</v>
      </c>
      <c r="B176" s="46" t="s">
        <v>189</v>
      </c>
      <c r="C176" s="33" t="s">
        <v>190</v>
      </c>
      <c r="D176" s="36">
        <f>+D183+D199+D209+D223+D225+D241+D177</f>
        <v>10274174444</v>
      </c>
      <c r="E176" s="36">
        <f>+E183+E199+E209+E223+E225+E241+E177</f>
        <v>10307720902</v>
      </c>
      <c r="F176" s="36">
        <f>+F183+F199+F209+F223+F225+F241+F177</f>
        <v>9672089403</v>
      </c>
      <c r="G176" s="43">
        <f t="shared" ref="G176:G292" si="15">+E176-F176</f>
        <v>635631499</v>
      </c>
      <c r="H176" s="37">
        <f t="shared" si="13"/>
        <v>0.93833442862459837</v>
      </c>
      <c r="I176" s="10"/>
    </row>
    <row r="177" spans="1:9" ht="13" hidden="1" x14ac:dyDescent="0.3">
      <c r="A177">
        <f t="shared" si="14"/>
        <v>10</v>
      </c>
      <c r="B177" s="46" t="s">
        <v>310</v>
      </c>
      <c r="C177" s="33" t="s">
        <v>312</v>
      </c>
      <c r="D177" s="36">
        <f>SUM(D178:D182)</f>
        <v>1304600000</v>
      </c>
      <c r="E177" s="36">
        <f>SUM(E178:E182)</f>
        <v>1268941416</v>
      </c>
      <c r="F177" s="36">
        <f>SUM(F178:F182)</f>
        <v>1250531445</v>
      </c>
      <c r="G177" s="43">
        <f t="shared" si="15"/>
        <v>18409971</v>
      </c>
      <c r="H177" s="37">
        <f t="shared" si="13"/>
        <v>0.98549186686802881</v>
      </c>
      <c r="I177" s="10"/>
    </row>
    <row r="178" spans="1:9" ht="13" hidden="1" x14ac:dyDescent="0.3">
      <c r="A178">
        <f t="shared" si="14"/>
        <v>14</v>
      </c>
      <c r="B178" s="45" t="s">
        <v>450</v>
      </c>
      <c r="C178" s="39" t="s">
        <v>429</v>
      </c>
      <c r="D178" s="41">
        <v>0</v>
      </c>
      <c r="E178" s="41">
        <v>0</v>
      </c>
      <c r="F178" s="41">
        <v>0</v>
      </c>
      <c r="G178" s="44">
        <f t="shared" si="15"/>
        <v>0</v>
      </c>
      <c r="H178" s="42">
        <v>0</v>
      </c>
      <c r="I178" s="10"/>
    </row>
    <row r="179" spans="1:9" ht="13" hidden="1" x14ac:dyDescent="0.3">
      <c r="A179">
        <f t="shared" si="14"/>
        <v>14</v>
      </c>
      <c r="B179" s="45" t="s">
        <v>311</v>
      </c>
      <c r="C179" s="39" t="s">
        <v>313</v>
      </c>
      <c r="D179" s="41">
        <v>1120000000</v>
      </c>
      <c r="E179" s="41">
        <v>1159104083</v>
      </c>
      <c r="F179" s="41">
        <v>1140694112</v>
      </c>
      <c r="G179" s="44">
        <f t="shared" si="15"/>
        <v>18409971</v>
      </c>
      <c r="H179" s="42">
        <f t="shared" si="13"/>
        <v>0.98411706828574774</v>
      </c>
      <c r="I179" s="10"/>
    </row>
    <row r="180" spans="1:9" ht="13" hidden="1" x14ac:dyDescent="0.3">
      <c r="A180">
        <f t="shared" si="14"/>
        <v>14</v>
      </c>
      <c r="B180" s="45" t="s">
        <v>430</v>
      </c>
      <c r="C180" s="39" t="s">
        <v>429</v>
      </c>
      <c r="D180" s="41">
        <v>0</v>
      </c>
      <c r="E180" s="41">
        <v>0</v>
      </c>
      <c r="F180" s="41">
        <v>0</v>
      </c>
      <c r="G180" s="44">
        <f t="shared" si="15"/>
        <v>0</v>
      </c>
      <c r="H180" s="42">
        <v>0</v>
      </c>
      <c r="I180" s="10"/>
    </row>
    <row r="181" spans="1:9" ht="13" hidden="1" x14ac:dyDescent="0.3">
      <c r="A181">
        <f t="shared" si="14"/>
        <v>14</v>
      </c>
      <c r="B181" s="45" t="s">
        <v>431</v>
      </c>
      <c r="C181" s="39" t="s">
        <v>314</v>
      </c>
      <c r="D181" s="41">
        <v>0</v>
      </c>
      <c r="E181" s="41">
        <v>0</v>
      </c>
      <c r="F181" s="41">
        <v>0</v>
      </c>
      <c r="G181" s="44">
        <f t="shared" si="15"/>
        <v>0</v>
      </c>
      <c r="H181" s="42">
        <v>0</v>
      </c>
      <c r="I181" s="10"/>
    </row>
    <row r="182" spans="1:9" ht="13" hidden="1" x14ac:dyDescent="0.3">
      <c r="A182">
        <f t="shared" si="14"/>
        <v>14</v>
      </c>
      <c r="B182" s="45" t="s">
        <v>315</v>
      </c>
      <c r="C182" s="39" t="s">
        <v>314</v>
      </c>
      <c r="D182" s="41">
        <v>184600000</v>
      </c>
      <c r="E182" s="41">
        <v>109837333</v>
      </c>
      <c r="F182" s="41">
        <v>109837333</v>
      </c>
      <c r="G182" s="43">
        <f t="shared" si="15"/>
        <v>0</v>
      </c>
      <c r="H182" s="37">
        <f t="shared" si="13"/>
        <v>1</v>
      </c>
      <c r="I182" s="10"/>
    </row>
    <row r="183" spans="1:9" ht="13" hidden="1" x14ac:dyDescent="0.3">
      <c r="A183">
        <f t="shared" si="14"/>
        <v>10</v>
      </c>
      <c r="B183" s="46" t="s">
        <v>191</v>
      </c>
      <c r="C183" s="33" t="s">
        <v>192</v>
      </c>
      <c r="D183" s="36">
        <f>SUM(D184:D198)</f>
        <v>617160875</v>
      </c>
      <c r="E183" s="36">
        <f>SUM(E184:E198)</f>
        <v>584924237</v>
      </c>
      <c r="F183" s="36">
        <f>SUM(F184:F198)</f>
        <v>520966815</v>
      </c>
      <c r="G183" s="43">
        <f t="shared" si="15"/>
        <v>63957422</v>
      </c>
      <c r="H183" s="37">
        <f t="shared" si="13"/>
        <v>0.89065691254643631</v>
      </c>
      <c r="I183" s="10"/>
    </row>
    <row r="184" spans="1:9" ht="13" hidden="1" x14ac:dyDescent="0.3">
      <c r="A184">
        <f t="shared" si="14"/>
        <v>16</v>
      </c>
      <c r="B184" s="45" t="s">
        <v>458</v>
      </c>
      <c r="C184" s="39" t="s">
        <v>194</v>
      </c>
      <c r="D184" s="41">
        <v>0</v>
      </c>
      <c r="E184" s="41">
        <v>0</v>
      </c>
      <c r="F184" s="41"/>
      <c r="G184" s="44">
        <f t="shared" si="15"/>
        <v>0</v>
      </c>
      <c r="H184" s="42">
        <v>0</v>
      </c>
      <c r="I184" s="10"/>
    </row>
    <row r="185" spans="1:9" ht="13" hidden="1" x14ac:dyDescent="0.3">
      <c r="A185">
        <f t="shared" si="14"/>
        <v>16</v>
      </c>
      <c r="B185" s="45" t="s">
        <v>459</v>
      </c>
      <c r="C185" s="39" t="s">
        <v>194</v>
      </c>
      <c r="D185" s="41">
        <v>0</v>
      </c>
      <c r="E185" s="41">
        <v>0</v>
      </c>
      <c r="F185" s="41"/>
      <c r="G185" s="44">
        <f t="shared" si="15"/>
        <v>0</v>
      </c>
      <c r="H185" s="42">
        <v>0</v>
      </c>
      <c r="I185" s="10"/>
    </row>
    <row r="186" spans="1:9" ht="13" hidden="1" x14ac:dyDescent="0.3">
      <c r="A186">
        <f t="shared" si="14"/>
        <v>16</v>
      </c>
      <c r="B186" s="45" t="s">
        <v>193</v>
      </c>
      <c r="C186" s="39" t="s">
        <v>194</v>
      </c>
      <c r="D186" s="41">
        <v>215000000</v>
      </c>
      <c r="E186" s="41">
        <v>235455167</v>
      </c>
      <c r="F186" s="41">
        <v>234848500</v>
      </c>
      <c r="G186" s="44">
        <f t="shared" si="15"/>
        <v>606667</v>
      </c>
      <c r="H186" s="42">
        <f t="shared" si="13"/>
        <v>0.99742342880927304</v>
      </c>
      <c r="I186" s="10"/>
    </row>
    <row r="187" spans="1:9" ht="13" hidden="1" x14ac:dyDescent="0.3">
      <c r="A187">
        <f t="shared" si="14"/>
        <v>16</v>
      </c>
      <c r="B187" s="45" t="s">
        <v>195</v>
      </c>
      <c r="C187" s="39" t="s">
        <v>196</v>
      </c>
      <c r="D187" s="41">
        <v>96524000</v>
      </c>
      <c r="E187" s="41">
        <v>96524000</v>
      </c>
      <c r="F187" s="41">
        <v>94105720</v>
      </c>
      <c r="G187" s="44">
        <f t="shared" si="15"/>
        <v>2418280</v>
      </c>
      <c r="H187" s="42">
        <f t="shared" si="13"/>
        <v>0.97494633459036095</v>
      </c>
      <c r="I187" s="10"/>
    </row>
    <row r="188" spans="1:9" ht="13" hidden="1" x14ac:dyDescent="0.3">
      <c r="A188">
        <f t="shared" si="14"/>
        <v>16</v>
      </c>
      <c r="B188" s="45" t="s">
        <v>461</v>
      </c>
      <c r="C188" s="39" t="s">
        <v>460</v>
      </c>
      <c r="D188" s="41">
        <v>17360000</v>
      </c>
      <c r="E188" s="41">
        <v>17360000</v>
      </c>
      <c r="F188" s="41"/>
      <c r="G188" s="44">
        <f t="shared" si="15"/>
        <v>17360000</v>
      </c>
      <c r="H188" s="42">
        <f t="shared" si="13"/>
        <v>0</v>
      </c>
      <c r="I188" s="10"/>
    </row>
    <row r="189" spans="1:9" ht="13" hidden="1" x14ac:dyDescent="0.3">
      <c r="A189">
        <f t="shared" si="14"/>
        <v>16</v>
      </c>
      <c r="B189" s="45" t="s">
        <v>463</v>
      </c>
      <c r="C189" s="39" t="s">
        <v>317</v>
      </c>
      <c r="D189" s="41">
        <v>0</v>
      </c>
      <c r="E189" s="41">
        <v>0</v>
      </c>
      <c r="F189" s="41"/>
      <c r="G189" s="44">
        <f t="shared" si="15"/>
        <v>0</v>
      </c>
      <c r="H189" s="42">
        <v>0</v>
      </c>
      <c r="I189" s="10"/>
    </row>
    <row r="190" spans="1:9" ht="13" hidden="1" x14ac:dyDescent="0.3">
      <c r="A190">
        <f t="shared" si="14"/>
        <v>16</v>
      </c>
      <c r="B190" s="45" t="s">
        <v>462</v>
      </c>
      <c r="C190" s="39" t="s">
        <v>317</v>
      </c>
      <c r="D190" s="41">
        <v>0</v>
      </c>
      <c r="E190" s="41">
        <v>0</v>
      </c>
      <c r="F190" s="41"/>
      <c r="G190" s="44">
        <f t="shared" si="15"/>
        <v>0</v>
      </c>
      <c r="H190" s="42">
        <v>0</v>
      </c>
      <c r="I190" s="10"/>
    </row>
    <row r="191" spans="1:9" ht="13" hidden="1" x14ac:dyDescent="0.3">
      <c r="A191">
        <f t="shared" si="14"/>
        <v>16</v>
      </c>
      <c r="B191" s="45" t="s">
        <v>316</v>
      </c>
      <c r="C191" s="39" t="s">
        <v>317</v>
      </c>
      <c r="D191" s="41">
        <v>179630000</v>
      </c>
      <c r="E191" s="41">
        <v>159778100</v>
      </c>
      <c r="F191" s="41">
        <v>129352500</v>
      </c>
      <c r="G191" s="44">
        <f t="shared" si="15"/>
        <v>30425600</v>
      </c>
      <c r="H191" s="42">
        <f t="shared" si="13"/>
        <v>0.8095759055840569</v>
      </c>
      <c r="I191" s="10"/>
    </row>
    <row r="192" spans="1:9" ht="13" hidden="1" x14ac:dyDescent="0.3">
      <c r="A192">
        <f t="shared" si="14"/>
        <v>14</v>
      </c>
      <c r="B192" s="45" t="s">
        <v>499</v>
      </c>
      <c r="C192" s="39" t="s">
        <v>476</v>
      </c>
      <c r="D192" s="41">
        <v>0</v>
      </c>
      <c r="E192" s="41">
        <v>0</v>
      </c>
      <c r="F192" s="41"/>
      <c r="G192" s="44">
        <f t="shared" si="15"/>
        <v>0</v>
      </c>
      <c r="H192" s="42">
        <v>0</v>
      </c>
      <c r="I192" s="10"/>
    </row>
    <row r="193" spans="1:9" ht="13" hidden="1" x14ac:dyDescent="0.3">
      <c r="A193">
        <f t="shared" si="14"/>
        <v>14</v>
      </c>
      <c r="B193" s="45" t="s">
        <v>475</v>
      </c>
      <c r="C193" s="39" t="s">
        <v>476</v>
      </c>
      <c r="D193" s="41">
        <v>0</v>
      </c>
      <c r="E193" s="41">
        <v>0</v>
      </c>
      <c r="F193" s="41"/>
      <c r="G193" s="44">
        <f t="shared" si="15"/>
        <v>0</v>
      </c>
      <c r="H193" s="42">
        <v>0</v>
      </c>
      <c r="I193" s="10"/>
    </row>
    <row r="194" spans="1:9" ht="13" hidden="1" x14ac:dyDescent="0.3">
      <c r="A194">
        <f t="shared" si="14"/>
        <v>14</v>
      </c>
      <c r="B194" s="45" t="s">
        <v>498</v>
      </c>
      <c r="C194" s="39" t="s">
        <v>445</v>
      </c>
      <c r="D194" s="41">
        <v>0</v>
      </c>
      <c r="E194" s="41">
        <v>0</v>
      </c>
      <c r="F194" s="41"/>
      <c r="G194" s="44">
        <f t="shared" si="15"/>
        <v>0</v>
      </c>
      <c r="H194" s="42">
        <v>0</v>
      </c>
      <c r="I194" s="10"/>
    </row>
    <row r="195" spans="1:9" ht="13" hidden="1" x14ac:dyDescent="0.3">
      <c r="A195">
        <f t="shared" si="14"/>
        <v>14</v>
      </c>
      <c r="B195" s="45" t="s">
        <v>444</v>
      </c>
      <c r="C195" s="39" t="s">
        <v>445</v>
      </c>
      <c r="D195" s="41">
        <v>35500000</v>
      </c>
      <c r="E195" s="49">
        <v>0</v>
      </c>
      <c r="F195" s="41"/>
      <c r="G195" s="44">
        <f t="shared" si="15"/>
        <v>0</v>
      </c>
      <c r="H195" s="42">
        <v>0</v>
      </c>
      <c r="I195" s="10"/>
    </row>
    <row r="196" spans="1:9" ht="13" hidden="1" x14ac:dyDescent="0.3">
      <c r="A196">
        <f t="shared" si="14"/>
        <v>16</v>
      </c>
      <c r="B196" s="45" t="s">
        <v>197</v>
      </c>
      <c r="C196" s="39" t="s">
        <v>198</v>
      </c>
      <c r="D196" s="41">
        <v>7500000</v>
      </c>
      <c r="E196" s="41">
        <v>10160095</v>
      </c>
      <c r="F196" s="41">
        <v>2660095</v>
      </c>
      <c r="G196" s="44">
        <f t="shared" si="15"/>
        <v>7500000</v>
      </c>
      <c r="H196" s="42">
        <f t="shared" si="13"/>
        <v>0.26181792591506281</v>
      </c>
      <c r="I196" s="10"/>
    </row>
    <row r="197" spans="1:9" ht="13" hidden="1" x14ac:dyDescent="0.3">
      <c r="A197">
        <f t="shared" si="14"/>
        <v>14</v>
      </c>
      <c r="B197" s="45" t="s">
        <v>199</v>
      </c>
      <c r="C197" s="39" t="s">
        <v>200</v>
      </c>
      <c r="D197" s="41">
        <v>60000000</v>
      </c>
      <c r="E197" s="41">
        <v>60000000</v>
      </c>
      <c r="F197" s="41">
        <v>60000000</v>
      </c>
      <c r="G197" s="44">
        <f t="shared" si="15"/>
        <v>0</v>
      </c>
      <c r="H197" s="42">
        <f t="shared" si="13"/>
        <v>1</v>
      </c>
      <c r="I197" s="10"/>
    </row>
    <row r="198" spans="1:9" ht="13" hidden="1" x14ac:dyDescent="0.3">
      <c r="A198">
        <f t="shared" si="14"/>
        <v>14</v>
      </c>
      <c r="B198" s="45" t="s">
        <v>318</v>
      </c>
      <c r="C198" s="39" t="s">
        <v>201</v>
      </c>
      <c r="D198" s="41">
        <v>5646875</v>
      </c>
      <c r="E198" s="41">
        <v>5646875</v>
      </c>
      <c r="F198" s="41"/>
      <c r="G198" s="44">
        <f t="shared" si="15"/>
        <v>5646875</v>
      </c>
      <c r="H198" s="42">
        <v>0</v>
      </c>
      <c r="I198" s="10"/>
    </row>
    <row r="199" spans="1:9" ht="13" hidden="1" x14ac:dyDescent="0.3">
      <c r="A199">
        <f t="shared" si="14"/>
        <v>10</v>
      </c>
      <c r="B199" s="46" t="s">
        <v>202</v>
      </c>
      <c r="C199" s="33" t="s">
        <v>203</v>
      </c>
      <c r="D199" s="36">
        <f>SUM(D200:D208)</f>
        <v>876080000</v>
      </c>
      <c r="E199" s="36">
        <f>SUM(E200:E208)</f>
        <v>828519317</v>
      </c>
      <c r="F199" s="36">
        <f>SUM(F200:F208)</f>
        <v>738491195</v>
      </c>
      <c r="G199" s="43">
        <f t="shared" si="15"/>
        <v>90028122</v>
      </c>
      <c r="H199" s="37">
        <f t="shared" si="13"/>
        <v>0.89133853592456436</v>
      </c>
      <c r="I199" s="10"/>
    </row>
    <row r="200" spans="1:9" ht="13" hidden="1" x14ac:dyDescent="0.3">
      <c r="A200">
        <f t="shared" si="14"/>
        <v>14</v>
      </c>
      <c r="B200" s="45" t="s">
        <v>204</v>
      </c>
      <c r="C200" s="39" t="s">
        <v>205</v>
      </c>
      <c r="D200" s="41">
        <v>52080000</v>
      </c>
      <c r="E200" s="41">
        <v>52080000</v>
      </c>
      <c r="F200" s="41">
        <v>10000000</v>
      </c>
      <c r="G200" s="44">
        <f t="shared" si="15"/>
        <v>42080000</v>
      </c>
      <c r="H200" s="42">
        <f t="shared" si="13"/>
        <v>0.19201228878648233</v>
      </c>
      <c r="I200" s="10"/>
    </row>
    <row r="201" spans="1:9" ht="13" hidden="1" x14ac:dyDescent="0.3">
      <c r="A201">
        <f t="shared" si="14"/>
        <v>14</v>
      </c>
      <c r="B201" s="45" t="s">
        <v>206</v>
      </c>
      <c r="C201" s="39" t="s">
        <v>207</v>
      </c>
      <c r="D201" s="41">
        <v>582700000</v>
      </c>
      <c r="E201" s="41">
        <v>576244875</v>
      </c>
      <c r="F201" s="41">
        <v>537465728</v>
      </c>
      <c r="G201" s="44">
        <f t="shared" si="15"/>
        <v>38779147</v>
      </c>
      <c r="H201" s="42">
        <f t="shared" si="13"/>
        <v>0.93270370170320382</v>
      </c>
      <c r="I201" s="10"/>
    </row>
    <row r="202" spans="1:9" ht="13" hidden="1" x14ac:dyDescent="0.3">
      <c r="A202">
        <f t="shared" si="14"/>
        <v>14</v>
      </c>
      <c r="B202" s="45" t="s">
        <v>446</v>
      </c>
      <c r="C202" s="39" t="s">
        <v>320</v>
      </c>
      <c r="D202" s="41">
        <v>0</v>
      </c>
      <c r="E202" s="41">
        <v>0</v>
      </c>
      <c r="F202" s="41"/>
      <c r="G202" s="44">
        <f t="shared" si="15"/>
        <v>0</v>
      </c>
      <c r="H202" s="42">
        <v>0</v>
      </c>
      <c r="I202" s="10"/>
    </row>
    <row r="203" spans="1:9" ht="13" hidden="1" x14ac:dyDescent="0.3">
      <c r="A203">
        <f t="shared" ref="A203:A266" si="16">LEN(B203)</f>
        <v>14</v>
      </c>
      <c r="B203" s="45" t="s">
        <v>319</v>
      </c>
      <c r="C203" s="39" t="s">
        <v>320</v>
      </c>
      <c r="D203" s="41">
        <v>0</v>
      </c>
      <c r="E203" s="41">
        <v>0</v>
      </c>
      <c r="F203" s="41"/>
      <c r="G203" s="44">
        <f t="shared" si="15"/>
        <v>0</v>
      </c>
      <c r="H203" s="42">
        <v>0</v>
      </c>
      <c r="I203" s="10"/>
    </row>
    <row r="204" spans="1:9" ht="13" hidden="1" x14ac:dyDescent="0.3">
      <c r="A204">
        <f t="shared" si="16"/>
        <v>14</v>
      </c>
      <c r="B204" s="45" t="s">
        <v>319</v>
      </c>
      <c r="C204" s="39" t="s">
        <v>320</v>
      </c>
      <c r="D204" s="41">
        <v>21300000</v>
      </c>
      <c r="E204" s="41">
        <v>14962500</v>
      </c>
      <c r="F204" s="41">
        <v>14962500</v>
      </c>
      <c r="G204" s="44">
        <f t="shared" si="15"/>
        <v>0</v>
      </c>
      <c r="H204" s="42">
        <f t="shared" si="13"/>
        <v>1</v>
      </c>
      <c r="I204" s="10"/>
    </row>
    <row r="205" spans="1:9" ht="13" hidden="1" x14ac:dyDescent="0.3">
      <c r="A205">
        <f t="shared" si="16"/>
        <v>14</v>
      </c>
      <c r="B205" s="45" t="s">
        <v>464</v>
      </c>
      <c r="C205" s="39" t="s">
        <v>322</v>
      </c>
      <c r="D205" s="41">
        <v>0</v>
      </c>
      <c r="E205" s="41">
        <v>0</v>
      </c>
      <c r="F205" s="41"/>
      <c r="G205" s="44">
        <f t="shared" si="15"/>
        <v>0</v>
      </c>
      <c r="H205" s="42">
        <v>0</v>
      </c>
      <c r="I205" s="10"/>
    </row>
    <row r="206" spans="1:9" ht="13" hidden="1" x14ac:dyDescent="0.3">
      <c r="A206">
        <f t="shared" si="16"/>
        <v>14</v>
      </c>
      <c r="B206" s="45" t="s">
        <v>465</v>
      </c>
      <c r="C206" s="39" t="s">
        <v>322</v>
      </c>
      <c r="D206" s="41">
        <v>0</v>
      </c>
      <c r="E206" s="41">
        <v>0</v>
      </c>
      <c r="F206" s="41"/>
      <c r="G206" s="44">
        <f t="shared" si="15"/>
        <v>0</v>
      </c>
      <c r="H206" s="42">
        <v>0</v>
      </c>
      <c r="I206" s="10"/>
    </row>
    <row r="207" spans="1:9" ht="13" hidden="1" x14ac:dyDescent="0.3">
      <c r="A207">
        <f t="shared" si="16"/>
        <v>14</v>
      </c>
      <c r="B207" s="45" t="s">
        <v>500</v>
      </c>
      <c r="C207" s="39" t="s">
        <v>322</v>
      </c>
      <c r="D207" s="41">
        <v>0</v>
      </c>
      <c r="E207" s="41">
        <v>0</v>
      </c>
      <c r="F207" s="41"/>
      <c r="G207" s="44">
        <f t="shared" si="15"/>
        <v>0</v>
      </c>
      <c r="H207" s="42">
        <v>0</v>
      </c>
      <c r="I207" s="10"/>
    </row>
    <row r="208" spans="1:9" ht="13" hidden="1" x14ac:dyDescent="0.3">
      <c r="A208">
        <f t="shared" si="16"/>
        <v>14</v>
      </c>
      <c r="B208" s="45" t="s">
        <v>321</v>
      </c>
      <c r="C208" s="39" t="s">
        <v>322</v>
      </c>
      <c r="D208" s="41">
        <v>220000000</v>
      </c>
      <c r="E208" s="41">
        <v>185231942</v>
      </c>
      <c r="F208" s="41">
        <v>176062967</v>
      </c>
      <c r="G208" s="44">
        <f t="shared" si="15"/>
        <v>9168975</v>
      </c>
      <c r="H208" s="42">
        <f t="shared" si="13"/>
        <v>0.9505000330882456</v>
      </c>
      <c r="I208" s="10"/>
    </row>
    <row r="209" spans="1:10" ht="13" hidden="1" x14ac:dyDescent="0.3">
      <c r="A209">
        <f t="shared" si="16"/>
        <v>10</v>
      </c>
      <c r="B209" s="46" t="s">
        <v>208</v>
      </c>
      <c r="C209" s="33" t="s">
        <v>209</v>
      </c>
      <c r="D209" s="36">
        <f>SUM(D210:D222)</f>
        <v>7189697019</v>
      </c>
      <c r="E209" s="36">
        <f>SUM(E210:E222)</f>
        <v>7339716477</v>
      </c>
      <c r="F209" s="36">
        <f>SUM(F210:F222)</f>
        <v>7046858365</v>
      </c>
      <c r="G209" s="43">
        <f t="shared" si="15"/>
        <v>292858112</v>
      </c>
      <c r="H209" s="37">
        <f t="shared" si="13"/>
        <v>0.9600995334196204</v>
      </c>
      <c r="I209" s="10"/>
    </row>
    <row r="210" spans="1:10" ht="13" hidden="1" x14ac:dyDescent="0.3">
      <c r="A210">
        <f t="shared" si="16"/>
        <v>14</v>
      </c>
      <c r="B210" s="45" t="s">
        <v>210</v>
      </c>
      <c r="C210" s="39" t="s">
        <v>211</v>
      </c>
      <c r="D210" s="41">
        <v>3085750470</v>
      </c>
      <c r="E210" s="41">
        <v>3085750470</v>
      </c>
      <c r="F210" s="41">
        <v>3079850841</v>
      </c>
      <c r="G210" s="44">
        <f t="shared" si="15"/>
        <v>5899629</v>
      </c>
      <c r="H210" s="42">
        <f t="shared" si="13"/>
        <v>0.99808810561406158</v>
      </c>
      <c r="I210" s="10"/>
    </row>
    <row r="211" spans="1:10" ht="13" hidden="1" x14ac:dyDescent="0.3">
      <c r="A211">
        <f t="shared" si="16"/>
        <v>14</v>
      </c>
      <c r="B211" s="45" t="s">
        <v>212</v>
      </c>
      <c r="C211" s="39" t="s">
        <v>213</v>
      </c>
      <c r="D211" s="41">
        <v>18120000</v>
      </c>
      <c r="E211" s="41">
        <v>18120000</v>
      </c>
      <c r="F211" s="41"/>
      <c r="G211" s="44">
        <f t="shared" si="15"/>
        <v>18120000</v>
      </c>
      <c r="H211" s="42">
        <v>0</v>
      </c>
      <c r="I211" s="10"/>
    </row>
    <row r="212" spans="1:10" ht="13" hidden="1" x14ac:dyDescent="0.3">
      <c r="A212">
        <f t="shared" si="16"/>
        <v>14</v>
      </c>
      <c r="B212" s="45" t="s">
        <v>212</v>
      </c>
      <c r="C212" s="39" t="s">
        <v>214</v>
      </c>
      <c r="D212" s="41">
        <v>2211153549</v>
      </c>
      <c r="E212" s="41">
        <v>2211153549</v>
      </c>
      <c r="F212" s="41">
        <v>2067285346</v>
      </c>
      <c r="G212" s="44">
        <f t="shared" si="15"/>
        <v>143868203</v>
      </c>
      <c r="H212" s="42">
        <f t="shared" si="13"/>
        <v>0.93493522733187628</v>
      </c>
      <c r="I212" s="10"/>
      <c r="J212" s="48"/>
    </row>
    <row r="213" spans="1:10" ht="13" hidden="1" x14ac:dyDescent="0.3">
      <c r="A213">
        <f t="shared" si="16"/>
        <v>16</v>
      </c>
      <c r="B213" s="45" t="s">
        <v>432</v>
      </c>
      <c r="C213" s="39" t="s">
        <v>324</v>
      </c>
      <c r="D213" s="41">
        <v>0</v>
      </c>
      <c r="E213" s="41">
        <v>0</v>
      </c>
      <c r="F213" s="41"/>
      <c r="G213" s="44">
        <f t="shared" si="15"/>
        <v>0</v>
      </c>
      <c r="H213" s="42">
        <v>0</v>
      </c>
      <c r="I213" s="10"/>
      <c r="J213" s="48"/>
    </row>
    <row r="214" spans="1:10" ht="13" hidden="1" x14ac:dyDescent="0.3">
      <c r="A214">
        <f t="shared" si="16"/>
        <v>16</v>
      </c>
      <c r="B214" s="45" t="s">
        <v>447</v>
      </c>
      <c r="C214" s="39" t="s">
        <v>324</v>
      </c>
      <c r="D214" s="41">
        <v>0</v>
      </c>
      <c r="E214" s="41">
        <v>0</v>
      </c>
      <c r="F214" s="41"/>
      <c r="G214" s="44">
        <f t="shared" si="15"/>
        <v>0</v>
      </c>
      <c r="H214" s="42">
        <v>0</v>
      </c>
      <c r="I214" s="10"/>
      <c r="J214" s="48"/>
    </row>
    <row r="215" spans="1:10" ht="13" hidden="1" x14ac:dyDescent="0.3">
      <c r="A215">
        <f t="shared" si="16"/>
        <v>16</v>
      </c>
      <c r="B215" s="45" t="s">
        <v>501</v>
      </c>
      <c r="C215" s="39" t="s">
        <v>324</v>
      </c>
      <c r="D215" s="41">
        <v>0</v>
      </c>
      <c r="E215" s="41">
        <v>0</v>
      </c>
      <c r="F215" s="41"/>
      <c r="G215" s="44">
        <f t="shared" si="15"/>
        <v>0</v>
      </c>
      <c r="H215" s="42">
        <v>0</v>
      </c>
      <c r="I215" s="10"/>
      <c r="J215" s="48"/>
    </row>
    <row r="216" spans="1:10" ht="13" hidden="1" x14ac:dyDescent="0.3">
      <c r="A216">
        <f t="shared" si="16"/>
        <v>16</v>
      </c>
      <c r="B216" s="45" t="s">
        <v>323</v>
      </c>
      <c r="C216" s="39" t="s">
        <v>324</v>
      </c>
      <c r="D216" s="41">
        <v>1784250000</v>
      </c>
      <c r="E216" s="41">
        <v>1949613592</v>
      </c>
      <c r="F216" s="41">
        <v>1890822178</v>
      </c>
      <c r="G216" s="44">
        <f t="shared" si="15"/>
        <v>58791414</v>
      </c>
      <c r="H216" s="42">
        <f t="shared" si="13"/>
        <v>0.96984458138718188</v>
      </c>
      <c r="I216" s="10"/>
    </row>
    <row r="217" spans="1:10" ht="13" hidden="1" x14ac:dyDescent="0.3">
      <c r="A217">
        <f t="shared" si="16"/>
        <v>16</v>
      </c>
      <c r="B217" s="45" t="s">
        <v>502</v>
      </c>
      <c r="C217" s="39" t="s">
        <v>324</v>
      </c>
      <c r="D217" s="41">
        <v>0</v>
      </c>
      <c r="E217" s="41">
        <v>0</v>
      </c>
      <c r="F217" s="41"/>
      <c r="G217" s="44">
        <f t="shared" si="15"/>
        <v>0</v>
      </c>
      <c r="H217" s="42">
        <v>0</v>
      </c>
      <c r="I217" s="10"/>
    </row>
    <row r="218" spans="1:10" ht="13" hidden="1" x14ac:dyDescent="0.3">
      <c r="A218">
        <f t="shared" si="16"/>
        <v>16</v>
      </c>
      <c r="B218" s="45" t="s">
        <v>503</v>
      </c>
      <c r="C218" s="39" t="s">
        <v>216</v>
      </c>
      <c r="D218" s="41">
        <v>0</v>
      </c>
      <c r="E218" s="41">
        <v>0</v>
      </c>
      <c r="F218" s="41"/>
      <c r="G218" s="44">
        <f t="shared" si="15"/>
        <v>0</v>
      </c>
      <c r="H218" s="42">
        <v>0</v>
      </c>
      <c r="I218" s="10"/>
    </row>
    <row r="219" spans="1:10" ht="13" hidden="1" x14ac:dyDescent="0.3">
      <c r="A219">
        <f t="shared" si="16"/>
        <v>16</v>
      </c>
      <c r="B219" s="45" t="s">
        <v>217</v>
      </c>
      <c r="C219" s="39" t="s">
        <v>218</v>
      </c>
      <c r="D219" s="41">
        <v>65573000</v>
      </c>
      <c r="E219" s="41">
        <v>65573000</v>
      </c>
      <c r="F219" s="41"/>
      <c r="G219" s="44">
        <f t="shared" si="15"/>
        <v>65573000</v>
      </c>
      <c r="H219" s="42">
        <f t="shared" si="13"/>
        <v>0</v>
      </c>
      <c r="I219" s="10"/>
    </row>
    <row r="220" spans="1:10" ht="13" hidden="1" x14ac:dyDescent="0.3">
      <c r="A220">
        <f t="shared" si="16"/>
        <v>16</v>
      </c>
      <c r="B220" s="45" t="s">
        <v>477</v>
      </c>
      <c r="C220" s="39" t="s">
        <v>222</v>
      </c>
      <c r="D220" s="41">
        <v>0</v>
      </c>
      <c r="E220" s="41">
        <v>0</v>
      </c>
      <c r="F220" s="41"/>
      <c r="G220" s="44">
        <f t="shared" si="15"/>
        <v>0</v>
      </c>
      <c r="H220" s="42">
        <v>0</v>
      </c>
      <c r="I220" s="10"/>
    </row>
    <row r="221" spans="1:10" ht="13" hidden="1" x14ac:dyDescent="0.3">
      <c r="A221">
        <f t="shared" si="16"/>
        <v>16</v>
      </c>
      <c r="B221" s="45" t="s">
        <v>504</v>
      </c>
      <c r="C221" s="39" t="s">
        <v>222</v>
      </c>
      <c r="D221" s="41">
        <v>0</v>
      </c>
      <c r="E221" s="41">
        <v>0</v>
      </c>
      <c r="F221" s="41"/>
      <c r="G221" s="44">
        <f t="shared" si="15"/>
        <v>0</v>
      </c>
      <c r="H221" s="42">
        <v>0</v>
      </c>
      <c r="I221" s="10"/>
    </row>
    <row r="222" spans="1:10" ht="13" hidden="1" x14ac:dyDescent="0.3">
      <c r="A222">
        <f t="shared" si="16"/>
        <v>16</v>
      </c>
      <c r="B222" s="45" t="s">
        <v>221</v>
      </c>
      <c r="C222" s="39" t="s">
        <v>222</v>
      </c>
      <c r="D222" s="41">
        <v>24850000</v>
      </c>
      <c r="E222" s="41">
        <v>9505866</v>
      </c>
      <c r="F222" s="41">
        <v>8900000</v>
      </c>
      <c r="G222" s="44">
        <f t="shared" si="15"/>
        <v>605866</v>
      </c>
      <c r="H222" s="42">
        <f t="shared" si="13"/>
        <v>0.93626398688977941</v>
      </c>
      <c r="I222" s="10"/>
    </row>
    <row r="223" spans="1:10" ht="13" hidden="1" x14ac:dyDescent="0.3">
      <c r="A223">
        <f t="shared" si="16"/>
        <v>10</v>
      </c>
      <c r="B223" s="46" t="s">
        <v>223</v>
      </c>
      <c r="C223" s="33" t="s">
        <v>224</v>
      </c>
      <c r="D223" s="36">
        <f>+D224</f>
        <v>0</v>
      </c>
      <c r="E223" s="36">
        <f>+E224</f>
        <v>0</v>
      </c>
      <c r="F223" s="36">
        <f>+F224</f>
        <v>0</v>
      </c>
      <c r="G223" s="43">
        <f t="shared" si="15"/>
        <v>0</v>
      </c>
      <c r="H223" s="37">
        <v>0</v>
      </c>
      <c r="I223" s="10"/>
    </row>
    <row r="224" spans="1:10" ht="13" hidden="1" x14ac:dyDescent="0.3">
      <c r="A224">
        <f t="shared" si="16"/>
        <v>14</v>
      </c>
      <c r="B224" s="45" t="s">
        <v>225</v>
      </c>
      <c r="C224" s="39" t="s">
        <v>226</v>
      </c>
      <c r="D224" s="41"/>
      <c r="E224" s="41"/>
      <c r="F224" s="41"/>
      <c r="G224" s="44">
        <f t="shared" si="15"/>
        <v>0</v>
      </c>
      <c r="H224" s="42">
        <v>0</v>
      </c>
      <c r="I224" s="10"/>
    </row>
    <row r="225" spans="1:9" ht="13" hidden="1" x14ac:dyDescent="0.3">
      <c r="A225">
        <f t="shared" si="16"/>
        <v>10</v>
      </c>
      <c r="B225" s="46" t="s">
        <v>227</v>
      </c>
      <c r="C225" s="33" t="s">
        <v>228</v>
      </c>
      <c r="D225" s="36">
        <f>+D226+D239</f>
        <v>238636550</v>
      </c>
      <c r="E225" s="36">
        <f>+E226+E239</f>
        <v>237619455</v>
      </c>
      <c r="F225" s="36">
        <f>+F226+F239</f>
        <v>75241583</v>
      </c>
      <c r="G225" s="43">
        <f t="shared" si="15"/>
        <v>162377872</v>
      </c>
      <c r="H225" s="37">
        <f t="shared" si="13"/>
        <v>0.31664740161953492</v>
      </c>
      <c r="I225" s="10"/>
    </row>
    <row r="226" spans="1:9" ht="13" hidden="1" x14ac:dyDescent="0.3">
      <c r="A226">
        <f t="shared" si="16"/>
        <v>12</v>
      </c>
      <c r="B226" s="46" t="s">
        <v>229</v>
      </c>
      <c r="C226" s="33" t="s">
        <v>230</v>
      </c>
      <c r="D226" s="36">
        <f>SUM(D227:D238)</f>
        <v>227461050</v>
      </c>
      <c r="E226" s="36">
        <f>SUM(E227:E238)</f>
        <v>226443955</v>
      </c>
      <c r="F226" s="36">
        <f>SUM(F227:F238)</f>
        <v>75241583</v>
      </c>
      <c r="G226" s="43">
        <f>+E226-F226</f>
        <v>151202372</v>
      </c>
      <c r="H226" s="37">
        <f t="shared" si="13"/>
        <v>0.33227463722756478</v>
      </c>
      <c r="I226" s="10"/>
    </row>
    <row r="227" spans="1:9" ht="13" hidden="1" x14ac:dyDescent="0.3">
      <c r="A227">
        <f t="shared" si="16"/>
        <v>16</v>
      </c>
      <c r="B227" s="45" t="s">
        <v>478</v>
      </c>
      <c r="C227" s="39" t="s">
        <v>232</v>
      </c>
      <c r="D227" s="41">
        <v>0</v>
      </c>
      <c r="E227" s="41">
        <v>0</v>
      </c>
      <c r="F227" s="41"/>
      <c r="G227" s="44">
        <f t="shared" si="15"/>
        <v>0</v>
      </c>
      <c r="H227" s="42">
        <v>0</v>
      </c>
      <c r="I227" s="10"/>
    </row>
    <row r="228" spans="1:9" ht="13" hidden="1" x14ac:dyDescent="0.3">
      <c r="A228">
        <f t="shared" si="16"/>
        <v>16</v>
      </c>
      <c r="B228" s="45" t="s">
        <v>479</v>
      </c>
      <c r="C228" s="39" t="s">
        <v>232</v>
      </c>
      <c r="D228" s="41">
        <v>0</v>
      </c>
      <c r="E228" s="41">
        <v>0</v>
      </c>
      <c r="F228" s="41"/>
      <c r="G228" s="44">
        <f t="shared" si="15"/>
        <v>0</v>
      </c>
      <c r="H228" s="42">
        <v>0</v>
      </c>
      <c r="I228" s="10"/>
    </row>
    <row r="229" spans="1:9" ht="13" hidden="1" x14ac:dyDescent="0.3">
      <c r="A229">
        <f t="shared" si="16"/>
        <v>16</v>
      </c>
      <c r="B229" s="45" t="s">
        <v>505</v>
      </c>
      <c r="C229" s="39" t="s">
        <v>232</v>
      </c>
      <c r="D229" s="41">
        <v>0</v>
      </c>
      <c r="E229" s="41">
        <v>0</v>
      </c>
      <c r="F229" s="41"/>
      <c r="G229" s="44">
        <f t="shared" si="15"/>
        <v>0</v>
      </c>
      <c r="H229" s="42">
        <v>0</v>
      </c>
      <c r="I229" s="10"/>
    </row>
    <row r="230" spans="1:9" ht="13" hidden="1" x14ac:dyDescent="0.3">
      <c r="A230">
        <f t="shared" si="16"/>
        <v>16</v>
      </c>
      <c r="B230" s="45" t="s">
        <v>231</v>
      </c>
      <c r="C230" s="39" t="s">
        <v>232</v>
      </c>
      <c r="D230" s="41">
        <v>95519550</v>
      </c>
      <c r="E230" s="41">
        <v>95519550</v>
      </c>
      <c r="F230" s="41">
        <v>64098583</v>
      </c>
      <c r="G230" s="44">
        <f t="shared" si="15"/>
        <v>31420967</v>
      </c>
      <c r="H230" s="42">
        <f t="shared" si="13"/>
        <v>0.67105197836463848</v>
      </c>
      <c r="I230" s="10"/>
    </row>
    <row r="231" spans="1:9" ht="13" hidden="1" x14ac:dyDescent="0.3">
      <c r="A231">
        <f t="shared" si="16"/>
        <v>16</v>
      </c>
      <c r="B231" s="45" t="s">
        <v>233</v>
      </c>
      <c r="C231" s="39" t="s">
        <v>519</v>
      </c>
      <c r="D231" s="41">
        <v>0</v>
      </c>
      <c r="E231" s="41">
        <v>1600000</v>
      </c>
      <c r="F231" s="41"/>
      <c r="G231" s="44">
        <f t="shared" si="15"/>
        <v>1600000</v>
      </c>
      <c r="H231" s="42">
        <f t="shared" si="13"/>
        <v>0</v>
      </c>
      <c r="I231" s="10"/>
    </row>
    <row r="232" spans="1:9" ht="13" hidden="1" x14ac:dyDescent="0.3">
      <c r="A232">
        <f t="shared" si="16"/>
        <v>16</v>
      </c>
      <c r="B232" s="45" t="s">
        <v>448</v>
      </c>
      <c r="C232" s="39" t="s">
        <v>326</v>
      </c>
      <c r="D232" s="41">
        <v>0</v>
      </c>
      <c r="E232" s="41">
        <v>0</v>
      </c>
      <c r="F232" s="41"/>
      <c r="G232" s="44">
        <f t="shared" si="15"/>
        <v>0</v>
      </c>
      <c r="H232" s="42">
        <v>0</v>
      </c>
      <c r="I232" s="10"/>
    </row>
    <row r="233" spans="1:9" ht="13" hidden="1" x14ac:dyDescent="0.3">
      <c r="A233">
        <f t="shared" si="16"/>
        <v>16</v>
      </c>
      <c r="B233" s="45" t="s">
        <v>449</v>
      </c>
      <c r="C233" s="39" t="s">
        <v>326</v>
      </c>
      <c r="D233" s="41">
        <v>0</v>
      </c>
      <c r="E233" s="41">
        <v>0</v>
      </c>
      <c r="F233" s="41"/>
      <c r="G233" s="44">
        <f t="shared" si="15"/>
        <v>0</v>
      </c>
      <c r="H233" s="42">
        <v>0</v>
      </c>
      <c r="I233" s="10"/>
    </row>
    <row r="234" spans="1:9" ht="13" hidden="1" x14ac:dyDescent="0.3">
      <c r="A234">
        <f t="shared" si="16"/>
        <v>16</v>
      </c>
      <c r="B234" s="45" t="s">
        <v>325</v>
      </c>
      <c r="C234" s="39" t="s">
        <v>326</v>
      </c>
      <c r="D234" s="41">
        <v>0</v>
      </c>
      <c r="E234" s="41">
        <v>0</v>
      </c>
      <c r="F234" s="41"/>
      <c r="G234" s="44">
        <f t="shared" si="15"/>
        <v>0</v>
      </c>
      <c r="H234" s="42">
        <v>0</v>
      </c>
      <c r="I234" s="10"/>
    </row>
    <row r="235" spans="1:9" ht="13" hidden="1" x14ac:dyDescent="0.3">
      <c r="A235">
        <f t="shared" si="16"/>
        <v>16</v>
      </c>
      <c r="B235" s="45" t="s">
        <v>480</v>
      </c>
      <c r="C235" s="39" t="s">
        <v>236</v>
      </c>
      <c r="D235" s="41">
        <v>0</v>
      </c>
      <c r="E235" s="41">
        <v>0</v>
      </c>
      <c r="F235" s="41"/>
      <c r="G235" s="44">
        <f t="shared" si="15"/>
        <v>0</v>
      </c>
      <c r="H235" s="42">
        <v>0</v>
      </c>
      <c r="I235" s="10"/>
    </row>
    <row r="236" spans="1:9" ht="13" hidden="1" x14ac:dyDescent="0.3">
      <c r="A236">
        <f t="shared" si="16"/>
        <v>16</v>
      </c>
      <c r="B236" s="45" t="s">
        <v>235</v>
      </c>
      <c r="C236" s="39" t="s">
        <v>236</v>
      </c>
      <c r="D236" s="41">
        <v>33526500</v>
      </c>
      <c r="E236" s="41">
        <v>72829405</v>
      </c>
      <c r="F236" s="41">
        <v>11143000</v>
      </c>
      <c r="G236" s="44">
        <f t="shared" si="15"/>
        <v>61686405</v>
      </c>
      <c r="H236" s="42">
        <f t="shared" si="13"/>
        <v>0.1530013872830624</v>
      </c>
      <c r="I236" s="10"/>
    </row>
    <row r="237" spans="1:9" ht="13" hidden="1" x14ac:dyDescent="0.3">
      <c r="A237">
        <f t="shared" si="16"/>
        <v>16</v>
      </c>
      <c r="B237" s="45" t="s">
        <v>237</v>
      </c>
      <c r="C237" s="39" t="s">
        <v>238</v>
      </c>
      <c r="D237" s="41">
        <v>98415000</v>
      </c>
      <c r="E237" s="41">
        <v>56495000</v>
      </c>
      <c r="F237" s="41"/>
      <c r="G237" s="44">
        <f t="shared" si="15"/>
        <v>56495000</v>
      </c>
      <c r="H237" s="42">
        <f t="shared" si="13"/>
        <v>0</v>
      </c>
      <c r="I237" s="10"/>
    </row>
    <row r="238" spans="1:9" ht="13" hidden="1" x14ac:dyDescent="0.3">
      <c r="A238">
        <f t="shared" si="16"/>
        <v>16</v>
      </c>
      <c r="B238" s="45" t="s">
        <v>392</v>
      </c>
      <c r="C238" s="39" t="s">
        <v>393</v>
      </c>
      <c r="D238" s="41">
        <v>0</v>
      </c>
      <c r="E238" s="41">
        <v>0</v>
      </c>
      <c r="F238" s="41"/>
      <c r="G238" s="44">
        <f t="shared" si="15"/>
        <v>0</v>
      </c>
      <c r="H238" s="42">
        <v>0</v>
      </c>
      <c r="I238" s="10"/>
    </row>
    <row r="239" spans="1:9" ht="13" hidden="1" x14ac:dyDescent="0.3">
      <c r="A239">
        <f t="shared" si="16"/>
        <v>12</v>
      </c>
      <c r="B239" s="46" t="s">
        <v>239</v>
      </c>
      <c r="C239" s="33" t="s">
        <v>240</v>
      </c>
      <c r="D239" s="36">
        <f>+D240</f>
        <v>11175500</v>
      </c>
      <c r="E239" s="36">
        <f>+E240</f>
        <v>11175500</v>
      </c>
      <c r="F239" s="36">
        <f>+F240</f>
        <v>0</v>
      </c>
      <c r="G239" s="43">
        <f t="shared" si="15"/>
        <v>11175500</v>
      </c>
      <c r="H239" s="37">
        <v>0</v>
      </c>
      <c r="I239" s="10"/>
    </row>
    <row r="240" spans="1:9" ht="13" hidden="1" x14ac:dyDescent="0.3">
      <c r="A240">
        <f t="shared" si="16"/>
        <v>16</v>
      </c>
      <c r="B240" s="45" t="s">
        <v>241</v>
      </c>
      <c r="C240" s="39" t="s">
        <v>242</v>
      </c>
      <c r="D240" s="41">
        <v>11175500</v>
      </c>
      <c r="E240" s="41">
        <v>11175500</v>
      </c>
      <c r="F240" s="41"/>
      <c r="G240" s="44">
        <f t="shared" si="15"/>
        <v>11175500</v>
      </c>
      <c r="H240" s="42">
        <v>0</v>
      </c>
      <c r="I240" s="10"/>
    </row>
    <row r="241" spans="1:9" ht="13" hidden="1" x14ac:dyDescent="0.3">
      <c r="A241">
        <f t="shared" si="16"/>
        <v>10</v>
      </c>
      <c r="B241" s="46" t="s">
        <v>243</v>
      </c>
      <c r="C241" s="33" t="s">
        <v>244</v>
      </c>
      <c r="D241" s="36">
        <f>+D242</f>
        <v>48000000</v>
      </c>
      <c r="E241" s="36">
        <f>+E242</f>
        <v>48000000</v>
      </c>
      <c r="F241" s="36">
        <f>+F242</f>
        <v>40000000</v>
      </c>
      <c r="G241" s="43">
        <f t="shared" si="15"/>
        <v>8000000</v>
      </c>
      <c r="H241" s="37">
        <f t="shared" si="13"/>
        <v>0.83333333333333337</v>
      </c>
      <c r="I241" s="10"/>
    </row>
    <row r="242" spans="1:9" ht="13" hidden="1" x14ac:dyDescent="0.3">
      <c r="A242">
        <f t="shared" si="16"/>
        <v>14</v>
      </c>
      <c r="B242" s="45" t="s">
        <v>245</v>
      </c>
      <c r="C242" s="39" t="s">
        <v>246</v>
      </c>
      <c r="D242" s="41">
        <v>48000000</v>
      </c>
      <c r="E242" s="41">
        <v>48000000</v>
      </c>
      <c r="F242" s="41">
        <v>40000000</v>
      </c>
      <c r="G242" s="44">
        <f t="shared" si="15"/>
        <v>8000000</v>
      </c>
      <c r="H242" s="42">
        <f t="shared" si="13"/>
        <v>0.83333333333333337</v>
      </c>
      <c r="I242" s="10"/>
    </row>
    <row r="243" spans="1:9" ht="13" hidden="1" x14ac:dyDescent="0.3">
      <c r="A243">
        <f t="shared" si="16"/>
        <v>8</v>
      </c>
      <c r="B243" s="46" t="s">
        <v>247</v>
      </c>
      <c r="C243" s="33" t="s">
        <v>248</v>
      </c>
      <c r="D243" s="36">
        <f>+D254+D256+D259+D263+D244+D249</f>
        <v>646215200</v>
      </c>
      <c r="E243" s="36">
        <f>+E254+E256+E259+E263+E244+E249</f>
        <v>631004208</v>
      </c>
      <c r="F243" s="36">
        <f>+F254+F256+F259+F263+F244+F249</f>
        <v>227557726</v>
      </c>
      <c r="G243" s="43">
        <f t="shared" si="15"/>
        <v>403446482</v>
      </c>
      <c r="H243" s="37">
        <f t="shared" si="13"/>
        <v>0.36062790567000463</v>
      </c>
      <c r="I243" s="10"/>
    </row>
    <row r="244" spans="1:9" ht="13" hidden="1" x14ac:dyDescent="0.3">
      <c r="A244">
        <f t="shared" si="16"/>
        <v>10</v>
      </c>
      <c r="B244" s="46" t="s">
        <v>327</v>
      </c>
      <c r="C244" s="33" t="s">
        <v>328</v>
      </c>
      <c r="D244" s="36">
        <f>SUM(D245:D248)</f>
        <v>109850000</v>
      </c>
      <c r="E244" s="36">
        <f>SUM(E245:E248)</f>
        <v>107795217</v>
      </c>
      <c r="F244" s="36">
        <f>SUM(F245:F248)</f>
        <v>36293550</v>
      </c>
      <c r="G244" s="43">
        <f t="shared" si="15"/>
        <v>71501667</v>
      </c>
      <c r="H244" s="37">
        <f>+F244/E244</f>
        <v>0.33668979951123434</v>
      </c>
      <c r="I244" s="10"/>
    </row>
    <row r="245" spans="1:9" ht="13" hidden="1" x14ac:dyDescent="0.3">
      <c r="A245">
        <f t="shared" si="16"/>
        <v>14</v>
      </c>
      <c r="B245" s="45" t="s">
        <v>481</v>
      </c>
      <c r="C245" s="39" t="s">
        <v>328</v>
      </c>
      <c r="D245" s="41"/>
      <c r="E245" s="41"/>
      <c r="F245" s="41"/>
      <c r="G245" s="44">
        <f t="shared" si="15"/>
        <v>0</v>
      </c>
      <c r="H245" s="42">
        <v>0</v>
      </c>
      <c r="I245" s="10"/>
    </row>
    <row r="246" spans="1:9" ht="13" hidden="1" x14ac:dyDescent="0.3">
      <c r="A246">
        <f t="shared" si="16"/>
        <v>14</v>
      </c>
      <c r="B246" s="45" t="s">
        <v>482</v>
      </c>
      <c r="C246" s="39" t="s">
        <v>328</v>
      </c>
      <c r="D246" s="41"/>
      <c r="E246" s="41"/>
      <c r="F246" s="41"/>
      <c r="G246" s="44">
        <f t="shared" si="15"/>
        <v>0</v>
      </c>
      <c r="H246" s="42">
        <v>0</v>
      </c>
      <c r="I246" s="10"/>
    </row>
    <row r="247" spans="1:9" ht="13" hidden="1" x14ac:dyDescent="0.3">
      <c r="A247">
        <f t="shared" si="16"/>
        <v>14</v>
      </c>
      <c r="B247" s="45" t="s">
        <v>506</v>
      </c>
      <c r="C247" s="39" t="s">
        <v>328</v>
      </c>
      <c r="D247" s="41"/>
      <c r="E247" s="41"/>
      <c r="F247" s="41"/>
      <c r="G247" s="44">
        <f t="shared" si="15"/>
        <v>0</v>
      </c>
      <c r="H247" s="42">
        <v>0</v>
      </c>
      <c r="I247" s="10"/>
    </row>
    <row r="248" spans="1:9" ht="13" hidden="1" x14ac:dyDescent="0.3">
      <c r="A248">
        <f t="shared" si="16"/>
        <v>14</v>
      </c>
      <c r="B248" s="45" t="s">
        <v>329</v>
      </c>
      <c r="C248" s="39" t="s">
        <v>328</v>
      </c>
      <c r="D248" s="41">
        <v>109850000</v>
      </c>
      <c r="E248" s="41">
        <v>107795217</v>
      </c>
      <c r="F248" s="41">
        <v>36293550</v>
      </c>
      <c r="G248" s="44">
        <f t="shared" si="15"/>
        <v>71501667</v>
      </c>
      <c r="H248" s="42">
        <f t="shared" si="13"/>
        <v>0.33668979951123434</v>
      </c>
      <c r="I248" s="10"/>
    </row>
    <row r="249" spans="1:9" ht="13" hidden="1" x14ac:dyDescent="0.3">
      <c r="A249">
        <f t="shared" si="16"/>
        <v>10</v>
      </c>
      <c r="B249" s="46" t="s">
        <v>330</v>
      </c>
      <c r="C249" s="33" t="s">
        <v>331</v>
      </c>
      <c r="D249" s="36">
        <f>SUM(D250:D253)</f>
        <v>222273000</v>
      </c>
      <c r="E249" s="36">
        <f>SUM(E250:E253)</f>
        <v>209116791</v>
      </c>
      <c r="F249" s="36">
        <f>SUM(F250:F253)</f>
        <v>33246976</v>
      </c>
      <c r="G249" s="43">
        <f t="shared" si="15"/>
        <v>175869815</v>
      </c>
      <c r="H249" s="37">
        <f t="shared" si="13"/>
        <v>0.1589875965531625</v>
      </c>
      <c r="I249" s="10"/>
    </row>
    <row r="250" spans="1:9" ht="13" hidden="1" x14ac:dyDescent="0.3">
      <c r="A250">
        <f t="shared" si="16"/>
        <v>14</v>
      </c>
      <c r="B250" s="45" t="s">
        <v>483</v>
      </c>
      <c r="C250" s="39" t="s">
        <v>331</v>
      </c>
      <c r="D250" s="41"/>
      <c r="E250" s="41"/>
      <c r="F250" s="41"/>
      <c r="G250" s="44">
        <f t="shared" si="15"/>
        <v>0</v>
      </c>
      <c r="H250" s="42">
        <v>0</v>
      </c>
      <c r="I250" s="10"/>
    </row>
    <row r="251" spans="1:9" ht="13" hidden="1" x14ac:dyDescent="0.3">
      <c r="A251">
        <f t="shared" si="16"/>
        <v>14</v>
      </c>
      <c r="B251" s="45" t="s">
        <v>332</v>
      </c>
      <c r="C251" s="39" t="s">
        <v>331</v>
      </c>
      <c r="D251" s="41">
        <v>122273000</v>
      </c>
      <c r="E251" s="41">
        <v>122273000</v>
      </c>
      <c r="F251" s="41">
        <v>28606984</v>
      </c>
      <c r="G251" s="44">
        <f t="shared" si="15"/>
        <v>93666016</v>
      </c>
      <c r="H251" s="42">
        <f t="shared" si="13"/>
        <v>0.23395994209678342</v>
      </c>
      <c r="I251" s="10"/>
    </row>
    <row r="252" spans="1:9" ht="13" hidden="1" x14ac:dyDescent="0.3">
      <c r="A252">
        <f t="shared" si="16"/>
        <v>14</v>
      </c>
      <c r="B252" s="45" t="s">
        <v>433</v>
      </c>
      <c r="C252" s="39" t="s">
        <v>334</v>
      </c>
      <c r="D252" s="41">
        <v>0</v>
      </c>
      <c r="E252" s="41">
        <v>0</v>
      </c>
      <c r="F252" s="41"/>
      <c r="G252" s="44">
        <f t="shared" si="15"/>
        <v>0</v>
      </c>
      <c r="H252" s="42">
        <v>0</v>
      </c>
      <c r="I252" s="10"/>
    </row>
    <row r="253" spans="1:9" ht="13" hidden="1" x14ac:dyDescent="0.3">
      <c r="A253">
        <f t="shared" si="16"/>
        <v>14</v>
      </c>
      <c r="B253" s="45" t="s">
        <v>333</v>
      </c>
      <c r="C253" s="39" t="s">
        <v>334</v>
      </c>
      <c r="D253" s="41">
        <v>100000000</v>
      </c>
      <c r="E253" s="41">
        <v>86843791</v>
      </c>
      <c r="F253" s="41">
        <v>4639992</v>
      </c>
      <c r="G253" s="44">
        <f t="shared" si="15"/>
        <v>82203799</v>
      </c>
      <c r="H253" s="42">
        <f t="shared" si="13"/>
        <v>5.3429173767874781E-2</v>
      </c>
      <c r="I253" s="10"/>
    </row>
    <row r="254" spans="1:9" ht="13" hidden="1" x14ac:dyDescent="0.3">
      <c r="A254">
        <f t="shared" si="16"/>
        <v>10</v>
      </c>
      <c r="B254" s="46" t="s">
        <v>249</v>
      </c>
      <c r="C254" s="33" t="s">
        <v>250</v>
      </c>
      <c r="D254" s="36">
        <f>+D255</f>
        <v>47125000</v>
      </c>
      <c r="E254" s="36">
        <f>+E255</f>
        <v>47125000</v>
      </c>
      <c r="F254" s="36">
        <f>+F255</f>
        <v>0</v>
      </c>
      <c r="G254" s="43">
        <f t="shared" si="15"/>
        <v>47125000</v>
      </c>
      <c r="H254" s="37">
        <f t="shared" si="13"/>
        <v>0</v>
      </c>
      <c r="I254" s="10"/>
    </row>
    <row r="255" spans="1:9" ht="13" hidden="1" x14ac:dyDescent="0.3">
      <c r="A255">
        <f t="shared" si="16"/>
        <v>14</v>
      </c>
      <c r="B255" s="45" t="s">
        <v>251</v>
      </c>
      <c r="C255" s="39" t="s">
        <v>252</v>
      </c>
      <c r="D255" s="41">
        <v>47125000</v>
      </c>
      <c r="E255" s="41">
        <v>47125000</v>
      </c>
      <c r="F255" s="41"/>
      <c r="G255" s="44">
        <f t="shared" si="15"/>
        <v>47125000</v>
      </c>
      <c r="H255" s="42">
        <f t="shared" si="13"/>
        <v>0</v>
      </c>
      <c r="I255" s="10"/>
    </row>
    <row r="256" spans="1:9" ht="13" hidden="1" x14ac:dyDescent="0.3">
      <c r="A256">
        <f t="shared" si="16"/>
        <v>10</v>
      </c>
      <c r="B256" s="46" t="s">
        <v>253</v>
      </c>
      <c r="C256" s="33" t="s">
        <v>254</v>
      </c>
      <c r="D256" s="36">
        <f>SUM(D257:D258)</f>
        <v>127292200</v>
      </c>
      <c r="E256" s="36">
        <f>SUM(E257:E258)</f>
        <v>127292200</v>
      </c>
      <c r="F256" s="36">
        <f>SUM(F257:F258)</f>
        <v>105800000</v>
      </c>
      <c r="G256" s="43">
        <f t="shared" si="15"/>
        <v>21492200</v>
      </c>
      <c r="H256" s="37">
        <f t="shared" si="13"/>
        <v>0.83115854702801895</v>
      </c>
      <c r="I256" s="10"/>
    </row>
    <row r="257" spans="1:9" ht="13" hidden="1" x14ac:dyDescent="0.3">
      <c r="A257">
        <f t="shared" si="16"/>
        <v>14</v>
      </c>
      <c r="B257" s="45" t="s">
        <v>255</v>
      </c>
      <c r="C257" s="39" t="s">
        <v>256</v>
      </c>
      <c r="D257" s="41">
        <v>127292200</v>
      </c>
      <c r="E257" s="41">
        <v>127292200</v>
      </c>
      <c r="F257" s="49">
        <v>105800000</v>
      </c>
      <c r="G257" s="44">
        <f t="shared" si="15"/>
        <v>21492200</v>
      </c>
      <c r="H257" s="42">
        <f t="shared" si="13"/>
        <v>0.83115854702801895</v>
      </c>
      <c r="I257" s="10"/>
    </row>
    <row r="258" spans="1:9" ht="13" hidden="1" x14ac:dyDescent="0.3">
      <c r="A258">
        <f t="shared" si="16"/>
        <v>14</v>
      </c>
      <c r="B258" s="45" t="s">
        <v>484</v>
      </c>
      <c r="C258" s="39" t="s">
        <v>256</v>
      </c>
      <c r="D258" s="41"/>
      <c r="E258" s="41"/>
      <c r="F258" s="41"/>
      <c r="G258" s="44">
        <f t="shared" si="15"/>
        <v>0</v>
      </c>
      <c r="H258" s="42">
        <v>0</v>
      </c>
      <c r="I258" s="10"/>
    </row>
    <row r="259" spans="1:9" ht="13" hidden="1" x14ac:dyDescent="0.3">
      <c r="A259">
        <f t="shared" si="16"/>
        <v>10</v>
      </c>
      <c r="B259" s="46" t="s">
        <v>257</v>
      </c>
      <c r="C259" s="33" t="s">
        <v>258</v>
      </c>
      <c r="D259" s="36">
        <f>SUM(D260:D262)</f>
        <v>139675000</v>
      </c>
      <c r="E259" s="36">
        <f>SUM(E260:E262)</f>
        <v>139675000</v>
      </c>
      <c r="F259" s="36">
        <f>SUM(F260:F262)</f>
        <v>52217200</v>
      </c>
      <c r="G259" s="43">
        <f t="shared" si="15"/>
        <v>87457800</v>
      </c>
      <c r="H259" s="37">
        <f t="shared" si="13"/>
        <v>0.37384786110613927</v>
      </c>
      <c r="I259" s="10"/>
    </row>
    <row r="260" spans="1:9" ht="13" hidden="1" x14ac:dyDescent="0.3">
      <c r="A260">
        <f t="shared" si="16"/>
        <v>14</v>
      </c>
      <c r="B260" s="45" t="s">
        <v>394</v>
      </c>
      <c r="C260" s="39" t="s">
        <v>396</v>
      </c>
      <c r="D260" s="41"/>
      <c r="E260" s="41"/>
      <c r="F260" s="41"/>
      <c r="G260" s="44">
        <f t="shared" si="15"/>
        <v>0</v>
      </c>
      <c r="H260" s="42">
        <v>0</v>
      </c>
      <c r="I260" s="10"/>
    </row>
    <row r="261" spans="1:9" ht="13" hidden="1" x14ac:dyDescent="0.3">
      <c r="A261">
        <f t="shared" si="16"/>
        <v>14</v>
      </c>
      <c r="B261" s="45" t="s">
        <v>395</v>
      </c>
      <c r="C261" s="39" t="s">
        <v>397</v>
      </c>
      <c r="D261" s="41"/>
      <c r="E261" s="41"/>
      <c r="F261" s="41"/>
      <c r="G261" s="44">
        <f t="shared" si="15"/>
        <v>0</v>
      </c>
      <c r="H261" s="42">
        <v>0</v>
      </c>
      <c r="I261" s="10"/>
    </row>
    <row r="262" spans="1:9" ht="13" hidden="1" x14ac:dyDescent="0.3">
      <c r="A262">
        <f t="shared" si="16"/>
        <v>14</v>
      </c>
      <c r="B262" s="45" t="s">
        <v>259</v>
      </c>
      <c r="C262" s="39" t="s">
        <v>260</v>
      </c>
      <c r="D262" s="41">
        <v>139675000</v>
      </c>
      <c r="E262" s="41">
        <v>139675000</v>
      </c>
      <c r="F262" s="41">
        <v>52217200</v>
      </c>
      <c r="G262" s="44">
        <f t="shared" si="15"/>
        <v>87457800</v>
      </c>
      <c r="H262" s="42">
        <f t="shared" si="13"/>
        <v>0.37384786110613927</v>
      </c>
      <c r="I262" s="10"/>
    </row>
    <row r="263" spans="1:9" ht="13" hidden="1" x14ac:dyDescent="0.3">
      <c r="A263">
        <f t="shared" si="16"/>
        <v>10</v>
      </c>
      <c r="B263" s="46" t="s">
        <v>261</v>
      </c>
      <c r="C263" s="33" t="s">
        <v>262</v>
      </c>
      <c r="D263" s="36">
        <f>+D264</f>
        <v>0</v>
      </c>
      <c r="E263" s="36">
        <f>+E264</f>
        <v>0</v>
      </c>
      <c r="F263" s="36">
        <f>+F264</f>
        <v>0</v>
      </c>
      <c r="G263" s="43">
        <f t="shared" si="15"/>
        <v>0</v>
      </c>
      <c r="H263" s="37">
        <v>0</v>
      </c>
      <c r="I263" s="10"/>
    </row>
    <row r="264" spans="1:9" ht="13" hidden="1" x14ac:dyDescent="0.3">
      <c r="A264">
        <f t="shared" si="16"/>
        <v>14</v>
      </c>
      <c r="B264" s="45" t="s">
        <v>263</v>
      </c>
      <c r="C264" s="39" t="s">
        <v>264</v>
      </c>
      <c r="D264" s="41"/>
      <c r="E264" s="41"/>
      <c r="F264" s="41"/>
      <c r="G264" s="44">
        <f t="shared" si="15"/>
        <v>0</v>
      </c>
      <c r="H264" s="42">
        <v>0</v>
      </c>
      <c r="I264" s="10"/>
    </row>
    <row r="265" spans="1:9" ht="13" hidden="1" x14ac:dyDescent="0.3">
      <c r="A265">
        <f t="shared" si="16"/>
        <v>8</v>
      </c>
      <c r="B265" s="46" t="s">
        <v>265</v>
      </c>
      <c r="C265" s="33" t="s">
        <v>266</v>
      </c>
      <c r="D265" s="36">
        <f>+D266</f>
        <v>443800000</v>
      </c>
      <c r="E265" s="36">
        <f>+E266</f>
        <v>443800000</v>
      </c>
      <c r="F265" s="36">
        <f>+F266</f>
        <v>135149986</v>
      </c>
      <c r="G265" s="43">
        <f t="shared" si="15"/>
        <v>308650014</v>
      </c>
      <c r="H265" s="37">
        <f t="shared" si="13"/>
        <v>0.30452903560162237</v>
      </c>
      <c r="I265" s="10"/>
    </row>
    <row r="266" spans="1:9" ht="13" hidden="1" x14ac:dyDescent="0.3">
      <c r="A266">
        <f t="shared" si="16"/>
        <v>12</v>
      </c>
      <c r="B266" s="45" t="s">
        <v>267</v>
      </c>
      <c r="C266" s="39" t="s">
        <v>266</v>
      </c>
      <c r="D266" s="41">
        <v>443800000</v>
      </c>
      <c r="E266" s="41">
        <v>443800000</v>
      </c>
      <c r="F266" s="41">
        <v>135149986</v>
      </c>
      <c r="G266" s="44">
        <f t="shared" si="15"/>
        <v>308650014</v>
      </c>
      <c r="H266" s="42">
        <f t="shared" si="13"/>
        <v>0.30452903560162237</v>
      </c>
      <c r="I266" s="10"/>
    </row>
    <row r="267" spans="1:9" ht="13" hidden="1" x14ac:dyDescent="0.3">
      <c r="A267">
        <f t="shared" ref="A267:A292" si="17">LEN(B267)</f>
        <v>8</v>
      </c>
      <c r="B267" s="46" t="s">
        <v>335</v>
      </c>
      <c r="C267" s="33" t="s">
        <v>336</v>
      </c>
      <c r="D267" s="36">
        <f>+D268</f>
        <v>600000000</v>
      </c>
      <c r="E267" s="36">
        <f>+E268</f>
        <v>600000000</v>
      </c>
      <c r="F267" s="36">
        <f>+F268</f>
        <v>0</v>
      </c>
      <c r="G267" s="44">
        <f t="shared" si="15"/>
        <v>600000000</v>
      </c>
      <c r="H267" s="42">
        <f t="shared" si="13"/>
        <v>0</v>
      </c>
      <c r="I267" s="10"/>
    </row>
    <row r="268" spans="1:9" ht="13" hidden="1" x14ac:dyDescent="0.3">
      <c r="A268">
        <f t="shared" si="17"/>
        <v>14</v>
      </c>
      <c r="B268" s="45" t="s">
        <v>337</v>
      </c>
      <c r="C268" s="39" t="s">
        <v>336</v>
      </c>
      <c r="D268" s="41">
        <v>600000000</v>
      </c>
      <c r="E268" s="41">
        <v>600000000</v>
      </c>
      <c r="F268" s="41"/>
      <c r="G268" s="44">
        <f t="shared" si="15"/>
        <v>600000000</v>
      </c>
      <c r="H268" s="42">
        <f t="shared" si="13"/>
        <v>0</v>
      </c>
      <c r="I268" s="10"/>
    </row>
    <row r="269" spans="1:9" ht="13" x14ac:dyDescent="0.3">
      <c r="A269">
        <f t="shared" si="17"/>
        <v>2</v>
      </c>
      <c r="B269" s="46" t="s">
        <v>268</v>
      </c>
      <c r="C269" s="33" t="s">
        <v>285</v>
      </c>
      <c r="D269" s="36">
        <f>+D270</f>
        <v>253849313</v>
      </c>
      <c r="E269" s="36">
        <f>+E270</f>
        <v>232504413</v>
      </c>
      <c r="F269" s="36">
        <f>+F270</f>
        <v>84886900</v>
      </c>
      <c r="G269" s="43">
        <f t="shared" si="15"/>
        <v>147617513</v>
      </c>
      <c r="H269" s="37">
        <f t="shared" si="13"/>
        <v>0.36509801644065998</v>
      </c>
      <c r="I269" s="10"/>
    </row>
    <row r="270" spans="1:9" ht="13" x14ac:dyDescent="0.3">
      <c r="A270">
        <f t="shared" si="17"/>
        <v>4</v>
      </c>
      <c r="B270" s="46" t="s">
        <v>269</v>
      </c>
      <c r="C270" s="33" t="s">
        <v>285</v>
      </c>
      <c r="D270" s="36">
        <f>+D271+D282</f>
        <v>253849313</v>
      </c>
      <c r="E270" s="36">
        <f>+E271+E282</f>
        <v>232504413</v>
      </c>
      <c r="F270" s="36">
        <f>+F271+F282</f>
        <v>84886900</v>
      </c>
      <c r="G270" s="43">
        <f t="shared" si="15"/>
        <v>147617513</v>
      </c>
      <c r="H270" s="37">
        <f t="shared" ref="H270:H290" si="18">+F270/E270</f>
        <v>0.36509801644065998</v>
      </c>
      <c r="I270" s="10"/>
    </row>
    <row r="271" spans="1:9" ht="13" x14ac:dyDescent="0.3">
      <c r="A271">
        <f t="shared" si="17"/>
        <v>6</v>
      </c>
      <c r="B271" s="46" t="s">
        <v>270</v>
      </c>
      <c r="C271" s="33" t="s">
        <v>61</v>
      </c>
      <c r="D271" s="36">
        <f>SUM(D272:D281)</f>
        <v>160973313</v>
      </c>
      <c r="E271" s="36">
        <v>134352600</v>
      </c>
      <c r="F271" s="36">
        <f>SUM(F272:F281)</f>
        <v>11392500</v>
      </c>
      <c r="G271" s="43">
        <f t="shared" si="15"/>
        <v>122960100</v>
      </c>
      <c r="H271" s="37">
        <f t="shared" si="18"/>
        <v>8.4795530566583746E-2</v>
      </c>
      <c r="I271" s="10"/>
    </row>
    <row r="272" spans="1:9" ht="13" hidden="1" x14ac:dyDescent="0.3">
      <c r="A272">
        <f t="shared" si="17"/>
        <v>14</v>
      </c>
      <c r="B272" s="45" t="s">
        <v>271</v>
      </c>
      <c r="C272" s="39" t="s">
        <v>67</v>
      </c>
      <c r="D272" s="41">
        <v>32550000</v>
      </c>
      <c r="E272" s="41">
        <v>32550000</v>
      </c>
      <c r="F272" s="41"/>
      <c r="G272" s="44">
        <f t="shared" si="15"/>
        <v>32550000</v>
      </c>
      <c r="H272" s="42">
        <f t="shared" si="18"/>
        <v>0</v>
      </c>
      <c r="I272" s="10"/>
    </row>
    <row r="273" spans="1:9" ht="13" hidden="1" x14ac:dyDescent="0.3">
      <c r="A273">
        <f t="shared" si="17"/>
        <v>14</v>
      </c>
      <c r="B273" s="45" t="s">
        <v>272</v>
      </c>
      <c r="C273" s="39" t="s">
        <v>85</v>
      </c>
      <c r="D273" s="41">
        <v>11392500</v>
      </c>
      <c r="E273" s="41">
        <v>11392500</v>
      </c>
      <c r="F273" s="41">
        <v>11392500</v>
      </c>
      <c r="G273" s="44">
        <f t="shared" si="15"/>
        <v>0</v>
      </c>
      <c r="H273" s="42">
        <f t="shared" si="18"/>
        <v>1</v>
      </c>
      <c r="I273" s="10"/>
    </row>
    <row r="274" spans="1:9" ht="13" hidden="1" x14ac:dyDescent="0.3">
      <c r="A274">
        <f t="shared" si="17"/>
        <v>14</v>
      </c>
      <c r="B274" s="45" t="s">
        <v>273</v>
      </c>
      <c r="C274" s="39" t="s">
        <v>286</v>
      </c>
      <c r="D274" s="41">
        <v>86800000</v>
      </c>
      <c r="E274" s="41">
        <v>86800000</v>
      </c>
      <c r="F274" s="41"/>
      <c r="G274" s="44">
        <f t="shared" si="15"/>
        <v>86800000</v>
      </c>
      <c r="H274" s="42">
        <f t="shared" si="18"/>
        <v>0</v>
      </c>
      <c r="I274" s="10"/>
    </row>
    <row r="275" spans="1:9" ht="13" hidden="1" x14ac:dyDescent="0.3">
      <c r="A275">
        <f t="shared" si="17"/>
        <v>14</v>
      </c>
      <c r="B275" s="45" t="s">
        <v>274</v>
      </c>
      <c r="C275" s="39" t="s">
        <v>93</v>
      </c>
      <c r="D275" s="41">
        <v>1085000</v>
      </c>
      <c r="E275" s="41">
        <v>1085000</v>
      </c>
      <c r="F275" s="41"/>
      <c r="G275" s="44">
        <f t="shared" si="15"/>
        <v>1085000</v>
      </c>
      <c r="H275" s="42">
        <f t="shared" si="18"/>
        <v>0</v>
      </c>
      <c r="I275" s="10"/>
    </row>
    <row r="276" spans="1:9" ht="13" hidden="1" x14ac:dyDescent="0.3">
      <c r="A276">
        <f t="shared" si="17"/>
        <v>14</v>
      </c>
      <c r="B276" s="45" t="s">
        <v>275</v>
      </c>
      <c r="C276" s="39" t="s">
        <v>101</v>
      </c>
      <c r="D276" s="41">
        <v>3797500</v>
      </c>
      <c r="E276" s="41">
        <v>3797500</v>
      </c>
      <c r="F276" s="41"/>
      <c r="G276" s="44">
        <f t="shared" si="15"/>
        <v>3797500</v>
      </c>
      <c r="H276" s="42">
        <f t="shared" si="18"/>
        <v>0</v>
      </c>
      <c r="I276" s="10"/>
    </row>
    <row r="277" spans="1:9" ht="13" hidden="1" x14ac:dyDescent="0.3">
      <c r="A277">
        <f t="shared" si="17"/>
        <v>14</v>
      </c>
      <c r="B277" s="45" t="s">
        <v>276</v>
      </c>
      <c r="C277" s="39" t="s">
        <v>287</v>
      </c>
      <c r="D277" s="41">
        <v>2712500</v>
      </c>
      <c r="E277" s="41">
        <v>2712500</v>
      </c>
      <c r="F277" s="41"/>
      <c r="G277" s="44">
        <f t="shared" si="15"/>
        <v>2712500</v>
      </c>
      <c r="H277" s="42">
        <f t="shared" si="18"/>
        <v>0</v>
      </c>
      <c r="I277" s="10"/>
    </row>
    <row r="278" spans="1:9" ht="13" hidden="1" x14ac:dyDescent="0.3">
      <c r="A278">
        <f t="shared" si="17"/>
        <v>14</v>
      </c>
      <c r="B278" s="45" t="s">
        <v>277</v>
      </c>
      <c r="C278" s="39" t="s">
        <v>117</v>
      </c>
      <c r="D278" s="41">
        <v>3255000</v>
      </c>
      <c r="E278" s="41">
        <v>3255000</v>
      </c>
      <c r="F278" s="41"/>
      <c r="G278" s="44">
        <f t="shared" si="15"/>
        <v>3255000</v>
      </c>
      <c r="H278" s="42">
        <v>0</v>
      </c>
      <c r="I278" s="10"/>
    </row>
    <row r="279" spans="1:9" ht="13" hidden="1" x14ac:dyDescent="0.3">
      <c r="A279">
        <f t="shared" si="17"/>
        <v>14</v>
      </c>
      <c r="B279" s="45" t="s">
        <v>278</v>
      </c>
      <c r="C279" s="39" t="s">
        <v>120</v>
      </c>
      <c r="D279" s="41">
        <v>6510000</v>
      </c>
      <c r="E279" s="41">
        <v>6510000</v>
      </c>
      <c r="F279" s="41"/>
      <c r="G279" s="44">
        <f t="shared" si="15"/>
        <v>6510000</v>
      </c>
      <c r="H279" s="42">
        <f t="shared" si="18"/>
        <v>0</v>
      </c>
      <c r="I279" s="10"/>
    </row>
    <row r="280" spans="1:9" ht="13" hidden="1" x14ac:dyDescent="0.3">
      <c r="A280">
        <f t="shared" si="17"/>
        <v>14</v>
      </c>
      <c r="B280" s="45" t="s">
        <v>279</v>
      </c>
      <c r="C280" s="39" t="s">
        <v>136</v>
      </c>
      <c r="D280" s="41">
        <v>7595000</v>
      </c>
      <c r="E280" s="41">
        <v>7595000</v>
      </c>
      <c r="F280" s="41"/>
      <c r="G280" s="44">
        <f t="shared" si="15"/>
        <v>7595000</v>
      </c>
      <c r="H280" s="42">
        <f t="shared" si="18"/>
        <v>0</v>
      </c>
      <c r="I280" s="10"/>
    </row>
    <row r="281" spans="1:9" ht="13" hidden="1" x14ac:dyDescent="0.3">
      <c r="A281">
        <f t="shared" si="17"/>
        <v>14</v>
      </c>
      <c r="B281" s="45" t="s">
        <v>280</v>
      </c>
      <c r="C281" s="39" t="s">
        <v>160</v>
      </c>
      <c r="D281" s="41">
        <v>5275813</v>
      </c>
      <c r="E281" s="41">
        <v>5275813</v>
      </c>
      <c r="F281" s="41"/>
      <c r="G281" s="44">
        <f t="shared" si="15"/>
        <v>5275813</v>
      </c>
      <c r="H281" s="42">
        <f t="shared" si="18"/>
        <v>0</v>
      </c>
      <c r="I281" s="10"/>
    </row>
    <row r="282" spans="1:9" ht="13" x14ac:dyDescent="0.3">
      <c r="A282">
        <f t="shared" si="17"/>
        <v>6</v>
      </c>
      <c r="B282" s="46" t="s">
        <v>281</v>
      </c>
      <c r="C282" s="33" t="s">
        <v>138</v>
      </c>
      <c r="D282" s="36">
        <f>SUM(D283:D285)</f>
        <v>92876000</v>
      </c>
      <c r="E282" s="36">
        <v>98151813</v>
      </c>
      <c r="F282" s="36">
        <v>73494400</v>
      </c>
      <c r="G282" s="43">
        <f t="shared" si="15"/>
        <v>24657413</v>
      </c>
      <c r="H282" s="37">
        <f t="shared" si="18"/>
        <v>0.74878290837072969</v>
      </c>
      <c r="I282" s="10"/>
    </row>
    <row r="283" spans="1:9" ht="13" hidden="1" x14ac:dyDescent="0.3">
      <c r="A283">
        <f t="shared" si="17"/>
        <v>14</v>
      </c>
      <c r="B283" s="45" t="s">
        <v>282</v>
      </c>
      <c r="C283" s="39" t="s">
        <v>226</v>
      </c>
      <c r="D283" s="41">
        <v>83111000</v>
      </c>
      <c r="E283" s="41">
        <v>83111000</v>
      </c>
      <c r="F283" s="41"/>
      <c r="G283" s="44">
        <f t="shared" si="15"/>
        <v>83111000</v>
      </c>
      <c r="H283" s="42">
        <f t="shared" si="18"/>
        <v>0</v>
      </c>
      <c r="I283" s="10"/>
    </row>
    <row r="284" spans="1:9" ht="13" hidden="1" x14ac:dyDescent="0.3">
      <c r="A284">
        <f t="shared" si="17"/>
        <v>16</v>
      </c>
      <c r="B284" s="45" t="s">
        <v>283</v>
      </c>
      <c r="C284" s="39" t="s">
        <v>236</v>
      </c>
      <c r="D284" s="41">
        <v>4340000</v>
      </c>
      <c r="E284" s="41">
        <v>4340000</v>
      </c>
      <c r="F284" s="41"/>
      <c r="G284" s="44">
        <f t="shared" si="15"/>
        <v>4340000</v>
      </c>
      <c r="H284" s="42">
        <f t="shared" si="18"/>
        <v>0</v>
      </c>
      <c r="I284" s="10"/>
    </row>
    <row r="285" spans="1:9" ht="13" hidden="1" x14ac:dyDescent="0.3">
      <c r="A285">
        <f t="shared" si="17"/>
        <v>16</v>
      </c>
      <c r="B285" s="45" t="s">
        <v>284</v>
      </c>
      <c r="C285" s="39" t="s">
        <v>238</v>
      </c>
      <c r="D285" s="41">
        <v>5425000</v>
      </c>
      <c r="E285" s="41">
        <v>5425000</v>
      </c>
      <c r="F285" s="41"/>
      <c r="G285" s="44">
        <f t="shared" si="15"/>
        <v>5425000</v>
      </c>
      <c r="H285" s="42">
        <f t="shared" si="18"/>
        <v>0</v>
      </c>
      <c r="I285" s="10"/>
    </row>
    <row r="286" spans="1:9" ht="13" x14ac:dyDescent="0.3">
      <c r="A286">
        <f t="shared" si="17"/>
        <v>2</v>
      </c>
      <c r="B286" s="46">
        <v>24</v>
      </c>
      <c r="C286" s="33" t="s">
        <v>288</v>
      </c>
      <c r="D286" s="36">
        <f>+D287+D291</f>
        <v>3715137598</v>
      </c>
      <c r="E286" s="36">
        <f>+E287+E291</f>
        <v>11904193648</v>
      </c>
      <c r="F286" s="36">
        <f>+F287+F291</f>
        <v>5730350117</v>
      </c>
      <c r="G286" s="43">
        <f t="shared" si="15"/>
        <v>6173843531</v>
      </c>
      <c r="H286" s="37">
        <f t="shared" si="18"/>
        <v>0.48137238744958966</v>
      </c>
      <c r="I286" s="10"/>
    </row>
    <row r="287" spans="1:9" ht="13" x14ac:dyDescent="0.3">
      <c r="A287">
        <f t="shared" si="17"/>
        <v>4</v>
      </c>
      <c r="B287" s="46">
        <v>2402</v>
      </c>
      <c r="C287" s="33" t="s">
        <v>27</v>
      </c>
      <c r="D287" s="36">
        <f t="shared" ref="D287:F289" si="19">+D288</f>
        <v>3715137598</v>
      </c>
      <c r="E287" s="36">
        <f t="shared" si="19"/>
        <v>11904193648</v>
      </c>
      <c r="F287" s="36">
        <f t="shared" si="19"/>
        <v>5730350117</v>
      </c>
      <c r="G287" s="43">
        <f t="shared" si="15"/>
        <v>6173843531</v>
      </c>
      <c r="H287" s="37">
        <f t="shared" si="18"/>
        <v>0.48137238744958966</v>
      </c>
      <c r="I287" s="10"/>
    </row>
    <row r="288" spans="1:9" ht="13" x14ac:dyDescent="0.3">
      <c r="A288">
        <f t="shared" si="17"/>
        <v>6</v>
      </c>
      <c r="B288" s="46">
        <v>240201</v>
      </c>
      <c r="C288" s="33" t="s">
        <v>29</v>
      </c>
      <c r="D288" s="36">
        <f t="shared" si="19"/>
        <v>3715137598</v>
      </c>
      <c r="E288" s="36">
        <v>11904193648</v>
      </c>
      <c r="F288" s="36">
        <v>5730350117</v>
      </c>
      <c r="G288" s="43">
        <f t="shared" si="15"/>
        <v>6173843531</v>
      </c>
      <c r="H288" s="37">
        <f t="shared" si="18"/>
        <v>0.48137238744958966</v>
      </c>
      <c r="I288" s="10"/>
    </row>
    <row r="289" spans="1:11" ht="13" hidden="1" x14ac:dyDescent="0.3">
      <c r="A289">
        <f t="shared" si="17"/>
        <v>8</v>
      </c>
      <c r="B289" s="46">
        <v>24020101</v>
      </c>
      <c r="C289" s="33" t="s">
        <v>31</v>
      </c>
      <c r="D289" s="36">
        <f t="shared" si="19"/>
        <v>3715137598</v>
      </c>
      <c r="E289" s="36">
        <f t="shared" si="19"/>
        <v>6896536749</v>
      </c>
      <c r="F289" s="36">
        <f t="shared" si="19"/>
        <v>1866645753</v>
      </c>
      <c r="G289" s="43">
        <f t="shared" si="15"/>
        <v>5029890996</v>
      </c>
      <c r="H289" s="37">
        <f t="shared" si="18"/>
        <v>0.27066422190393813</v>
      </c>
      <c r="I289" s="10"/>
    </row>
    <row r="290" spans="1:11" ht="13" hidden="1" x14ac:dyDescent="0.3">
      <c r="A290">
        <f t="shared" si="17"/>
        <v>10</v>
      </c>
      <c r="B290" s="45">
        <v>2402010101</v>
      </c>
      <c r="C290" s="39" t="s">
        <v>33</v>
      </c>
      <c r="D290" s="41">
        <v>3715137598</v>
      </c>
      <c r="E290" s="41">
        <v>6896536749</v>
      </c>
      <c r="F290" s="41">
        <v>1866645753</v>
      </c>
      <c r="G290" s="44">
        <f t="shared" si="15"/>
        <v>5029890996</v>
      </c>
      <c r="H290" s="42">
        <f t="shared" si="18"/>
        <v>0.27066422190393813</v>
      </c>
      <c r="I290" s="10"/>
      <c r="J290" s="60">
        <f>+D290-E290</f>
        <v>-3181399151</v>
      </c>
      <c r="K290" t="s">
        <v>516</v>
      </c>
    </row>
    <row r="291" spans="1:11" ht="13" x14ac:dyDescent="0.3">
      <c r="A291">
        <f t="shared" si="17"/>
        <v>6</v>
      </c>
      <c r="B291" s="46">
        <v>240202</v>
      </c>
      <c r="C291" s="33" t="s">
        <v>59</v>
      </c>
      <c r="D291" s="36">
        <f>+D292</f>
        <v>0</v>
      </c>
      <c r="E291" s="36">
        <f>+E292</f>
        <v>0</v>
      </c>
      <c r="F291" s="36">
        <f>+F292</f>
        <v>0</v>
      </c>
      <c r="G291" s="43">
        <f t="shared" si="15"/>
        <v>0</v>
      </c>
      <c r="H291" s="37">
        <v>0</v>
      </c>
      <c r="I291" s="10"/>
      <c r="J291" s="48"/>
    </row>
    <row r="292" spans="1:11" ht="13" hidden="1" x14ac:dyDescent="0.3">
      <c r="A292">
        <f t="shared" si="17"/>
        <v>8</v>
      </c>
      <c r="B292" s="45">
        <v>24020202</v>
      </c>
      <c r="C292" s="39" t="s">
        <v>138</v>
      </c>
      <c r="D292" s="41"/>
      <c r="E292" s="41"/>
      <c r="F292" s="41"/>
      <c r="G292" s="44">
        <f t="shared" si="15"/>
        <v>0</v>
      </c>
      <c r="H292" s="42">
        <v>0</v>
      </c>
      <c r="I292" s="10"/>
    </row>
    <row r="293" spans="1:11" ht="10.5" customHeight="1" x14ac:dyDescent="0.25">
      <c r="B293" s="58"/>
      <c r="C293" s="11"/>
      <c r="D293" s="11"/>
      <c r="E293" s="11"/>
      <c r="F293" s="11"/>
      <c r="G293" s="11"/>
      <c r="H293" s="11"/>
      <c r="I293" s="10"/>
    </row>
    <row r="294" spans="1:11" ht="12.75" customHeight="1" x14ac:dyDescent="0.25">
      <c r="B294" s="58" t="s">
        <v>21</v>
      </c>
      <c r="C294" s="12" t="s">
        <v>22</v>
      </c>
      <c r="D294" s="11"/>
      <c r="E294" s="11"/>
      <c r="F294" s="11"/>
      <c r="G294" s="11"/>
      <c r="H294" s="11"/>
      <c r="I294" s="10"/>
    </row>
    <row r="295" spans="1:11" ht="12.5" x14ac:dyDescent="0.25">
      <c r="B295" s="58"/>
      <c r="C295" s="11" t="s">
        <v>23</v>
      </c>
      <c r="D295" s="11"/>
      <c r="E295" s="11"/>
      <c r="F295" s="11"/>
      <c r="G295" s="11"/>
      <c r="H295" s="11"/>
      <c r="I295" s="10"/>
    </row>
    <row r="296" spans="1:11" ht="12.75" customHeight="1" x14ac:dyDescent="0.25">
      <c r="B296" s="58"/>
      <c r="C296" s="11"/>
      <c r="D296" s="11"/>
      <c r="E296" s="11"/>
      <c r="F296" s="11"/>
      <c r="G296" s="11"/>
      <c r="H296" s="11"/>
      <c r="I296" s="10"/>
    </row>
    <row r="297" spans="1:11" ht="39" customHeight="1" x14ac:dyDescent="0.25">
      <c r="B297" s="71" t="s">
        <v>24</v>
      </c>
      <c r="C297" s="72"/>
      <c r="D297" s="72"/>
      <c r="E297" s="72"/>
      <c r="F297" s="72"/>
      <c r="G297" s="72"/>
      <c r="H297" s="72"/>
      <c r="I297" s="10"/>
    </row>
    <row r="298" spans="1:11" ht="12.75" customHeight="1" x14ac:dyDescent="0.25">
      <c r="I298" s="10"/>
    </row>
    <row r="299" spans="1:11" ht="12.75" customHeight="1" x14ac:dyDescent="0.25">
      <c r="I299" s="10"/>
    </row>
    <row r="300" spans="1:11" ht="12.75" customHeight="1" x14ac:dyDescent="0.25">
      <c r="I300" s="10"/>
    </row>
    <row r="301" spans="1:11" ht="12.75" customHeight="1" x14ac:dyDescent="0.25">
      <c r="I301" s="10"/>
    </row>
    <row r="302" spans="1:11" ht="12.75" customHeight="1" x14ac:dyDescent="0.25">
      <c r="I302" s="10"/>
    </row>
    <row r="303" spans="1:11" ht="12.75" customHeight="1" x14ac:dyDescent="0.25">
      <c r="I303" s="10"/>
    </row>
    <row r="304" spans="1:11" ht="12.75" customHeight="1" x14ac:dyDescent="0.25">
      <c r="I304" s="10"/>
    </row>
    <row r="305" spans="9:9" ht="12.75" customHeight="1" x14ac:dyDescent="0.25">
      <c r="I305" s="10"/>
    </row>
    <row r="306" spans="9:9" ht="12.75" customHeight="1" x14ac:dyDescent="0.25">
      <c r="I306" s="10"/>
    </row>
    <row r="307" spans="9:9" ht="12.75" customHeight="1" x14ac:dyDescent="0.25">
      <c r="I307" s="10"/>
    </row>
    <row r="308" spans="9:9" ht="12.75" customHeight="1" x14ac:dyDescent="0.25">
      <c r="I308" s="10"/>
    </row>
    <row r="309" spans="9:9" ht="12.75" customHeight="1" x14ac:dyDescent="0.25">
      <c r="I309" s="10"/>
    </row>
    <row r="310" spans="9:9" ht="12.75" customHeight="1" x14ac:dyDescent="0.25">
      <c r="I310" s="10"/>
    </row>
    <row r="311" spans="9:9" ht="12.75" customHeight="1" x14ac:dyDescent="0.25">
      <c r="I311" s="10"/>
    </row>
    <row r="312" spans="9:9" ht="12.75" customHeight="1" x14ac:dyDescent="0.25">
      <c r="I312" s="10"/>
    </row>
    <row r="313" spans="9:9" ht="12.75" customHeight="1" x14ac:dyDescent="0.25">
      <c r="I313" s="10"/>
    </row>
    <row r="314" spans="9:9" ht="12.75" customHeight="1" x14ac:dyDescent="0.25">
      <c r="I314" s="10"/>
    </row>
    <row r="315" spans="9:9" ht="12.75" customHeight="1" x14ac:dyDescent="0.25">
      <c r="I315" s="10"/>
    </row>
    <row r="316" spans="9:9" ht="12.75" customHeight="1" x14ac:dyDescent="0.25">
      <c r="I316" s="10"/>
    </row>
    <row r="317" spans="9:9" ht="12.75" customHeight="1" x14ac:dyDescent="0.25">
      <c r="I317" s="10"/>
    </row>
    <row r="318" spans="9:9" ht="12.75" customHeight="1" x14ac:dyDescent="0.25">
      <c r="I318" s="10"/>
    </row>
    <row r="319" spans="9:9" ht="12.75" customHeight="1" x14ac:dyDescent="0.25">
      <c r="I319" s="10"/>
    </row>
    <row r="320" spans="9:9" ht="12.75" customHeight="1" x14ac:dyDescent="0.25">
      <c r="I320" s="10"/>
    </row>
    <row r="321" spans="9:9" ht="12.75" customHeight="1" x14ac:dyDescent="0.25">
      <c r="I321" s="10"/>
    </row>
    <row r="322" spans="9:9" ht="12.75" customHeight="1" x14ac:dyDescent="0.25">
      <c r="I322" s="10"/>
    </row>
    <row r="323" spans="9:9" ht="12.75" customHeight="1" x14ac:dyDescent="0.25">
      <c r="I323" s="10"/>
    </row>
    <row r="324" spans="9:9" ht="12.75" customHeight="1" x14ac:dyDescent="0.25">
      <c r="I324" s="10"/>
    </row>
    <row r="325" spans="9:9" ht="12.75" customHeight="1" x14ac:dyDescent="0.25">
      <c r="I325" s="10"/>
    </row>
    <row r="326" spans="9:9" ht="12.75" customHeight="1" x14ac:dyDescent="0.25">
      <c r="I326" s="10"/>
    </row>
    <row r="327" spans="9:9" ht="12.75" customHeight="1" x14ac:dyDescent="0.25">
      <c r="I327" s="10"/>
    </row>
    <row r="328" spans="9:9" ht="12.75" customHeight="1" x14ac:dyDescent="0.25">
      <c r="I328" s="10"/>
    </row>
    <row r="329" spans="9:9" ht="12.75" customHeight="1" x14ac:dyDescent="0.25">
      <c r="I329" s="10"/>
    </row>
    <row r="330" spans="9:9" ht="12.75" customHeight="1" x14ac:dyDescent="0.25">
      <c r="I330" s="10"/>
    </row>
    <row r="331" spans="9:9" ht="12.75" customHeight="1" x14ac:dyDescent="0.25">
      <c r="I331" s="10"/>
    </row>
    <row r="332" spans="9:9" ht="12.75" customHeight="1" x14ac:dyDescent="0.25">
      <c r="I332" s="10"/>
    </row>
    <row r="333" spans="9:9" ht="12.75" customHeight="1" x14ac:dyDescent="0.25">
      <c r="I333" s="10"/>
    </row>
    <row r="334" spans="9:9" ht="12.75" customHeight="1" x14ac:dyDescent="0.25">
      <c r="I334" s="10"/>
    </row>
    <row r="335" spans="9:9" ht="12.75" customHeight="1" x14ac:dyDescent="0.25">
      <c r="I335" s="10"/>
    </row>
    <row r="336" spans="9:9" ht="12.75" customHeight="1" x14ac:dyDescent="0.25">
      <c r="I336" s="10"/>
    </row>
    <row r="337" spans="9:9" ht="12.75" customHeight="1" x14ac:dyDescent="0.25">
      <c r="I337" s="10"/>
    </row>
    <row r="338" spans="9:9" ht="12.75" customHeight="1" x14ac:dyDescent="0.25">
      <c r="I338" s="10"/>
    </row>
    <row r="339" spans="9:9" ht="12.75" customHeight="1" x14ac:dyDescent="0.25">
      <c r="I339" s="10"/>
    </row>
    <row r="340" spans="9:9" ht="12.75" customHeight="1" x14ac:dyDescent="0.25">
      <c r="I340" s="10"/>
    </row>
    <row r="341" spans="9:9" ht="12.75" customHeight="1" x14ac:dyDescent="0.25">
      <c r="I341" s="10"/>
    </row>
    <row r="342" spans="9:9" ht="12.75" customHeight="1" x14ac:dyDescent="0.25">
      <c r="I342" s="10"/>
    </row>
    <row r="343" spans="9:9" ht="12.75" customHeight="1" x14ac:dyDescent="0.25">
      <c r="I343" s="10"/>
    </row>
    <row r="344" spans="9:9" ht="12.75" customHeight="1" x14ac:dyDescent="0.25">
      <c r="I344" s="10"/>
    </row>
    <row r="345" spans="9:9" ht="12.75" customHeight="1" x14ac:dyDescent="0.25">
      <c r="I345" s="10"/>
    </row>
    <row r="346" spans="9:9" ht="12.75" customHeight="1" x14ac:dyDescent="0.25">
      <c r="I346" s="10"/>
    </row>
    <row r="347" spans="9:9" ht="12.75" customHeight="1" x14ac:dyDescent="0.25">
      <c r="I347" s="10"/>
    </row>
    <row r="348" spans="9:9" ht="12.75" customHeight="1" x14ac:dyDescent="0.25">
      <c r="I348" s="10"/>
    </row>
    <row r="349" spans="9:9" ht="12.75" customHeight="1" x14ac:dyDescent="0.25">
      <c r="I349" s="10"/>
    </row>
    <row r="350" spans="9:9" ht="12.75" customHeight="1" x14ac:dyDescent="0.25">
      <c r="I350" s="10"/>
    </row>
    <row r="351" spans="9:9" ht="12.75" customHeight="1" x14ac:dyDescent="0.25">
      <c r="I351" s="10"/>
    </row>
    <row r="352" spans="9:9" ht="12.75" customHeight="1" x14ac:dyDescent="0.25">
      <c r="I352" s="10"/>
    </row>
    <row r="353" spans="9:9" ht="12.75" customHeight="1" x14ac:dyDescent="0.25">
      <c r="I353" s="10"/>
    </row>
    <row r="354" spans="9:9" ht="12.75" customHeight="1" x14ac:dyDescent="0.25">
      <c r="I354" s="10"/>
    </row>
    <row r="355" spans="9:9" ht="12.75" customHeight="1" x14ac:dyDescent="0.25">
      <c r="I355" s="10"/>
    </row>
    <row r="356" spans="9:9" ht="12.75" customHeight="1" x14ac:dyDescent="0.25">
      <c r="I356" s="10"/>
    </row>
    <row r="357" spans="9:9" ht="12.75" customHeight="1" x14ac:dyDescent="0.25">
      <c r="I357" s="10"/>
    </row>
    <row r="358" spans="9:9" ht="12.75" customHeight="1" x14ac:dyDescent="0.25">
      <c r="I358" s="10"/>
    </row>
    <row r="359" spans="9:9" ht="12.75" customHeight="1" x14ac:dyDescent="0.25">
      <c r="I359" s="10"/>
    </row>
    <row r="360" spans="9:9" ht="12.75" customHeight="1" x14ac:dyDescent="0.25">
      <c r="I360" s="10"/>
    </row>
    <row r="361" spans="9:9" ht="12.75" customHeight="1" x14ac:dyDescent="0.25">
      <c r="I361" s="10"/>
    </row>
    <row r="362" spans="9:9" ht="12.75" customHeight="1" x14ac:dyDescent="0.25">
      <c r="I362" s="10"/>
    </row>
    <row r="363" spans="9:9" ht="12.75" customHeight="1" x14ac:dyDescent="0.25">
      <c r="I363" s="10"/>
    </row>
    <row r="364" spans="9:9" ht="12.75" customHeight="1" x14ac:dyDescent="0.25">
      <c r="I364" s="10"/>
    </row>
    <row r="365" spans="9:9" ht="12.75" customHeight="1" x14ac:dyDescent="0.25">
      <c r="I365" s="10"/>
    </row>
    <row r="366" spans="9:9" ht="12.75" customHeight="1" x14ac:dyDescent="0.25">
      <c r="I366" s="10"/>
    </row>
    <row r="367" spans="9:9" ht="12.75" customHeight="1" x14ac:dyDescent="0.25">
      <c r="I367" s="10"/>
    </row>
    <row r="368" spans="9:9" ht="12.75" customHeight="1" x14ac:dyDescent="0.25">
      <c r="I368" s="10"/>
    </row>
    <row r="369" spans="9:9" ht="12.75" customHeight="1" x14ac:dyDescent="0.25">
      <c r="I369" s="10"/>
    </row>
    <row r="370" spans="9:9" ht="12.75" customHeight="1" x14ac:dyDescent="0.25">
      <c r="I370" s="10"/>
    </row>
    <row r="371" spans="9:9" ht="12.75" customHeight="1" x14ac:dyDescent="0.25">
      <c r="I371" s="10"/>
    </row>
    <row r="372" spans="9:9" ht="12.75" customHeight="1" x14ac:dyDescent="0.25">
      <c r="I372" s="10"/>
    </row>
    <row r="373" spans="9:9" ht="12.75" customHeight="1" x14ac:dyDescent="0.25">
      <c r="I373" s="10"/>
    </row>
    <row r="374" spans="9:9" ht="12.75" customHeight="1" x14ac:dyDescent="0.25">
      <c r="I374" s="10"/>
    </row>
    <row r="375" spans="9:9" ht="12.75" customHeight="1" x14ac:dyDescent="0.25">
      <c r="I375" s="10"/>
    </row>
    <row r="376" spans="9:9" ht="12.75" customHeight="1" x14ac:dyDescent="0.25">
      <c r="I376" s="10"/>
    </row>
    <row r="377" spans="9:9" ht="12.75" customHeight="1" x14ac:dyDescent="0.25">
      <c r="I377" s="10"/>
    </row>
    <row r="378" spans="9:9" ht="12.75" customHeight="1" x14ac:dyDescent="0.25">
      <c r="I378" s="10"/>
    </row>
    <row r="379" spans="9:9" ht="12.75" customHeight="1" x14ac:dyDescent="0.25">
      <c r="I379" s="10"/>
    </row>
    <row r="380" spans="9:9" ht="12.75" customHeight="1" x14ac:dyDescent="0.25">
      <c r="I380" s="10"/>
    </row>
    <row r="381" spans="9:9" ht="12.75" customHeight="1" x14ac:dyDescent="0.25">
      <c r="I381" s="10"/>
    </row>
    <row r="382" spans="9:9" ht="12.75" customHeight="1" x14ac:dyDescent="0.25">
      <c r="I382" s="10"/>
    </row>
    <row r="383" spans="9:9" ht="12.75" customHeight="1" x14ac:dyDescent="0.25">
      <c r="I383" s="10"/>
    </row>
    <row r="384" spans="9:9" ht="12.75" customHeight="1" x14ac:dyDescent="0.25">
      <c r="I384" s="10"/>
    </row>
    <row r="385" spans="9:9" ht="12.75" customHeight="1" x14ac:dyDescent="0.25">
      <c r="I385" s="10"/>
    </row>
    <row r="386" spans="9:9" ht="12.75" customHeight="1" x14ac:dyDescent="0.25">
      <c r="I386" s="10"/>
    </row>
    <row r="387" spans="9:9" ht="12.75" customHeight="1" x14ac:dyDescent="0.25">
      <c r="I387" s="10"/>
    </row>
    <row r="388" spans="9:9" ht="12.75" customHeight="1" x14ac:dyDescent="0.25">
      <c r="I388" s="10"/>
    </row>
    <row r="389" spans="9:9" ht="12.75" customHeight="1" x14ac:dyDescent="0.25">
      <c r="I389" s="10"/>
    </row>
    <row r="390" spans="9:9" ht="12.75" customHeight="1" x14ac:dyDescent="0.25">
      <c r="I390" s="10"/>
    </row>
    <row r="391" spans="9:9" ht="12.75" customHeight="1" x14ac:dyDescent="0.25">
      <c r="I391" s="10"/>
    </row>
    <row r="392" spans="9:9" ht="12.75" customHeight="1" x14ac:dyDescent="0.25">
      <c r="I392" s="10"/>
    </row>
    <row r="393" spans="9:9" ht="12.75" customHeight="1" x14ac:dyDescent="0.25">
      <c r="I393" s="10"/>
    </row>
    <row r="394" spans="9:9" ht="12.75" customHeight="1" x14ac:dyDescent="0.25">
      <c r="I394" s="10"/>
    </row>
    <row r="395" spans="9:9" ht="12.75" customHeight="1" x14ac:dyDescent="0.25">
      <c r="I395" s="10"/>
    </row>
    <row r="396" spans="9:9" ht="12.75" customHeight="1" x14ac:dyDescent="0.25">
      <c r="I396" s="10"/>
    </row>
    <row r="397" spans="9:9" ht="12.75" customHeight="1" x14ac:dyDescent="0.25">
      <c r="I397" s="10"/>
    </row>
    <row r="398" spans="9:9" ht="12.75" customHeight="1" x14ac:dyDescent="0.25">
      <c r="I398" s="10"/>
    </row>
    <row r="399" spans="9:9" ht="12.75" customHeight="1" x14ac:dyDescent="0.25">
      <c r="I399" s="10"/>
    </row>
    <row r="400" spans="9:9" ht="12.75" customHeight="1" x14ac:dyDescent="0.25">
      <c r="I400" s="10"/>
    </row>
    <row r="401" spans="9:9" ht="12.75" customHeight="1" x14ac:dyDescent="0.25">
      <c r="I401" s="10"/>
    </row>
    <row r="402" spans="9:9" ht="12.75" customHeight="1" x14ac:dyDescent="0.25">
      <c r="I402" s="10"/>
    </row>
    <row r="403" spans="9:9" ht="12.75" customHeight="1" x14ac:dyDescent="0.25">
      <c r="I403" s="10"/>
    </row>
    <row r="404" spans="9:9" ht="12.75" customHeight="1" x14ac:dyDescent="0.25">
      <c r="I404" s="10"/>
    </row>
    <row r="405" spans="9:9" ht="12.75" customHeight="1" x14ac:dyDescent="0.25">
      <c r="I405" s="10"/>
    </row>
    <row r="406" spans="9:9" ht="12.75" customHeight="1" x14ac:dyDescent="0.25">
      <c r="I406" s="10"/>
    </row>
    <row r="407" spans="9:9" ht="12.75" customHeight="1" x14ac:dyDescent="0.25">
      <c r="I407" s="10"/>
    </row>
    <row r="408" spans="9:9" ht="12.75" customHeight="1" x14ac:dyDescent="0.25">
      <c r="I408" s="10"/>
    </row>
    <row r="409" spans="9:9" ht="12.75" customHeight="1" x14ac:dyDescent="0.25">
      <c r="I409" s="10"/>
    </row>
    <row r="410" spans="9:9" ht="12.75" customHeight="1" x14ac:dyDescent="0.25">
      <c r="I410" s="10"/>
    </row>
    <row r="411" spans="9:9" ht="12.75" customHeight="1" x14ac:dyDescent="0.25">
      <c r="I411" s="10"/>
    </row>
    <row r="412" spans="9:9" ht="12.75" customHeight="1" x14ac:dyDescent="0.25">
      <c r="I412" s="10"/>
    </row>
    <row r="413" spans="9:9" ht="12.75" customHeight="1" x14ac:dyDescent="0.25">
      <c r="I413" s="10"/>
    </row>
    <row r="414" spans="9:9" ht="12.75" customHeight="1" x14ac:dyDescent="0.25">
      <c r="I414" s="10"/>
    </row>
    <row r="415" spans="9:9" ht="12.75" customHeight="1" x14ac:dyDescent="0.25">
      <c r="I415" s="10"/>
    </row>
    <row r="416" spans="9:9" ht="12.75" customHeight="1" x14ac:dyDescent="0.25">
      <c r="I416" s="10"/>
    </row>
    <row r="417" spans="9:9" ht="12.75" customHeight="1" x14ac:dyDescent="0.25">
      <c r="I417" s="10"/>
    </row>
    <row r="418" spans="9:9" ht="12.75" customHeight="1" x14ac:dyDescent="0.25">
      <c r="I418" s="10"/>
    </row>
    <row r="419" spans="9:9" ht="12.75" customHeight="1" x14ac:dyDescent="0.25">
      <c r="I419" s="10"/>
    </row>
    <row r="420" spans="9:9" ht="12.75" customHeight="1" x14ac:dyDescent="0.25">
      <c r="I420" s="10"/>
    </row>
    <row r="421" spans="9:9" ht="12.75" customHeight="1" x14ac:dyDescent="0.25">
      <c r="I421" s="10"/>
    </row>
    <row r="422" spans="9:9" ht="12.75" customHeight="1" x14ac:dyDescent="0.25">
      <c r="I422" s="10"/>
    </row>
    <row r="423" spans="9:9" ht="12.75" customHeight="1" x14ac:dyDescent="0.25">
      <c r="I423" s="10"/>
    </row>
    <row r="424" spans="9:9" ht="12.75" customHeight="1" x14ac:dyDescent="0.25">
      <c r="I424" s="10"/>
    </row>
    <row r="425" spans="9:9" ht="12.75" customHeight="1" x14ac:dyDescent="0.25">
      <c r="I425" s="10"/>
    </row>
    <row r="426" spans="9:9" ht="12.75" customHeight="1" x14ac:dyDescent="0.25">
      <c r="I426" s="10"/>
    </row>
    <row r="427" spans="9:9" ht="12.75" customHeight="1" x14ac:dyDescent="0.25">
      <c r="I427" s="10"/>
    </row>
    <row r="428" spans="9:9" ht="12.75" customHeight="1" x14ac:dyDescent="0.25">
      <c r="I428" s="10"/>
    </row>
    <row r="429" spans="9:9" ht="12.75" customHeight="1" x14ac:dyDescent="0.25">
      <c r="I429" s="10"/>
    </row>
    <row r="430" spans="9:9" ht="12.75" customHeight="1" x14ac:dyDescent="0.25">
      <c r="I430" s="10"/>
    </row>
    <row r="431" spans="9:9" ht="12.75" customHeight="1" x14ac:dyDescent="0.25">
      <c r="I431" s="10"/>
    </row>
    <row r="432" spans="9:9" ht="12.75" customHeight="1" x14ac:dyDescent="0.25">
      <c r="I432" s="10"/>
    </row>
    <row r="433" spans="9:9" ht="12.75" customHeight="1" x14ac:dyDescent="0.25">
      <c r="I433" s="10"/>
    </row>
    <row r="434" spans="9:9" ht="12.75" customHeight="1" x14ac:dyDescent="0.25">
      <c r="I434" s="10"/>
    </row>
    <row r="435" spans="9:9" ht="12.75" customHeight="1" x14ac:dyDescent="0.25">
      <c r="I435" s="10"/>
    </row>
    <row r="436" spans="9:9" ht="12.75" customHeight="1" x14ac:dyDescent="0.25">
      <c r="I436" s="10"/>
    </row>
    <row r="437" spans="9:9" ht="12.75" customHeight="1" x14ac:dyDescent="0.25">
      <c r="I437" s="10"/>
    </row>
    <row r="438" spans="9:9" ht="12.75" customHeight="1" x14ac:dyDescent="0.25">
      <c r="I438" s="10"/>
    </row>
    <row r="439" spans="9:9" ht="12.75" customHeight="1" x14ac:dyDescent="0.25">
      <c r="I439" s="10"/>
    </row>
    <row r="440" spans="9:9" ht="12.75" customHeight="1" x14ac:dyDescent="0.25">
      <c r="I440" s="10"/>
    </row>
    <row r="441" spans="9:9" ht="12.75" customHeight="1" x14ac:dyDescent="0.25">
      <c r="I441" s="10"/>
    </row>
    <row r="442" spans="9:9" ht="12.75" customHeight="1" x14ac:dyDescent="0.25">
      <c r="I442" s="10"/>
    </row>
    <row r="443" spans="9:9" ht="12.75" customHeight="1" x14ac:dyDescent="0.25">
      <c r="I443" s="10"/>
    </row>
    <row r="444" spans="9:9" ht="12.75" customHeight="1" x14ac:dyDescent="0.25">
      <c r="I444" s="10"/>
    </row>
    <row r="445" spans="9:9" ht="12.75" customHeight="1" x14ac:dyDescent="0.25">
      <c r="I445" s="10"/>
    </row>
    <row r="446" spans="9:9" ht="12.75" customHeight="1" x14ac:dyDescent="0.25">
      <c r="I446" s="10"/>
    </row>
    <row r="447" spans="9:9" ht="12.75" customHeight="1" x14ac:dyDescent="0.25">
      <c r="I447" s="10"/>
    </row>
    <row r="448" spans="9:9" ht="12.75" customHeight="1" x14ac:dyDescent="0.25">
      <c r="I448" s="10"/>
    </row>
    <row r="449" spans="9:9" ht="12.75" customHeight="1" x14ac:dyDescent="0.25">
      <c r="I449" s="10"/>
    </row>
    <row r="450" spans="9:9" ht="12.75" customHeight="1" x14ac:dyDescent="0.25">
      <c r="I450" s="10"/>
    </row>
    <row r="451" spans="9:9" ht="12.75" customHeight="1" x14ac:dyDescent="0.25">
      <c r="I451" s="10"/>
    </row>
    <row r="452" spans="9:9" ht="12.75" customHeight="1" x14ac:dyDescent="0.25">
      <c r="I452" s="10"/>
    </row>
    <row r="453" spans="9:9" ht="12.75" customHeight="1" x14ac:dyDescent="0.25">
      <c r="I453" s="10"/>
    </row>
    <row r="454" spans="9:9" ht="12.75" customHeight="1" x14ac:dyDescent="0.25">
      <c r="I454" s="10"/>
    </row>
    <row r="455" spans="9:9" ht="12.75" customHeight="1" x14ac:dyDescent="0.25">
      <c r="I455" s="10"/>
    </row>
    <row r="456" spans="9:9" ht="12.75" customHeight="1" x14ac:dyDescent="0.25">
      <c r="I456" s="10"/>
    </row>
    <row r="457" spans="9:9" ht="12.75" customHeight="1" x14ac:dyDescent="0.25">
      <c r="I457" s="10"/>
    </row>
    <row r="458" spans="9:9" ht="12.75" customHeight="1" x14ac:dyDescent="0.25">
      <c r="I458" s="10"/>
    </row>
    <row r="459" spans="9:9" ht="12.75" customHeight="1" x14ac:dyDescent="0.25">
      <c r="I459" s="10"/>
    </row>
    <row r="460" spans="9:9" ht="12.75" customHeight="1" x14ac:dyDescent="0.25">
      <c r="I460" s="10"/>
    </row>
    <row r="461" spans="9:9" ht="12.75" customHeight="1" x14ac:dyDescent="0.25">
      <c r="I461" s="10"/>
    </row>
    <row r="462" spans="9:9" ht="12.75" customHeight="1" x14ac:dyDescent="0.25">
      <c r="I462" s="10"/>
    </row>
    <row r="463" spans="9:9" ht="12.75" customHeight="1" x14ac:dyDescent="0.25">
      <c r="I463" s="10"/>
    </row>
    <row r="464" spans="9:9" ht="12.75" customHeight="1" x14ac:dyDescent="0.25">
      <c r="I464" s="10"/>
    </row>
    <row r="465" spans="9:9" ht="12.75" customHeight="1" x14ac:dyDescent="0.25">
      <c r="I465" s="10"/>
    </row>
    <row r="466" spans="9:9" ht="12.75" customHeight="1" x14ac:dyDescent="0.25">
      <c r="I466" s="10"/>
    </row>
    <row r="467" spans="9:9" ht="12.75" customHeight="1" x14ac:dyDescent="0.25">
      <c r="I467" s="10"/>
    </row>
    <row r="468" spans="9:9" ht="12.75" customHeight="1" x14ac:dyDescent="0.25">
      <c r="I468" s="10"/>
    </row>
    <row r="469" spans="9:9" ht="12.75" customHeight="1" x14ac:dyDescent="0.25">
      <c r="I469" s="10"/>
    </row>
    <row r="470" spans="9:9" ht="12.75" customHeight="1" x14ac:dyDescent="0.25">
      <c r="I470" s="10"/>
    </row>
    <row r="471" spans="9:9" ht="12.75" customHeight="1" x14ac:dyDescent="0.25">
      <c r="I471" s="10"/>
    </row>
    <row r="472" spans="9:9" ht="12.75" customHeight="1" x14ac:dyDescent="0.25">
      <c r="I472" s="10"/>
    </row>
    <row r="473" spans="9:9" ht="12.75" customHeight="1" x14ac:dyDescent="0.25">
      <c r="I473" s="10"/>
    </row>
    <row r="474" spans="9:9" ht="12.75" customHeight="1" x14ac:dyDescent="0.25">
      <c r="I474" s="10"/>
    </row>
    <row r="475" spans="9:9" ht="12.75" customHeight="1" x14ac:dyDescent="0.25">
      <c r="I475" s="10"/>
    </row>
    <row r="476" spans="9:9" ht="12.75" customHeight="1" x14ac:dyDescent="0.25">
      <c r="I476" s="10"/>
    </row>
    <row r="477" spans="9:9" ht="12.75" customHeight="1" x14ac:dyDescent="0.25">
      <c r="I477" s="10"/>
    </row>
    <row r="478" spans="9:9" ht="12.75" customHeight="1" x14ac:dyDescent="0.25">
      <c r="I478" s="10"/>
    </row>
    <row r="479" spans="9:9" ht="12.75" customHeight="1" x14ac:dyDescent="0.25">
      <c r="I479" s="10"/>
    </row>
    <row r="480" spans="9:9" ht="12.75" customHeight="1" x14ac:dyDescent="0.25">
      <c r="I480" s="10"/>
    </row>
    <row r="481" spans="9:9" ht="12.75" customHeight="1" x14ac:dyDescent="0.25">
      <c r="I481" s="10"/>
    </row>
    <row r="482" spans="9:9" ht="12.75" customHeight="1" x14ac:dyDescent="0.25">
      <c r="I482" s="10"/>
    </row>
    <row r="483" spans="9:9" ht="12.75" customHeight="1" x14ac:dyDescent="0.25">
      <c r="I483" s="10"/>
    </row>
    <row r="484" spans="9:9" ht="12.75" customHeight="1" x14ac:dyDescent="0.25">
      <c r="I484" s="10"/>
    </row>
    <row r="485" spans="9:9" ht="12.75" customHeight="1" x14ac:dyDescent="0.25">
      <c r="I485" s="10"/>
    </row>
    <row r="486" spans="9:9" ht="12.75" customHeight="1" x14ac:dyDescent="0.25">
      <c r="I486" s="10"/>
    </row>
    <row r="487" spans="9:9" ht="12.75" customHeight="1" x14ac:dyDescent="0.25">
      <c r="I487" s="10"/>
    </row>
    <row r="488" spans="9:9" ht="12.75" customHeight="1" x14ac:dyDescent="0.25">
      <c r="I488" s="10"/>
    </row>
    <row r="489" spans="9:9" ht="12.75" customHeight="1" x14ac:dyDescent="0.25">
      <c r="I489" s="10"/>
    </row>
    <row r="490" spans="9:9" ht="12.75" customHeight="1" x14ac:dyDescent="0.25">
      <c r="I490" s="10"/>
    </row>
    <row r="491" spans="9:9" ht="12.75" customHeight="1" x14ac:dyDescent="0.25">
      <c r="I491" s="10"/>
    </row>
    <row r="492" spans="9:9" ht="12.75" customHeight="1" x14ac:dyDescent="0.25">
      <c r="I492" s="10"/>
    </row>
    <row r="493" spans="9:9" ht="12.75" customHeight="1" x14ac:dyDescent="0.25">
      <c r="I493" s="10"/>
    </row>
    <row r="494" spans="9:9" ht="12.75" customHeight="1" x14ac:dyDescent="0.25">
      <c r="I494" s="10"/>
    </row>
    <row r="495" spans="9:9" ht="12.75" customHeight="1" x14ac:dyDescent="0.25">
      <c r="I495" s="10"/>
    </row>
    <row r="496" spans="9:9" ht="12.75" customHeight="1" x14ac:dyDescent="0.25">
      <c r="I496" s="10"/>
    </row>
    <row r="497" spans="9:9" ht="12.75" customHeight="1" x14ac:dyDescent="0.25">
      <c r="I497" s="10"/>
    </row>
    <row r="498" spans="9:9" ht="12.75" customHeight="1" x14ac:dyDescent="0.25">
      <c r="I498" s="10"/>
    </row>
    <row r="499" spans="9:9" ht="12.75" customHeight="1" x14ac:dyDescent="0.25">
      <c r="I499" s="10"/>
    </row>
    <row r="500" spans="9:9" ht="12.75" customHeight="1" x14ac:dyDescent="0.25">
      <c r="I500" s="10"/>
    </row>
    <row r="501" spans="9:9" ht="12.75" customHeight="1" x14ac:dyDescent="0.25">
      <c r="I501" s="10"/>
    </row>
    <row r="502" spans="9:9" ht="12.75" customHeight="1" x14ac:dyDescent="0.25">
      <c r="I502" s="10"/>
    </row>
    <row r="503" spans="9:9" ht="12.75" customHeight="1" x14ac:dyDescent="0.25">
      <c r="I503" s="10"/>
    </row>
    <row r="504" spans="9:9" ht="12.75" customHeight="1" x14ac:dyDescent="0.25">
      <c r="I504" s="10"/>
    </row>
    <row r="505" spans="9:9" ht="12.75" customHeight="1" x14ac:dyDescent="0.25">
      <c r="I505" s="10"/>
    </row>
    <row r="506" spans="9:9" ht="12.75" customHeight="1" x14ac:dyDescent="0.25">
      <c r="I506" s="10"/>
    </row>
    <row r="507" spans="9:9" ht="12.75" customHeight="1" x14ac:dyDescent="0.25">
      <c r="I507" s="10"/>
    </row>
    <row r="508" spans="9:9" ht="12.75" customHeight="1" x14ac:dyDescent="0.25">
      <c r="I508" s="10"/>
    </row>
    <row r="509" spans="9:9" ht="12.75" customHeight="1" x14ac:dyDescent="0.25">
      <c r="I509" s="10"/>
    </row>
    <row r="510" spans="9:9" ht="12.75" customHeight="1" x14ac:dyDescent="0.25">
      <c r="I510" s="10"/>
    </row>
    <row r="511" spans="9:9" ht="12.75" customHeight="1" x14ac:dyDescent="0.25">
      <c r="I511" s="10"/>
    </row>
    <row r="512" spans="9:9" ht="12.75" customHeight="1" x14ac:dyDescent="0.25">
      <c r="I512" s="10"/>
    </row>
    <row r="513" spans="9:9" ht="12.75" customHeight="1" x14ac:dyDescent="0.25">
      <c r="I513" s="10"/>
    </row>
    <row r="514" spans="9:9" ht="12.75" customHeight="1" x14ac:dyDescent="0.25">
      <c r="I514" s="10"/>
    </row>
    <row r="515" spans="9:9" ht="12.75" customHeight="1" x14ac:dyDescent="0.25">
      <c r="I515" s="10"/>
    </row>
    <row r="516" spans="9:9" ht="12.75" customHeight="1" x14ac:dyDescent="0.25">
      <c r="I516" s="10"/>
    </row>
    <row r="517" spans="9:9" ht="12.75" customHeight="1" x14ac:dyDescent="0.25">
      <c r="I517" s="10"/>
    </row>
    <row r="518" spans="9:9" ht="12.75" customHeight="1" x14ac:dyDescent="0.25">
      <c r="I518" s="10"/>
    </row>
    <row r="519" spans="9:9" ht="12.75" customHeight="1" x14ac:dyDescent="0.25">
      <c r="I519" s="10"/>
    </row>
    <row r="520" spans="9:9" ht="12.75" customHeight="1" x14ac:dyDescent="0.25">
      <c r="I520" s="10"/>
    </row>
    <row r="521" spans="9:9" ht="12.75" customHeight="1" x14ac:dyDescent="0.25">
      <c r="I521" s="10"/>
    </row>
    <row r="522" spans="9:9" ht="12.75" customHeight="1" x14ac:dyDescent="0.25">
      <c r="I522" s="10"/>
    </row>
    <row r="523" spans="9:9" ht="12.75" customHeight="1" x14ac:dyDescent="0.25">
      <c r="I523" s="10"/>
    </row>
    <row r="524" spans="9:9" ht="12.75" customHeight="1" x14ac:dyDescent="0.25">
      <c r="I524" s="10"/>
    </row>
    <row r="525" spans="9:9" ht="12.75" customHeight="1" x14ac:dyDescent="0.25">
      <c r="I525" s="10"/>
    </row>
    <row r="526" spans="9:9" ht="12.75" customHeight="1" x14ac:dyDescent="0.25">
      <c r="I526" s="10"/>
    </row>
    <row r="527" spans="9:9" ht="12.75" customHeight="1" x14ac:dyDescent="0.25">
      <c r="I527" s="10"/>
    </row>
    <row r="528" spans="9:9" ht="12.75" customHeight="1" x14ac:dyDescent="0.25">
      <c r="I528" s="10"/>
    </row>
    <row r="529" spans="9:9" ht="12.75" customHeight="1" x14ac:dyDescent="0.25">
      <c r="I529" s="10"/>
    </row>
    <row r="530" spans="9:9" ht="12.75" customHeight="1" x14ac:dyDescent="0.25">
      <c r="I530" s="10"/>
    </row>
    <row r="531" spans="9:9" ht="12.75" customHeight="1" x14ac:dyDescent="0.25">
      <c r="I531" s="10"/>
    </row>
    <row r="532" spans="9:9" ht="12.75" customHeight="1" x14ac:dyDescent="0.25">
      <c r="I532" s="10"/>
    </row>
    <row r="533" spans="9:9" ht="12.75" customHeight="1" x14ac:dyDescent="0.25">
      <c r="I533" s="10"/>
    </row>
    <row r="534" spans="9:9" ht="12.75" customHeight="1" x14ac:dyDescent="0.25">
      <c r="I534" s="10"/>
    </row>
    <row r="535" spans="9:9" ht="12.75" customHeight="1" x14ac:dyDescent="0.25">
      <c r="I535" s="10"/>
    </row>
    <row r="536" spans="9:9" ht="12.75" customHeight="1" x14ac:dyDescent="0.25">
      <c r="I536" s="10"/>
    </row>
    <row r="537" spans="9:9" ht="12.75" customHeight="1" x14ac:dyDescent="0.25">
      <c r="I537" s="10"/>
    </row>
    <row r="538" spans="9:9" ht="12.75" customHeight="1" x14ac:dyDescent="0.25">
      <c r="I538" s="10"/>
    </row>
    <row r="539" spans="9:9" ht="12.75" customHeight="1" x14ac:dyDescent="0.25">
      <c r="I539" s="10"/>
    </row>
    <row r="540" spans="9:9" ht="12.75" customHeight="1" x14ac:dyDescent="0.25">
      <c r="I540" s="10"/>
    </row>
    <row r="541" spans="9:9" ht="12.75" customHeight="1" x14ac:dyDescent="0.25">
      <c r="I541" s="10"/>
    </row>
    <row r="542" spans="9:9" ht="12.75" customHeight="1" x14ac:dyDescent="0.25">
      <c r="I542" s="10"/>
    </row>
    <row r="543" spans="9:9" ht="12.75" customHeight="1" x14ac:dyDescent="0.25">
      <c r="I543" s="10"/>
    </row>
    <row r="544" spans="9:9" ht="12.75" customHeight="1" x14ac:dyDescent="0.25">
      <c r="I544" s="10"/>
    </row>
    <row r="545" spans="9:9" ht="12.75" customHeight="1" x14ac:dyDescent="0.25">
      <c r="I545" s="10"/>
    </row>
    <row r="546" spans="9:9" ht="12.75" customHeight="1" x14ac:dyDescent="0.25">
      <c r="I546" s="10"/>
    </row>
    <row r="547" spans="9:9" ht="12.75" customHeight="1" x14ac:dyDescent="0.25">
      <c r="I547" s="10"/>
    </row>
    <row r="548" spans="9:9" ht="12.75" customHeight="1" x14ac:dyDescent="0.25">
      <c r="I548" s="10"/>
    </row>
    <row r="549" spans="9:9" ht="12.75" customHeight="1" x14ac:dyDescent="0.25">
      <c r="I549" s="10"/>
    </row>
    <row r="550" spans="9:9" ht="12.75" customHeight="1" x14ac:dyDescent="0.25">
      <c r="I550" s="10"/>
    </row>
    <row r="551" spans="9:9" ht="12.75" customHeight="1" x14ac:dyDescent="0.25">
      <c r="I551" s="10"/>
    </row>
    <row r="552" spans="9:9" ht="12.75" customHeight="1" x14ac:dyDescent="0.25">
      <c r="I552" s="10"/>
    </row>
    <row r="553" spans="9:9" ht="12.75" customHeight="1" x14ac:dyDescent="0.25">
      <c r="I553" s="10"/>
    </row>
    <row r="554" spans="9:9" ht="12.75" customHeight="1" x14ac:dyDescent="0.25">
      <c r="I554" s="10"/>
    </row>
    <row r="555" spans="9:9" ht="12.75" customHeight="1" x14ac:dyDescent="0.25">
      <c r="I555" s="10"/>
    </row>
    <row r="556" spans="9:9" ht="12.75" customHeight="1" x14ac:dyDescent="0.25">
      <c r="I556" s="10"/>
    </row>
    <row r="557" spans="9:9" ht="12.75" customHeight="1" x14ac:dyDescent="0.25">
      <c r="I557" s="10"/>
    </row>
    <row r="558" spans="9:9" ht="12.75" customHeight="1" x14ac:dyDescent="0.25">
      <c r="I558" s="10"/>
    </row>
    <row r="559" spans="9:9" ht="12.75" customHeight="1" x14ac:dyDescent="0.25">
      <c r="I559" s="10"/>
    </row>
    <row r="560" spans="9:9" ht="12.75" customHeight="1" x14ac:dyDescent="0.25">
      <c r="I560" s="10"/>
    </row>
    <row r="561" spans="9:9" ht="12.75" customHeight="1" x14ac:dyDescent="0.25">
      <c r="I561" s="10"/>
    </row>
    <row r="562" spans="9:9" ht="12.75" customHeight="1" x14ac:dyDescent="0.25">
      <c r="I562" s="10"/>
    </row>
    <row r="563" spans="9:9" ht="12.75" customHeight="1" x14ac:dyDescent="0.25">
      <c r="I563" s="10"/>
    </row>
    <row r="564" spans="9:9" ht="12.75" customHeight="1" x14ac:dyDescent="0.25">
      <c r="I564" s="10"/>
    </row>
    <row r="565" spans="9:9" ht="12.75" customHeight="1" x14ac:dyDescent="0.25">
      <c r="I565" s="10"/>
    </row>
    <row r="566" spans="9:9" ht="12.75" customHeight="1" x14ac:dyDescent="0.25">
      <c r="I566" s="10"/>
    </row>
    <row r="567" spans="9:9" ht="12.75" customHeight="1" x14ac:dyDescent="0.25">
      <c r="I567" s="10"/>
    </row>
    <row r="568" spans="9:9" ht="12.75" customHeight="1" x14ac:dyDescent="0.25">
      <c r="I568" s="10"/>
    </row>
    <row r="569" spans="9:9" ht="12.75" customHeight="1" x14ac:dyDescent="0.25">
      <c r="I569" s="10"/>
    </row>
    <row r="570" spans="9:9" ht="12.75" customHeight="1" x14ac:dyDescent="0.25">
      <c r="I570" s="10"/>
    </row>
    <row r="571" spans="9:9" ht="12.75" customHeight="1" x14ac:dyDescent="0.25">
      <c r="I571" s="10"/>
    </row>
    <row r="572" spans="9:9" ht="12.75" customHeight="1" x14ac:dyDescent="0.25">
      <c r="I572" s="10"/>
    </row>
    <row r="573" spans="9:9" ht="12.75" customHeight="1" x14ac:dyDescent="0.25">
      <c r="I573" s="10"/>
    </row>
    <row r="574" spans="9:9" ht="12.75" customHeight="1" x14ac:dyDescent="0.25">
      <c r="I574" s="10"/>
    </row>
    <row r="575" spans="9:9" ht="12.75" customHeight="1" x14ac:dyDescent="0.25">
      <c r="I575" s="10"/>
    </row>
    <row r="576" spans="9:9" ht="12.75" customHeight="1" x14ac:dyDescent="0.25">
      <c r="I576" s="10"/>
    </row>
    <row r="577" spans="9:9" ht="12.75" customHeight="1" x14ac:dyDescent="0.25">
      <c r="I577" s="10"/>
    </row>
    <row r="578" spans="9:9" ht="12.75" customHeight="1" x14ac:dyDescent="0.25">
      <c r="I578" s="10"/>
    </row>
    <row r="579" spans="9:9" ht="12.75" customHeight="1" x14ac:dyDescent="0.25">
      <c r="I579" s="10"/>
    </row>
    <row r="580" spans="9:9" ht="12.75" customHeight="1" x14ac:dyDescent="0.25">
      <c r="I580" s="10"/>
    </row>
    <row r="581" spans="9:9" ht="12.75" customHeight="1" x14ac:dyDescent="0.25">
      <c r="I581" s="10"/>
    </row>
    <row r="582" spans="9:9" ht="12.75" customHeight="1" x14ac:dyDescent="0.25">
      <c r="I582" s="10"/>
    </row>
    <row r="583" spans="9:9" ht="12.75" customHeight="1" x14ac:dyDescent="0.25">
      <c r="I583" s="10"/>
    </row>
    <row r="584" spans="9:9" ht="12.75" customHeight="1" x14ac:dyDescent="0.25">
      <c r="I584" s="10"/>
    </row>
    <row r="585" spans="9:9" ht="12.75" customHeight="1" x14ac:dyDescent="0.25">
      <c r="I585" s="10"/>
    </row>
    <row r="586" spans="9:9" ht="12.75" customHeight="1" x14ac:dyDescent="0.25">
      <c r="I586" s="10"/>
    </row>
    <row r="587" spans="9:9" ht="12.75" customHeight="1" x14ac:dyDescent="0.25">
      <c r="I587" s="10"/>
    </row>
    <row r="588" spans="9:9" ht="12.75" customHeight="1" x14ac:dyDescent="0.25">
      <c r="I588" s="10"/>
    </row>
    <row r="589" spans="9:9" ht="12.75" customHeight="1" x14ac:dyDescent="0.25">
      <c r="I589" s="10"/>
    </row>
    <row r="590" spans="9:9" ht="12.75" customHeight="1" x14ac:dyDescent="0.25">
      <c r="I590" s="10"/>
    </row>
    <row r="591" spans="9:9" ht="12.75" customHeight="1" x14ac:dyDescent="0.25">
      <c r="I591" s="10"/>
    </row>
    <row r="592" spans="9:9" ht="12.75" customHeight="1" x14ac:dyDescent="0.25">
      <c r="I592" s="10"/>
    </row>
    <row r="593" spans="9:9" ht="12.75" customHeight="1" x14ac:dyDescent="0.25">
      <c r="I593" s="10"/>
    </row>
    <row r="594" spans="9:9" ht="12.75" customHeight="1" x14ac:dyDescent="0.25">
      <c r="I594" s="10"/>
    </row>
    <row r="595" spans="9:9" ht="12.75" customHeight="1" x14ac:dyDescent="0.25">
      <c r="I595" s="10"/>
    </row>
    <row r="596" spans="9:9" ht="12.75" customHeight="1" x14ac:dyDescent="0.25">
      <c r="I596" s="10"/>
    </row>
    <row r="597" spans="9:9" ht="12.75" customHeight="1" x14ac:dyDescent="0.25">
      <c r="I597" s="10"/>
    </row>
    <row r="598" spans="9:9" ht="12.75" customHeight="1" x14ac:dyDescent="0.25">
      <c r="I598" s="10"/>
    </row>
    <row r="599" spans="9:9" ht="12.75" customHeight="1" x14ac:dyDescent="0.25">
      <c r="I599" s="10"/>
    </row>
    <row r="600" spans="9:9" ht="12.75" customHeight="1" x14ac:dyDescent="0.25">
      <c r="I600" s="10"/>
    </row>
    <row r="601" spans="9:9" ht="12.75" customHeight="1" x14ac:dyDescent="0.25">
      <c r="I601" s="10"/>
    </row>
    <row r="602" spans="9:9" ht="12.75" customHeight="1" x14ac:dyDescent="0.25">
      <c r="I602" s="10"/>
    </row>
    <row r="603" spans="9:9" ht="12.75" customHeight="1" x14ac:dyDescent="0.25">
      <c r="I603" s="10"/>
    </row>
    <row r="604" spans="9:9" ht="12.75" customHeight="1" x14ac:dyDescent="0.25">
      <c r="I604" s="10"/>
    </row>
    <row r="605" spans="9:9" ht="12.75" customHeight="1" x14ac:dyDescent="0.25">
      <c r="I605" s="10"/>
    </row>
    <row r="606" spans="9:9" ht="12.75" customHeight="1" x14ac:dyDescent="0.25">
      <c r="I606" s="10"/>
    </row>
    <row r="607" spans="9:9" ht="12.75" customHeight="1" x14ac:dyDescent="0.25">
      <c r="I607" s="10"/>
    </row>
    <row r="608" spans="9:9" ht="12.75" customHeight="1" x14ac:dyDescent="0.25">
      <c r="I608" s="10"/>
    </row>
    <row r="609" spans="9:9" ht="12.75" customHeight="1" x14ac:dyDescent="0.25">
      <c r="I609" s="10"/>
    </row>
    <row r="610" spans="9:9" ht="12.75" customHeight="1" x14ac:dyDescent="0.25">
      <c r="I610" s="10"/>
    </row>
    <row r="611" spans="9:9" ht="12.75" customHeight="1" x14ac:dyDescent="0.25">
      <c r="I611" s="10"/>
    </row>
    <row r="612" spans="9:9" ht="12.75" customHeight="1" x14ac:dyDescent="0.25">
      <c r="I612" s="10"/>
    </row>
    <row r="613" spans="9:9" ht="12.75" customHeight="1" x14ac:dyDescent="0.25">
      <c r="I613" s="10"/>
    </row>
    <row r="614" spans="9:9" ht="12.75" customHeight="1" x14ac:dyDescent="0.25">
      <c r="I614" s="10"/>
    </row>
    <row r="615" spans="9:9" ht="12.75" customHeight="1" x14ac:dyDescent="0.25">
      <c r="I615" s="10"/>
    </row>
    <row r="616" spans="9:9" ht="12.75" customHeight="1" x14ac:dyDescent="0.25">
      <c r="I616" s="10"/>
    </row>
    <row r="617" spans="9:9" ht="12.75" customHeight="1" x14ac:dyDescent="0.25">
      <c r="I617" s="10"/>
    </row>
    <row r="618" spans="9:9" ht="12.75" customHeight="1" x14ac:dyDescent="0.25">
      <c r="I618" s="10"/>
    </row>
    <row r="619" spans="9:9" ht="12.75" customHeight="1" x14ac:dyDescent="0.25">
      <c r="I619" s="10"/>
    </row>
    <row r="620" spans="9:9" ht="12.75" customHeight="1" x14ac:dyDescent="0.25">
      <c r="I620" s="10"/>
    </row>
    <row r="621" spans="9:9" ht="12.75" customHeight="1" x14ac:dyDescent="0.25">
      <c r="I621" s="10"/>
    </row>
    <row r="622" spans="9:9" ht="12.75" customHeight="1" x14ac:dyDescent="0.25">
      <c r="I622" s="10"/>
    </row>
    <row r="623" spans="9:9" ht="12.75" customHeight="1" x14ac:dyDescent="0.25">
      <c r="I623" s="10"/>
    </row>
    <row r="624" spans="9:9" ht="12.75" customHeight="1" x14ac:dyDescent="0.25">
      <c r="I624" s="10"/>
    </row>
    <row r="625" spans="9:9" ht="12.75" customHeight="1" x14ac:dyDescent="0.25">
      <c r="I625" s="10"/>
    </row>
    <row r="626" spans="9:9" ht="12.75" customHeight="1" x14ac:dyDescent="0.25">
      <c r="I626" s="10"/>
    </row>
    <row r="627" spans="9:9" ht="12.75" customHeight="1" x14ac:dyDescent="0.25">
      <c r="I627" s="10"/>
    </row>
    <row r="628" spans="9:9" ht="12.75" customHeight="1" x14ac:dyDescent="0.25">
      <c r="I628" s="10"/>
    </row>
    <row r="629" spans="9:9" ht="12.75" customHeight="1" x14ac:dyDescent="0.25">
      <c r="I629" s="10"/>
    </row>
    <row r="630" spans="9:9" ht="12.75" customHeight="1" x14ac:dyDescent="0.25">
      <c r="I630" s="10"/>
    </row>
    <row r="631" spans="9:9" ht="12.75" customHeight="1" x14ac:dyDescent="0.25">
      <c r="I631" s="10"/>
    </row>
    <row r="632" spans="9:9" ht="12.75" customHeight="1" x14ac:dyDescent="0.25">
      <c r="I632" s="10"/>
    </row>
    <row r="633" spans="9:9" ht="12.75" customHeight="1" x14ac:dyDescent="0.25">
      <c r="I633" s="10"/>
    </row>
    <row r="634" spans="9:9" ht="12.75" customHeight="1" x14ac:dyDescent="0.25">
      <c r="I634" s="10"/>
    </row>
    <row r="635" spans="9:9" ht="12.75" customHeight="1" x14ac:dyDescent="0.25">
      <c r="I635" s="10"/>
    </row>
    <row r="636" spans="9:9" ht="12.75" customHeight="1" x14ac:dyDescent="0.25">
      <c r="I636" s="10"/>
    </row>
    <row r="637" spans="9:9" ht="12.75" customHeight="1" x14ac:dyDescent="0.25">
      <c r="I637" s="10"/>
    </row>
    <row r="638" spans="9:9" ht="12.75" customHeight="1" x14ac:dyDescent="0.25">
      <c r="I638" s="10"/>
    </row>
    <row r="639" spans="9:9" ht="12.75" customHeight="1" x14ac:dyDescent="0.25">
      <c r="I639" s="10"/>
    </row>
    <row r="640" spans="9:9" ht="12.75" customHeight="1" x14ac:dyDescent="0.25">
      <c r="I640" s="10"/>
    </row>
    <row r="641" spans="9:9" ht="12.75" customHeight="1" x14ac:dyDescent="0.25">
      <c r="I641" s="10"/>
    </row>
    <row r="642" spans="9:9" ht="12.75" customHeight="1" x14ac:dyDescent="0.25">
      <c r="I642" s="10"/>
    </row>
    <row r="643" spans="9:9" ht="12.75" customHeight="1" x14ac:dyDescent="0.25">
      <c r="I643" s="10"/>
    </row>
    <row r="644" spans="9:9" ht="12.75" customHeight="1" x14ac:dyDescent="0.25">
      <c r="I644" s="10"/>
    </row>
    <row r="645" spans="9:9" ht="12.75" customHeight="1" x14ac:dyDescent="0.25">
      <c r="I645" s="10"/>
    </row>
    <row r="646" spans="9:9" ht="12.75" customHeight="1" x14ac:dyDescent="0.25">
      <c r="I646" s="10"/>
    </row>
    <row r="647" spans="9:9" ht="12.75" customHeight="1" x14ac:dyDescent="0.25">
      <c r="I647" s="10"/>
    </row>
    <row r="648" spans="9:9" ht="12.75" customHeight="1" x14ac:dyDescent="0.25">
      <c r="I648" s="10"/>
    </row>
    <row r="649" spans="9:9" ht="12.75" customHeight="1" x14ac:dyDescent="0.25">
      <c r="I649" s="10"/>
    </row>
    <row r="650" spans="9:9" ht="12.75" customHeight="1" x14ac:dyDescent="0.25">
      <c r="I650" s="10"/>
    </row>
    <row r="651" spans="9:9" ht="12.75" customHeight="1" x14ac:dyDescent="0.25">
      <c r="I651" s="10"/>
    </row>
    <row r="652" spans="9:9" ht="12.75" customHeight="1" x14ac:dyDescent="0.25">
      <c r="I652" s="10"/>
    </row>
    <row r="653" spans="9:9" ht="12.75" customHeight="1" x14ac:dyDescent="0.25">
      <c r="I653" s="10"/>
    </row>
    <row r="654" spans="9:9" ht="12.75" customHeight="1" x14ac:dyDescent="0.25">
      <c r="I654" s="10"/>
    </row>
    <row r="655" spans="9:9" ht="12.75" customHeight="1" x14ac:dyDescent="0.25">
      <c r="I655" s="10"/>
    </row>
    <row r="656" spans="9:9" ht="12.75" customHeight="1" x14ac:dyDescent="0.25">
      <c r="I656" s="10"/>
    </row>
    <row r="657" spans="9:9" ht="12.75" customHeight="1" x14ac:dyDescent="0.25">
      <c r="I657" s="10"/>
    </row>
    <row r="658" spans="9:9" ht="12.75" customHeight="1" x14ac:dyDescent="0.25">
      <c r="I658" s="10"/>
    </row>
    <row r="659" spans="9:9" ht="12.75" customHeight="1" x14ac:dyDescent="0.25">
      <c r="I659" s="10"/>
    </row>
    <row r="660" spans="9:9" ht="12.75" customHeight="1" x14ac:dyDescent="0.25">
      <c r="I660" s="10"/>
    </row>
    <row r="661" spans="9:9" ht="12.75" customHeight="1" x14ac:dyDescent="0.25">
      <c r="I661" s="10"/>
    </row>
    <row r="662" spans="9:9" ht="12.75" customHeight="1" x14ac:dyDescent="0.25">
      <c r="I662" s="10"/>
    </row>
    <row r="663" spans="9:9" ht="12.75" customHeight="1" x14ac:dyDescent="0.25">
      <c r="I663" s="10"/>
    </row>
    <row r="664" spans="9:9" ht="12.75" customHeight="1" x14ac:dyDescent="0.25">
      <c r="I664" s="10"/>
    </row>
    <row r="665" spans="9:9" ht="12.75" customHeight="1" x14ac:dyDescent="0.25">
      <c r="I665" s="10"/>
    </row>
    <row r="666" spans="9:9" ht="12.75" customHeight="1" x14ac:dyDescent="0.25">
      <c r="I666" s="10"/>
    </row>
    <row r="667" spans="9:9" ht="12.75" customHeight="1" x14ac:dyDescent="0.25">
      <c r="I667" s="10"/>
    </row>
    <row r="668" spans="9:9" ht="12.75" customHeight="1" x14ac:dyDescent="0.25">
      <c r="I668" s="10"/>
    </row>
    <row r="669" spans="9:9" ht="12.75" customHeight="1" x14ac:dyDescent="0.25">
      <c r="I669" s="10"/>
    </row>
    <row r="670" spans="9:9" ht="12.75" customHeight="1" x14ac:dyDescent="0.25">
      <c r="I670" s="10"/>
    </row>
    <row r="671" spans="9:9" ht="12.75" customHeight="1" x14ac:dyDescent="0.25">
      <c r="I671" s="10"/>
    </row>
    <row r="672" spans="9:9" ht="12.75" customHeight="1" x14ac:dyDescent="0.25">
      <c r="I672" s="10"/>
    </row>
    <row r="673" spans="9:9" ht="12.75" customHeight="1" x14ac:dyDescent="0.25">
      <c r="I673" s="10"/>
    </row>
    <row r="674" spans="9:9" ht="12.75" customHeight="1" x14ac:dyDescent="0.25">
      <c r="I674" s="10"/>
    </row>
    <row r="675" spans="9:9" ht="12.75" customHeight="1" x14ac:dyDescent="0.25">
      <c r="I675" s="10"/>
    </row>
    <row r="676" spans="9:9" ht="12.75" customHeight="1" x14ac:dyDescent="0.25">
      <c r="I676" s="10"/>
    </row>
    <row r="677" spans="9:9" ht="12.75" customHeight="1" x14ac:dyDescent="0.25">
      <c r="I677" s="10"/>
    </row>
    <row r="678" spans="9:9" ht="12.75" customHeight="1" x14ac:dyDescent="0.25">
      <c r="I678" s="10"/>
    </row>
    <row r="679" spans="9:9" ht="12.75" customHeight="1" x14ac:dyDescent="0.25">
      <c r="I679" s="10"/>
    </row>
    <row r="680" spans="9:9" ht="12.75" customHeight="1" x14ac:dyDescent="0.25">
      <c r="I680" s="10"/>
    </row>
    <row r="681" spans="9:9" ht="12.75" customHeight="1" x14ac:dyDescent="0.25">
      <c r="I681" s="10"/>
    </row>
    <row r="682" spans="9:9" ht="12.75" customHeight="1" x14ac:dyDescent="0.25">
      <c r="I682" s="10"/>
    </row>
    <row r="683" spans="9:9" ht="12.75" customHeight="1" x14ac:dyDescent="0.25">
      <c r="I683" s="10"/>
    </row>
    <row r="684" spans="9:9" ht="12.75" customHeight="1" x14ac:dyDescent="0.25">
      <c r="I684" s="10"/>
    </row>
    <row r="685" spans="9:9" ht="12.75" customHeight="1" x14ac:dyDescent="0.25">
      <c r="I685" s="10"/>
    </row>
    <row r="686" spans="9:9" ht="12.75" customHeight="1" x14ac:dyDescent="0.25">
      <c r="I686" s="10"/>
    </row>
    <row r="687" spans="9:9" ht="12.75" customHeight="1" x14ac:dyDescent="0.25">
      <c r="I687" s="10"/>
    </row>
    <row r="688" spans="9:9" ht="12.75" customHeight="1" x14ac:dyDescent="0.25">
      <c r="I688" s="10"/>
    </row>
    <row r="689" spans="9:9" ht="12.75" customHeight="1" x14ac:dyDescent="0.25">
      <c r="I689" s="10"/>
    </row>
    <row r="690" spans="9:9" ht="12.75" customHeight="1" x14ac:dyDescent="0.25">
      <c r="I690" s="10"/>
    </row>
    <row r="691" spans="9:9" ht="12.75" customHeight="1" x14ac:dyDescent="0.25">
      <c r="I691" s="10"/>
    </row>
    <row r="692" spans="9:9" ht="12.75" customHeight="1" x14ac:dyDescent="0.25">
      <c r="I692" s="10"/>
    </row>
    <row r="693" spans="9:9" ht="12.75" customHeight="1" x14ac:dyDescent="0.25">
      <c r="I693" s="10"/>
    </row>
    <row r="694" spans="9:9" ht="12.75" customHeight="1" x14ac:dyDescent="0.25">
      <c r="I694" s="10"/>
    </row>
    <row r="695" spans="9:9" ht="12.75" customHeight="1" x14ac:dyDescent="0.25">
      <c r="I695" s="10"/>
    </row>
    <row r="696" spans="9:9" ht="12.75" customHeight="1" x14ac:dyDescent="0.25">
      <c r="I696" s="10"/>
    </row>
    <row r="697" spans="9:9" ht="12.75" customHeight="1" x14ac:dyDescent="0.25">
      <c r="I697" s="10"/>
    </row>
    <row r="698" spans="9:9" ht="12.75" customHeight="1" x14ac:dyDescent="0.25">
      <c r="I698" s="10"/>
    </row>
    <row r="699" spans="9:9" ht="12.75" customHeight="1" x14ac:dyDescent="0.25">
      <c r="I699" s="10"/>
    </row>
    <row r="700" spans="9:9" ht="12.75" customHeight="1" x14ac:dyDescent="0.25">
      <c r="I700" s="10"/>
    </row>
    <row r="701" spans="9:9" ht="12.75" customHeight="1" x14ac:dyDescent="0.25">
      <c r="I701" s="10"/>
    </row>
    <row r="702" spans="9:9" ht="12.75" customHeight="1" x14ac:dyDescent="0.25">
      <c r="I702" s="10"/>
    </row>
    <row r="703" spans="9:9" ht="12.75" customHeight="1" x14ac:dyDescent="0.25">
      <c r="I703" s="10"/>
    </row>
    <row r="704" spans="9:9" ht="12.75" customHeight="1" x14ac:dyDescent="0.25">
      <c r="I704" s="10"/>
    </row>
    <row r="705" spans="9:9" ht="12.75" customHeight="1" x14ac:dyDescent="0.25">
      <c r="I705" s="10"/>
    </row>
    <row r="706" spans="9:9" ht="12.75" customHeight="1" x14ac:dyDescent="0.25">
      <c r="I706" s="10"/>
    </row>
    <row r="707" spans="9:9" ht="12.75" customHeight="1" x14ac:dyDescent="0.25">
      <c r="I707" s="10"/>
    </row>
    <row r="708" spans="9:9" ht="12.75" customHeight="1" x14ac:dyDescent="0.25">
      <c r="I708" s="10"/>
    </row>
    <row r="709" spans="9:9" ht="12.75" customHeight="1" x14ac:dyDescent="0.25">
      <c r="I709" s="10"/>
    </row>
    <row r="710" spans="9:9" ht="12.75" customHeight="1" x14ac:dyDescent="0.25">
      <c r="I710" s="10"/>
    </row>
    <row r="711" spans="9:9" ht="12.75" customHeight="1" x14ac:dyDescent="0.25">
      <c r="I711" s="10"/>
    </row>
    <row r="712" spans="9:9" ht="12.75" customHeight="1" x14ac:dyDescent="0.25">
      <c r="I712" s="10"/>
    </row>
    <row r="713" spans="9:9" ht="12.75" customHeight="1" x14ac:dyDescent="0.25">
      <c r="I713" s="10"/>
    </row>
    <row r="714" spans="9:9" ht="12.75" customHeight="1" x14ac:dyDescent="0.25">
      <c r="I714" s="10"/>
    </row>
    <row r="715" spans="9:9" ht="12.75" customHeight="1" x14ac:dyDescent="0.25">
      <c r="I715" s="10"/>
    </row>
    <row r="716" spans="9:9" ht="12.75" customHeight="1" x14ac:dyDescent="0.25">
      <c r="I716" s="10"/>
    </row>
    <row r="717" spans="9:9" ht="12.75" customHeight="1" x14ac:dyDescent="0.25">
      <c r="I717" s="10"/>
    </row>
    <row r="718" spans="9:9" ht="12.75" customHeight="1" x14ac:dyDescent="0.25">
      <c r="I718" s="10"/>
    </row>
    <row r="719" spans="9:9" ht="12.75" customHeight="1" x14ac:dyDescent="0.25">
      <c r="I719" s="10"/>
    </row>
    <row r="720" spans="9:9" ht="12.75" customHeight="1" x14ac:dyDescent="0.25">
      <c r="I720" s="10"/>
    </row>
    <row r="721" spans="9:9" ht="12.75" customHeight="1" x14ac:dyDescent="0.25">
      <c r="I721" s="10"/>
    </row>
    <row r="722" spans="9:9" ht="12.75" customHeight="1" x14ac:dyDescent="0.25">
      <c r="I722" s="10"/>
    </row>
    <row r="723" spans="9:9" ht="12.75" customHeight="1" x14ac:dyDescent="0.25">
      <c r="I723" s="10"/>
    </row>
    <row r="724" spans="9:9" ht="12.75" customHeight="1" x14ac:dyDescent="0.25">
      <c r="I724" s="10"/>
    </row>
    <row r="725" spans="9:9" ht="12.75" customHeight="1" x14ac:dyDescent="0.25">
      <c r="I725" s="10"/>
    </row>
    <row r="726" spans="9:9" ht="12.75" customHeight="1" x14ac:dyDescent="0.25">
      <c r="I726" s="10"/>
    </row>
    <row r="727" spans="9:9" ht="12.75" customHeight="1" x14ac:dyDescent="0.25">
      <c r="I727" s="10"/>
    </row>
    <row r="728" spans="9:9" ht="12.75" customHeight="1" x14ac:dyDescent="0.25">
      <c r="I728" s="10"/>
    </row>
    <row r="729" spans="9:9" ht="12.75" customHeight="1" x14ac:dyDescent="0.25">
      <c r="I729" s="10"/>
    </row>
    <row r="730" spans="9:9" ht="12.75" customHeight="1" x14ac:dyDescent="0.25">
      <c r="I730" s="10"/>
    </row>
    <row r="731" spans="9:9" ht="12.75" customHeight="1" x14ac:dyDescent="0.25">
      <c r="I731" s="10"/>
    </row>
    <row r="732" spans="9:9" ht="12.75" customHeight="1" x14ac:dyDescent="0.25">
      <c r="I732" s="10"/>
    </row>
    <row r="733" spans="9:9" ht="12.75" customHeight="1" x14ac:dyDescent="0.25">
      <c r="I733" s="10"/>
    </row>
    <row r="734" spans="9:9" ht="12.75" customHeight="1" x14ac:dyDescent="0.25">
      <c r="I734" s="10"/>
    </row>
    <row r="735" spans="9:9" ht="12.75" customHeight="1" x14ac:dyDescent="0.25">
      <c r="I735" s="10"/>
    </row>
    <row r="736" spans="9:9" ht="12.75" customHeight="1" x14ac:dyDescent="0.25">
      <c r="I736" s="10"/>
    </row>
    <row r="737" spans="9:9" ht="12.75" customHeight="1" x14ac:dyDescent="0.25">
      <c r="I737" s="10"/>
    </row>
    <row r="738" spans="9:9" ht="12.75" customHeight="1" x14ac:dyDescent="0.25">
      <c r="I738" s="10"/>
    </row>
    <row r="739" spans="9:9" ht="12.75" customHeight="1" x14ac:dyDescent="0.25">
      <c r="I739" s="10"/>
    </row>
    <row r="740" spans="9:9" ht="12.75" customHeight="1" x14ac:dyDescent="0.25">
      <c r="I740" s="10"/>
    </row>
    <row r="741" spans="9:9" ht="12.75" customHeight="1" x14ac:dyDescent="0.25">
      <c r="I741" s="10"/>
    </row>
    <row r="742" spans="9:9" ht="12.75" customHeight="1" x14ac:dyDescent="0.25">
      <c r="I742" s="10"/>
    </row>
    <row r="743" spans="9:9" ht="12.75" customHeight="1" x14ac:dyDescent="0.25">
      <c r="I743" s="10"/>
    </row>
    <row r="744" spans="9:9" ht="12.75" customHeight="1" x14ac:dyDescent="0.25">
      <c r="I744" s="10"/>
    </row>
    <row r="745" spans="9:9" ht="12.75" customHeight="1" x14ac:dyDescent="0.25">
      <c r="I745" s="10"/>
    </row>
    <row r="746" spans="9:9" ht="12.75" customHeight="1" x14ac:dyDescent="0.25">
      <c r="I746" s="10"/>
    </row>
    <row r="747" spans="9:9" ht="12.75" customHeight="1" x14ac:dyDescent="0.25">
      <c r="I747" s="10"/>
    </row>
    <row r="748" spans="9:9" ht="12.75" customHeight="1" x14ac:dyDescent="0.25">
      <c r="I748" s="10"/>
    </row>
    <row r="749" spans="9:9" ht="12.75" customHeight="1" x14ac:dyDescent="0.25">
      <c r="I749" s="10"/>
    </row>
    <row r="750" spans="9:9" ht="12.75" customHeight="1" x14ac:dyDescent="0.25">
      <c r="I750" s="10"/>
    </row>
    <row r="751" spans="9:9" ht="12.75" customHeight="1" x14ac:dyDescent="0.25">
      <c r="I751" s="10"/>
    </row>
    <row r="752" spans="9:9" ht="12.75" customHeight="1" x14ac:dyDescent="0.25">
      <c r="I752" s="10"/>
    </row>
    <row r="753" spans="9:9" ht="12.75" customHeight="1" x14ac:dyDescent="0.25">
      <c r="I753" s="10"/>
    </row>
    <row r="754" spans="9:9" ht="12.75" customHeight="1" x14ac:dyDescent="0.25">
      <c r="I754" s="10"/>
    </row>
    <row r="755" spans="9:9" ht="12.75" customHeight="1" x14ac:dyDescent="0.25">
      <c r="I755" s="10"/>
    </row>
    <row r="756" spans="9:9" ht="12.75" customHeight="1" x14ac:dyDescent="0.25">
      <c r="I756" s="10"/>
    </row>
    <row r="757" spans="9:9" ht="12.75" customHeight="1" x14ac:dyDescent="0.25">
      <c r="I757" s="10"/>
    </row>
    <row r="758" spans="9:9" ht="12.75" customHeight="1" x14ac:dyDescent="0.25">
      <c r="I758" s="10"/>
    </row>
    <row r="759" spans="9:9" ht="12.75" customHeight="1" x14ac:dyDescent="0.25">
      <c r="I759" s="10"/>
    </row>
    <row r="760" spans="9:9" ht="12.75" customHeight="1" x14ac:dyDescent="0.25">
      <c r="I760" s="10"/>
    </row>
    <row r="761" spans="9:9" ht="12.75" customHeight="1" x14ac:dyDescent="0.25">
      <c r="I761" s="10"/>
    </row>
    <row r="762" spans="9:9" ht="12.75" customHeight="1" x14ac:dyDescent="0.25">
      <c r="I762" s="10"/>
    </row>
    <row r="763" spans="9:9" ht="12.75" customHeight="1" x14ac:dyDescent="0.25">
      <c r="I763" s="10"/>
    </row>
    <row r="764" spans="9:9" ht="12.75" customHeight="1" x14ac:dyDescent="0.25">
      <c r="I764" s="10"/>
    </row>
    <row r="765" spans="9:9" ht="12.75" customHeight="1" x14ac:dyDescent="0.25">
      <c r="I765" s="10"/>
    </row>
    <row r="766" spans="9:9" ht="12.75" customHeight="1" x14ac:dyDescent="0.25">
      <c r="I766" s="10"/>
    </row>
    <row r="767" spans="9:9" ht="12.75" customHeight="1" x14ac:dyDescent="0.25">
      <c r="I767" s="10"/>
    </row>
    <row r="768" spans="9:9" ht="12.75" customHeight="1" x14ac:dyDescent="0.25">
      <c r="I768" s="10"/>
    </row>
    <row r="769" spans="9:9" ht="12.75" customHeight="1" x14ac:dyDescent="0.25">
      <c r="I769" s="10"/>
    </row>
    <row r="770" spans="9:9" ht="12.75" customHeight="1" x14ac:dyDescent="0.25">
      <c r="I770" s="10"/>
    </row>
    <row r="771" spans="9:9" ht="12.75" customHeight="1" x14ac:dyDescent="0.25">
      <c r="I771" s="10"/>
    </row>
    <row r="772" spans="9:9" ht="12.75" customHeight="1" x14ac:dyDescent="0.25">
      <c r="I772" s="10"/>
    </row>
    <row r="773" spans="9:9" ht="12.75" customHeight="1" x14ac:dyDescent="0.25">
      <c r="I773" s="10"/>
    </row>
    <row r="774" spans="9:9" ht="12.75" customHeight="1" x14ac:dyDescent="0.25">
      <c r="I774" s="10"/>
    </row>
    <row r="775" spans="9:9" ht="12.75" customHeight="1" x14ac:dyDescent="0.25">
      <c r="I775" s="10"/>
    </row>
    <row r="776" spans="9:9" ht="12.75" customHeight="1" x14ac:dyDescent="0.25">
      <c r="I776" s="10"/>
    </row>
    <row r="777" spans="9:9" ht="12.75" customHeight="1" x14ac:dyDescent="0.25">
      <c r="I777" s="10"/>
    </row>
    <row r="778" spans="9:9" ht="12.75" customHeight="1" x14ac:dyDescent="0.25">
      <c r="I778" s="10"/>
    </row>
    <row r="779" spans="9:9" ht="12.75" customHeight="1" x14ac:dyDescent="0.25">
      <c r="I779" s="10"/>
    </row>
    <row r="780" spans="9:9" ht="12.75" customHeight="1" x14ac:dyDescent="0.25">
      <c r="I780" s="10"/>
    </row>
    <row r="781" spans="9:9" ht="12.75" customHeight="1" x14ac:dyDescent="0.25">
      <c r="I781" s="10"/>
    </row>
    <row r="782" spans="9:9" ht="12.75" customHeight="1" x14ac:dyDescent="0.25">
      <c r="I782" s="10"/>
    </row>
    <row r="783" spans="9:9" ht="12.75" customHeight="1" x14ac:dyDescent="0.25">
      <c r="I783" s="10"/>
    </row>
    <row r="784" spans="9:9" ht="12.75" customHeight="1" x14ac:dyDescent="0.25">
      <c r="I784" s="10"/>
    </row>
    <row r="785" spans="9:9" ht="12.75" customHeight="1" x14ac:dyDescent="0.25">
      <c r="I785" s="10"/>
    </row>
    <row r="786" spans="9:9" ht="12.75" customHeight="1" x14ac:dyDescent="0.25">
      <c r="I786" s="10"/>
    </row>
    <row r="787" spans="9:9" ht="12.75" customHeight="1" x14ac:dyDescent="0.25">
      <c r="I787" s="10"/>
    </row>
    <row r="788" spans="9:9" ht="12.75" customHeight="1" x14ac:dyDescent="0.25">
      <c r="I788" s="10"/>
    </row>
    <row r="789" spans="9:9" ht="12.75" customHeight="1" x14ac:dyDescent="0.25">
      <c r="I789" s="10"/>
    </row>
    <row r="790" spans="9:9" ht="12.75" customHeight="1" x14ac:dyDescent="0.25">
      <c r="I790" s="10"/>
    </row>
    <row r="791" spans="9:9" ht="12.75" customHeight="1" x14ac:dyDescent="0.25">
      <c r="I791" s="10"/>
    </row>
    <row r="792" spans="9:9" ht="12.75" customHeight="1" x14ac:dyDescent="0.25">
      <c r="I792" s="10"/>
    </row>
    <row r="793" spans="9:9" ht="12.75" customHeight="1" x14ac:dyDescent="0.25">
      <c r="I793" s="10"/>
    </row>
    <row r="794" spans="9:9" ht="12.75" customHeight="1" x14ac:dyDescent="0.25">
      <c r="I794" s="10"/>
    </row>
    <row r="795" spans="9:9" ht="12.75" customHeight="1" x14ac:dyDescent="0.25">
      <c r="I795" s="10"/>
    </row>
    <row r="796" spans="9:9" ht="12.75" customHeight="1" x14ac:dyDescent="0.25">
      <c r="I796" s="10"/>
    </row>
    <row r="797" spans="9:9" ht="12.75" customHeight="1" x14ac:dyDescent="0.25">
      <c r="I797" s="10"/>
    </row>
    <row r="798" spans="9:9" ht="12.75" customHeight="1" x14ac:dyDescent="0.25">
      <c r="I798" s="10"/>
    </row>
    <row r="799" spans="9:9" ht="12.75" customHeight="1" x14ac:dyDescent="0.25">
      <c r="I799" s="10"/>
    </row>
    <row r="800" spans="9:9" ht="12.75" customHeight="1" x14ac:dyDescent="0.25">
      <c r="I800" s="10"/>
    </row>
    <row r="801" spans="9:9" ht="12.75" customHeight="1" x14ac:dyDescent="0.25">
      <c r="I801" s="10"/>
    </row>
    <row r="802" spans="9:9" ht="12.75" customHeight="1" x14ac:dyDescent="0.25">
      <c r="I802" s="10"/>
    </row>
    <row r="803" spans="9:9" ht="12.75" customHeight="1" x14ac:dyDescent="0.25">
      <c r="I803" s="10"/>
    </row>
    <row r="804" spans="9:9" ht="12.75" customHeight="1" x14ac:dyDescent="0.25">
      <c r="I804" s="10"/>
    </row>
    <row r="805" spans="9:9" ht="12.75" customHeight="1" x14ac:dyDescent="0.25">
      <c r="I805" s="10"/>
    </row>
    <row r="806" spans="9:9" ht="12.75" customHeight="1" x14ac:dyDescent="0.25">
      <c r="I806" s="10"/>
    </row>
    <row r="807" spans="9:9" ht="12.75" customHeight="1" x14ac:dyDescent="0.25">
      <c r="I807" s="10"/>
    </row>
    <row r="808" spans="9:9" ht="12.75" customHeight="1" x14ac:dyDescent="0.25">
      <c r="I808" s="10"/>
    </row>
    <row r="809" spans="9:9" ht="12.75" customHeight="1" x14ac:dyDescent="0.25">
      <c r="I809" s="10"/>
    </row>
    <row r="810" spans="9:9" ht="12.75" customHeight="1" x14ac:dyDescent="0.25">
      <c r="I810" s="10"/>
    </row>
    <row r="811" spans="9:9" ht="12.75" customHeight="1" x14ac:dyDescent="0.25">
      <c r="I811" s="10"/>
    </row>
    <row r="812" spans="9:9" ht="12.75" customHeight="1" x14ac:dyDescent="0.25">
      <c r="I812" s="10"/>
    </row>
    <row r="813" spans="9:9" ht="12.75" customHeight="1" x14ac:dyDescent="0.25">
      <c r="I813" s="10"/>
    </row>
    <row r="814" spans="9:9" ht="12.75" customHeight="1" x14ac:dyDescent="0.25">
      <c r="I814" s="10"/>
    </row>
    <row r="815" spans="9:9" ht="12.75" customHeight="1" x14ac:dyDescent="0.25">
      <c r="I815" s="10"/>
    </row>
    <row r="816" spans="9:9" ht="12.75" customHeight="1" x14ac:dyDescent="0.25">
      <c r="I816" s="10"/>
    </row>
    <row r="817" spans="9:9" ht="12.75" customHeight="1" x14ac:dyDescent="0.25">
      <c r="I817" s="10"/>
    </row>
    <row r="818" spans="9:9" ht="12.75" customHeight="1" x14ac:dyDescent="0.25">
      <c r="I818" s="10"/>
    </row>
    <row r="819" spans="9:9" ht="12.75" customHeight="1" x14ac:dyDescent="0.25">
      <c r="I819" s="10"/>
    </row>
    <row r="820" spans="9:9" ht="12.75" customHeight="1" x14ac:dyDescent="0.25">
      <c r="I820" s="10"/>
    </row>
    <row r="821" spans="9:9" ht="12.75" customHeight="1" x14ac:dyDescent="0.25">
      <c r="I821" s="10"/>
    </row>
    <row r="822" spans="9:9" ht="12.75" customHeight="1" x14ac:dyDescent="0.25">
      <c r="I822" s="10"/>
    </row>
    <row r="823" spans="9:9" ht="12.75" customHeight="1" x14ac:dyDescent="0.25">
      <c r="I823" s="10"/>
    </row>
    <row r="824" spans="9:9" ht="12.75" customHeight="1" x14ac:dyDescent="0.25">
      <c r="I824" s="10"/>
    </row>
    <row r="825" spans="9:9" ht="12.75" customHeight="1" x14ac:dyDescent="0.25">
      <c r="I825" s="10"/>
    </row>
    <row r="826" spans="9:9" ht="12.75" customHeight="1" x14ac:dyDescent="0.25">
      <c r="I826" s="10"/>
    </row>
    <row r="827" spans="9:9" ht="12.75" customHeight="1" x14ac:dyDescent="0.25">
      <c r="I827" s="10"/>
    </row>
    <row r="828" spans="9:9" ht="12.75" customHeight="1" x14ac:dyDescent="0.25">
      <c r="I828" s="10"/>
    </row>
    <row r="829" spans="9:9" ht="12.75" customHeight="1" x14ac:dyDescent="0.25">
      <c r="I829" s="10"/>
    </row>
    <row r="830" spans="9:9" ht="12.75" customHeight="1" x14ac:dyDescent="0.25">
      <c r="I830" s="10"/>
    </row>
    <row r="831" spans="9:9" ht="12.75" customHeight="1" x14ac:dyDescent="0.25">
      <c r="I831" s="10"/>
    </row>
    <row r="832" spans="9:9" ht="12.75" customHeight="1" x14ac:dyDescent="0.25">
      <c r="I832" s="10"/>
    </row>
    <row r="833" spans="9:9" ht="12.75" customHeight="1" x14ac:dyDescent="0.25">
      <c r="I833" s="10"/>
    </row>
    <row r="834" spans="9:9" ht="12.75" customHeight="1" x14ac:dyDescent="0.25">
      <c r="I834" s="10"/>
    </row>
    <row r="835" spans="9:9" ht="12.75" customHeight="1" x14ac:dyDescent="0.25">
      <c r="I835" s="10"/>
    </row>
    <row r="836" spans="9:9" ht="12.75" customHeight="1" x14ac:dyDescent="0.25">
      <c r="I836" s="10"/>
    </row>
    <row r="837" spans="9:9" ht="12.75" customHeight="1" x14ac:dyDescent="0.25">
      <c r="I837" s="10"/>
    </row>
    <row r="838" spans="9:9" ht="12.75" customHeight="1" x14ac:dyDescent="0.25">
      <c r="I838" s="10"/>
    </row>
    <row r="839" spans="9:9" ht="12.75" customHeight="1" x14ac:dyDescent="0.25">
      <c r="I839" s="10"/>
    </row>
    <row r="840" spans="9:9" ht="12.75" customHeight="1" x14ac:dyDescent="0.25">
      <c r="I840" s="10"/>
    </row>
    <row r="841" spans="9:9" ht="12.75" customHeight="1" x14ac:dyDescent="0.25">
      <c r="I841" s="10"/>
    </row>
    <row r="842" spans="9:9" ht="12.75" customHeight="1" x14ac:dyDescent="0.25">
      <c r="I842" s="10"/>
    </row>
    <row r="843" spans="9:9" ht="12.75" customHeight="1" x14ac:dyDescent="0.25">
      <c r="I843" s="10"/>
    </row>
    <row r="844" spans="9:9" ht="12.75" customHeight="1" x14ac:dyDescent="0.25">
      <c r="I844" s="10"/>
    </row>
    <row r="845" spans="9:9" ht="12.75" customHeight="1" x14ac:dyDescent="0.25">
      <c r="I845" s="10"/>
    </row>
    <row r="846" spans="9:9" ht="12.75" customHeight="1" x14ac:dyDescent="0.25">
      <c r="I846" s="10"/>
    </row>
    <row r="847" spans="9:9" ht="12.75" customHeight="1" x14ac:dyDescent="0.25">
      <c r="I847" s="10"/>
    </row>
    <row r="848" spans="9:9" ht="12.75" customHeight="1" x14ac:dyDescent="0.25">
      <c r="I848" s="10"/>
    </row>
    <row r="849" spans="9:9" ht="12.75" customHeight="1" x14ac:dyDescent="0.25">
      <c r="I849" s="10"/>
    </row>
    <row r="850" spans="9:9" ht="12.75" customHeight="1" x14ac:dyDescent="0.25">
      <c r="I850" s="10"/>
    </row>
    <row r="851" spans="9:9" ht="12.75" customHeight="1" x14ac:dyDescent="0.25">
      <c r="I851" s="10"/>
    </row>
    <row r="852" spans="9:9" ht="12.75" customHeight="1" x14ac:dyDescent="0.25">
      <c r="I852" s="10"/>
    </row>
    <row r="853" spans="9:9" ht="12.75" customHeight="1" x14ac:dyDescent="0.25">
      <c r="I853" s="10"/>
    </row>
    <row r="854" spans="9:9" ht="12.75" customHeight="1" x14ac:dyDescent="0.25">
      <c r="I854" s="10"/>
    </row>
    <row r="855" spans="9:9" ht="12.75" customHeight="1" x14ac:dyDescent="0.25">
      <c r="I855" s="10"/>
    </row>
    <row r="856" spans="9:9" ht="12.75" customHeight="1" x14ac:dyDescent="0.25">
      <c r="I856" s="10"/>
    </row>
    <row r="857" spans="9:9" ht="12.75" customHeight="1" x14ac:dyDescent="0.25">
      <c r="I857" s="10"/>
    </row>
    <row r="858" spans="9:9" ht="12.75" customHeight="1" x14ac:dyDescent="0.25">
      <c r="I858" s="10"/>
    </row>
    <row r="859" spans="9:9" ht="12.75" customHeight="1" x14ac:dyDescent="0.25">
      <c r="I859" s="10"/>
    </row>
    <row r="860" spans="9:9" ht="12.75" customHeight="1" x14ac:dyDescent="0.25">
      <c r="I860" s="10"/>
    </row>
    <row r="861" spans="9:9" ht="12.75" customHeight="1" x14ac:dyDescent="0.25">
      <c r="I861" s="10"/>
    </row>
    <row r="862" spans="9:9" ht="12.75" customHeight="1" x14ac:dyDescent="0.25">
      <c r="I862" s="10"/>
    </row>
    <row r="863" spans="9:9" ht="12.75" customHeight="1" x14ac:dyDescent="0.25">
      <c r="I863" s="10"/>
    </row>
    <row r="864" spans="9:9" ht="12.75" customHeight="1" x14ac:dyDescent="0.25">
      <c r="I864" s="10"/>
    </row>
    <row r="865" spans="9:9" ht="12.75" customHeight="1" x14ac:dyDescent="0.25">
      <c r="I865" s="10"/>
    </row>
    <row r="866" spans="9:9" ht="12.75" customHeight="1" x14ac:dyDescent="0.25">
      <c r="I866" s="10"/>
    </row>
    <row r="867" spans="9:9" ht="12.75" customHeight="1" x14ac:dyDescent="0.25">
      <c r="I867" s="10"/>
    </row>
    <row r="868" spans="9:9" ht="12.75" customHeight="1" x14ac:dyDescent="0.25">
      <c r="I868" s="10"/>
    </row>
    <row r="869" spans="9:9" ht="12.75" customHeight="1" x14ac:dyDescent="0.25">
      <c r="I869" s="10"/>
    </row>
    <row r="870" spans="9:9" ht="12.75" customHeight="1" x14ac:dyDescent="0.25">
      <c r="I870" s="10"/>
    </row>
    <row r="871" spans="9:9" ht="12.75" customHeight="1" x14ac:dyDescent="0.25">
      <c r="I871" s="10"/>
    </row>
    <row r="872" spans="9:9" ht="12.75" customHeight="1" x14ac:dyDescent="0.25">
      <c r="I872" s="10"/>
    </row>
    <row r="873" spans="9:9" ht="12.75" customHeight="1" x14ac:dyDescent="0.25">
      <c r="I873" s="10"/>
    </row>
    <row r="874" spans="9:9" ht="12.75" customHeight="1" x14ac:dyDescent="0.25">
      <c r="I874" s="10"/>
    </row>
    <row r="875" spans="9:9" ht="12.75" customHeight="1" x14ac:dyDescent="0.25">
      <c r="I875" s="10"/>
    </row>
    <row r="876" spans="9:9" ht="12.75" customHeight="1" x14ac:dyDescent="0.25">
      <c r="I876" s="10"/>
    </row>
    <row r="877" spans="9:9" ht="12.75" customHeight="1" x14ac:dyDescent="0.25">
      <c r="I877" s="10"/>
    </row>
    <row r="878" spans="9:9" ht="12.75" customHeight="1" x14ac:dyDescent="0.25">
      <c r="I878" s="10"/>
    </row>
    <row r="879" spans="9:9" ht="12.75" customHeight="1" x14ac:dyDescent="0.25">
      <c r="I879" s="10"/>
    </row>
    <row r="880" spans="9:9" ht="12.75" customHeight="1" x14ac:dyDescent="0.25">
      <c r="I880" s="10"/>
    </row>
    <row r="881" spans="9:9" ht="12.75" customHeight="1" x14ac:dyDescent="0.25">
      <c r="I881" s="10"/>
    </row>
    <row r="882" spans="9:9" ht="12.75" customHeight="1" x14ac:dyDescent="0.25">
      <c r="I882" s="10"/>
    </row>
    <row r="883" spans="9:9" ht="12.75" customHeight="1" x14ac:dyDescent="0.25">
      <c r="I883" s="10"/>
    </row>
    <row r="884" spans="9:9" ht="12.75" customHeight="1" x14ac:dyDescent="0.25">
      <c r="I884" s="10"/>
    </row>
    <row r="885" spans="9:9" ht="12.75" customHeight="1" x14ac:dyDescent="0.25">
      <c r="I885" s="10"/>
    </row>
    <row r="886" spans="9:9" ht="12.75" customHeight="1" x14ac:dyDescent="0.25">
      <c r="I886" s="10"/>
    </row>
    <row r="887" spans="9:9" ht="12.75" customHeight="1" x14ac:dyDescent="0.25">
      <c r="I887" s="10"/>
    </row>
    <row r="888" spans="9:9" ht="12.75" customHeight="1" x14ac:dyDescent="0.25">
      <c r="I888" s="10"/>
    </row>
    <row r="889" spans="9:9" ht="12.75" customHeight="1" x14ac:dyDescent="0.25">
      <c r="I889" s="10"/>
    </row>
    <row r="890" spans="9:9" ht="12.75" customHeight="1" x14ac:dyDescent="0.25">
      <c r="I890" s="10"/>
    </row>
    <row r="891" spans="9:9" ht="12.75" customHeight="1" x14ac:dyDescent="0.25">
      <c r="I891" s="10"/>
    </row>
    <row r="892" spans="9:9" ht="12.75" customHeight="1" x14ac:dyDescent="0.25">
      <c r="I892" s="10"/>
    </row>
    <row r="893" spans="9:9" ht="12.75" customHeight="1" x14ac:dyDescent="0.25">
      <c r="I893" s="10"/>
    </row>
    <row r="894" spans="9:9" ht="12.75" customHeight="1" x14ac:dyDescent="0.25">
      <c r="I894" s="10"/>
    </row>
    <row r="895" spans="9:9" ht="12.75" customHeight="1" x14ac:dyDescent="0.25">
      <c r="I895" s="10"/>
    </row>
    <row r="896" spans="9:9" ht="12.75" customHeight="1" x14ac:dyDescent="0.25">
      <c r="I896" s="10"/>
    </row>
    <row r="897" spans="9:9" ht="12.75" customHeight="1" x14ac:dyDescent="0.25">
      <c r="I897" s="10"/>
    </row>
    <row r="898" spans="9:9" ht="12.75" customHeight="1" x14ac:dyDescent="0.25">
      <c r="I898" s="10"/>
    </row>
    <row r="899" spans="9:9" ht="12.75" customHeight="1" x14ac:dyDescent="0.25">
      <c r="I899" s="10"/>
    </row>
    <row r="900" spans="9:9" ht="12.75" customHeight="1" x14ac:dyDescent="0.25">
      <c r="I900" s="10"/>
    </row>
    <row r="901" spans="9:9" ht="12.75" customHeight="1" x14ac:dyDescent="0.25">
      <c r="I901" s="10"/>
    </row>
    <row r="902" spans="9:9" ht="12.75" customHeight="1" x14ac:dyDescent="0.25">
      <c r="I902" s="10"/>
    </row>
    <row r="903" spans="9:9" ht="12.75" customHeight="1" x14ac:dyDescent="0.25">
      <c r="I903" s="10"/>
    </row>
    <row r="904" spans="9:9" ht="12.75" customHeight="1" x14ac:dyDescent="0.25">
      <c r="I904" s="10"/>
    </row>
    <row r="905" spans="9:9" ht="12.75" customHeight="1" x14ac:dyDescent="0.25">
      <c r="I905" s="10"/>
    </row>
    <row r="906" spans="9:9" ht="12.75" customHeight="1" x14ac:dyDescent="0.25">
      <c r="I906" s="10"/>
    </row>
    <row r="907" spans="9:9" ht="12.75" customHeight="1" x14ac:dyDescent="0.25">
      <c r="I907" s="10"/>
    </row>
    <row r="908" spans="9:9" ht="12.75" customHeight="1" x14ac:dyDescent="0.25">
      <c r="I908" s="10"/>
    </row>
    <row r="909" spans="9:9" ht="12.75" customHeight="1" x14ac:dyDescent="0.25">
      <c r="I909" s="10"/>
    </row>
    <row r="910" spans="9:9" ht="12.75" customHeight="1" x14ac:dyDescent="0.25">
      <c r="I910" s="10"/>
    </row>
    <row r="911" spans="9:9" ht="12.75" customHeight="1" x14ac:dyDescent="0.25">
      <c r="I911" s="10"/>
    </row>
    <row r="912" spans="9:9" ht="12.75" customHeight="1" x14ac:dyDescent="0.25">
      <c r="I912" s="10"/>
    </row>
    <row r="913" spans="9:9" ht="12.75" customHeight="1" x14ac:dyDescent="0.25">
      <c r="I913" s="10"/>
    </row>
    <row r="914" spans="9:9" ht="12.75" customHeight="1" x14ac:dyDescent="0.25">
      <c r="I914" s="10"/>
    </row>
    <row r="915" spans="9:9" ht="12.75" customHeight="1" x14ac:dyDescent="0.25">
      <c r="I915" s="10"/>
    </row>
    <row r="916" spans="9:9" ht="12.75" customHeight="1" x14ac:dyDescent="0.25">
      <c r="I916" s="10"/>
    </row>
    <row r="917" spans="9:9" ht="12.75" customHeight="1" x14ac:dyDescent="0.25">
      <c r="I917" s="10"/>
    </row>
    <row r="918" spans="9:9" ht="12.75" customHeight="1" x14ac:dyDescent="0.25">
      <c r="I918" s="10"/>
    </row>
    <row r="919" spans="9:9" ht="12.75" customHeight="1" x14ac:dyDescent="0.25">
      <c r="I919" s="10"/>
    </row>
    <row r="920" spans="9:9" ht="12.75" customHeight="1" x14ac:dyDescent="0.25">
      <c r="I920" s="10"/>
    </row>
    <row r="921" spans="9:9" ht="12.75" customHeight="1" x14ac:dyDescent="0.25">
      <c r="I921" s="10"/>
    </row>
    <row r="922" spans="9:9" ht="12.75" customHeight="1" x14ac:dyDescent="0.25">
      <c r="I922" s="10"/>
    </row>
    <row r="923" spans="9:9" ht="12.75" customHeight="1" x14ac:dyDescent="0.25">
      <c r="I923" s="10"/>
    </row>
    <row r="924" spans="9:9" ht="12.75" customHeight="1" x14ac:dyDescent="0.25">
      <c r="I924" s="10"/>
    </row>
    <row r="925" spans="9:9" ht="12.75" customHeight="1" x14ac:dyDescent="0.25">
      <c r="I925" s="10"/>
    </row>
    <row r="926" spans="9:9" ht="12.75" customHeight="1" x14ac:dyDescent="0.25">
      <c r="I926" s="10"/>
    </row>
    <row r="927" spans="9:9" ht="12.75" customHeight="1" x14ac:dyDescent="0.25">
      <c r="I927" s="10"/>
    </row>
    <row r="928" spans="9:9" ht="12.75" customHeight="1" x14ac:dyDescent="0.25">
      <c r="I928" s="10"/>
    </row>
    <row r="929" spans="9:9" ht="12.75" customHeight="1" x14ac:dyDescent="0.25">
      <c r="I929" s="10"/>
    </row>
    <row r="930" spans="9:9" ht="12.75" customHeight="1" x14ac:dyDescent="0.25">
      <c r="I930" s="10"/>
    </row>
    <row r="931" spans="9:9" ht="12.75" customHeight="1" x14ac:dyDescent="0.25">
      <c r="I931" s="10"/>
    </row>
    <row r="932" spans="9:9" ht="12.75" customHeight="1" x14ac:dyDescent="0.25">
      <c r="I932" s="10"/>
    </row>
    <row r="933" spans="9:9" ht="12.75" customHeight="1" x14ac:dyDescent="0.25">
      <c r="I933" s="10"/>
    </row>
    <row r="934" spans="9:9" ht="12.75" customHeight="1" x14ac:dyDescent="0.25">
      <c r="I934" s="10"/>
    </row>
    <row r="935" spans="9:9" ht="12.75" customHeight="1" x14ac:dyDescent="0.25">
      <c r="I935" s="10"/>
    </row>
    <row r="936" spans="9:9" ht="12.75" customHeight="1" x14ac:dyDescent="0.25">
      <c r="I936" s="10"/>
    </row>
    <row r="937" spans="9:9" ht="12.75" customHeight="1" x14ac:dyDescent="0.25">
      <c r="I937" s="10"/>
    </row>
    <row r="938" spans="9:9" ht="12.75" customHeight="1" x14ac:dyDescent="0.25">
      <c r="I938" s="10"/>
    </row>
    <row r="939" spans="9:9" ht="12.75" customHeight="1" x14ac:dyDescent="0.25">
      <c r="I939" s="10"/>
    </row>
    <row r="940" spans="9:9" ht="12.75" customHeight="1" x14ac:dyDescent="0.25">
      <c r="I940" s="10"/>
    </row>
    <row r="941" spans="9:9" ht="12.75" customHeight="1" x14ac:dyDescent="0.25">
      <c r="I941" s="10"/>
    </row>
    <row r="942" spans="9:9" ht="12.75" customHeight="1" x14ac:dyDescent="0.25">
      <c r="I942" s="10"/>
    </row>
    <row r="943" spans="9:9" ht="12.75" customHeight="1" x14ac:dyDescent="0.25">
      <c r="I943" s="10"/>
    </row>
    <row r="944" spans="9:9" ht="12.75" customHeight="1" x14ac:dyDescent="0.25">
      <c r="I944" s="10"/>
    </row>
    <row r="945" spans="9:9" ht="12.75" customHeight="1" x14ac:dyDescent="0.25">
      <c r="I945" s="10"/>
    </row>
    <row r="946" spans="9:9" ht="12.75" customHeight="1" x14ac:dyDescent="0.25">
      <c r="I946" s="10"/>
    </row>
    <row r="947" spans="9:9" ht="12.75" customHeight="1" x14ac:dyDescent="0.25">
      <c r="I947" s="10"/>
    </row>
    <row r="948" spans="9:9" ht="12.75" customHeight="1" x14ac:dyDescent="0.25">
      <c r="I948" s="10"/>
    </row>
    <row r="949" spans="9:9" ht="12.75" customHeight="1" x14ac:dyDescent="0.25">
      <c r="I949" s="10"/>
    </row>
    <row r="950" spans="9:9" ht="12.75" customHeight="1" x14ac:dyDescent="0.25">
      <c r="I950" s="10"/>
    </row>
    <row r="951" spans="9:9" ht="12.75" customHeight="1" x14ac:dyDescent="0.25">
      <c r="I951" s="10"/>
    </row>
    <row r="952" spans="9:9" ht="12.75" customHeight="1" x14ac:dyDescent="0.25">
      <c r="I952" s="10"/>
    </row>
    <row r="953" spans="9:9" ht="12.75" customHeight="1" x14ac:dyDescent="0.25">
      <c r="I953" s="10"/>
    </row>
    <row r="954" spans="9:9" ht="12.75" customHeight="1" x14ac:dyDescent="0.25">
      <c r="I954" s="10"/>
    </row>
    <row r="955" spans="9:9" ht="12.75" customHeight="1" x14ac:dyDescent="0.25">
      <c r="I955" s="10"/>
    </row>
    <row r="956" spans="9:9" ht="12.75" customHeight="1" x14ac:dyDescent="0.25">
      <c r="I956" s="10"/>
    </row>
    <row r="957" spans="9:9" ht="12.75" customHeight="1" x14ac:dyDescent="0.25">
      <c r="I957" s="10"/>
    </row>
    <row r="958" spans="9:9" ht="12.75" customHeight="1" x14ac:dyDescent="0.25">
      <c r="I958" s="10"/>
    </row>
    <row r="959" spans="9:9" ht="12.75" customHeight="1" x14ac:dyDescent="0.25">
      <c r="I959" s="10"/>
    </row>
    <row r="960" spans="9:9" ht="12.75" customHeight="1" x14ac:dyDescent="0.25">
      <c r="I960" s="10"/>
    </row>
    <row r="961" spans="9:9" ht="12.75" customHeight="1" x14ac:dyDescent="0.25">
      <c r="I961" s="10"/>
    </row>
    <row r="962" spans="9:9" ht="12.75" customHeight="1" x14ac:dyDescent="0.25">
      <c r="I962" s="10"/>
    </row>
    <row r="963" spans="9:9" ht="12.75" customHeight="1" x14ac:dyDescent="0.25">
      <c r="I963" s="10"/>
    </row>
    <row r="964" spans="9:9" ht="12.75" customHeight="1" x14ac:dyDescent="0.25">
      <c r="I964" s="10"/>
    </row>
    <row r="965" spans="9:9" ht="12.75" customHeight="1" x14ac:dyDescent="0.25">
      <c r="I965" s="10"/>
    </row>
    <row r="966" spans="9:9" ht="12.75" customHeight="1" x14ac:dyDescent="0.25">
      <c r="I966" s="10"/>
    </row>
    <row r="967" spans="9:9" ht="12.75" customHeight="1" x14ac:dyDescent="0.25">
      <c r="I967" s="10"/>
    </row>
    <row r="968" spans="9:9" ht="12.75" customHeight="1" x14ac:dyDescent="0.25">
      <c r="I968" s="10"/>
    </row>
    <row r="969" spans="9:9" ht="12.75" customHeight="1" x14ac:dyDescent="0.25">
      <c r="I969" s="10"/>
    </row>
    <row r="970" spans="9:9" ht="12.75" customHeight="1" x14ac:dyDescent="0.25">
      <c r="I970" s="10"/>
    </row>
    <row r="971" spans="9:9" ht="12.75" customHeight="1" x14ac:dyDescent="0.25">
      <c r="I971" s="10"/>
    </row>
    <row r="972" spans="9:9" ht="12.75" customHeight="1" x14ac:dyDescent="0.25">
      <c r="I972" s="10"/>
    </row>
    <row r="973" spans="9:9" ht="12.75" customHeight="1" x14ac:dyDescent="0.25">
      <c r="I973" s="10"/>
    </row>
    <row r="974" spans="9:9" ht="12.75" customHeight="1" x14ac:dyDescent="0.25">
      <c r="I974" s="10"/>
    </row>
    <row r="975" spans="9:9" ht="12.75" customHeight="1" x14ac:dyDescent="0.25">
      <c r="I975" s="10"/>
    </row>
    <row r="976" spans="9:9" ht="12.75" customHeight="1" x14ac:dyDescent="0.25">
      <c r="I976" s="10"/>
    </row>
    <row r="977" spans="9:9" ht="12.75" customHeight="1" x14ac:dyDescent="0.25">
      <c r="I977" s="10"/>
    </row>
    <row r="978" spans="9:9" ht="12.75" customHeight="1" x14ac:dyDescent="0.25">
      <c r="I978" s="10"/>
    </row>
    <row r="979" spans="9:9" ht="12.75" customHeight="1" x14ac:dyDescent="0.25">
      <c r="I979" s="10"/>
    </row>
    <row r="980" spans="9:9" ht="12.75" customHeight="1" x14ac:dyDescent="0.25">
      <c r="I980" s="10"/>
    </row>
    <row r="981" spans="9:9" ht="12.75" customHeight="1" x14ac:dyDescent="0.25">
      <c r="I981" s="10"/>
    </row>
    <row r="982" spans="9:9" ht="12.75" customHeight="1" x14ac:dyDescent="0.25">
      <c r="I982" s="10"/>
    </row>
    <row r="983" spans="9:9" ht="12.75" customHeight="1" x14ac:dyDescent="0.25">
      <c r="I983" s="10"/>
    </row>
    <row r="984" spans="9:9" ht="12.75" customHeight="1" x14ac:dyDescent="0.25">
      <c r="I984" s="10"/>
    </row>
    <row r="985" spans="9:9" ht="12.75" customHeight="1" x14ac:dyDescent="0.25">
      <c r="I985" s="10"/>
    </row>
    <row r="986" spans="9:9" ht="12.75" customHeight="1" x14ac:dyDescent="0.25">
      <c r="I986" s="10"/>
    </row>
    <row r="987" spans="9:9" ht="12.75" customHeight="1" x14ac:dyDescent="0.25">
      <c r="I987" s="10"/>
    </row>
    <row r="988" spans="9:9" ht="12.75" customHeight="1" x14ac:dyDescent="0.25">
      <c r="I988" s="10"/>
    </row>
    <row r="989" spans="9:9" ht="12.75" customHeight="1" x14ac:dyDescent="0.25">
      <c r="I989" s="10"/>
    </row>
    <row r="990" spans="9:9" ht="12.75" customHeight="1" x14ac:dyDescent="0.25">
      <c r="I990" s="10"/>
    </row>
    <row r="991" spans="9:9" ht="12.75" customHeight="1" x14ac:dyDescent="0.25">
      <c r="I991" s="10"/>
    </row>
    <row r="992" spans="9:9" ht="12.75" customHeight="1" x14ac:dyDescent="0.25">
      <c r="I992" s="10"/>
    </row>
    <row r="993" spans="9:9" ht="12.75" customHeight="1" x14ac:dyDescent="0.25">
      <c r="I993" s="10"/>
    </row>
    <row r="994" spans="9:9" ht="12.75" customHeight="1" x14ac:dyDescent="0.25">
      <c r="I994" s="10"/>
    </row>
    <row r="995" spans="9:9" ht="12.75" customHeight="1" x14ac:dyDescent="0.25">
      <c r="I995" s="10"/>
    </row>
    <row r="996" spans="9:9" ht="12.75" customHeight="1" x14ac:dyDescent="0.25">
      <c r="I996" s="10"/>
    </row>
    <row r="997" spans="9:9" ht="12.75" customHeight="1" x14ac:dyDescent="0.25">
      <c r="I997" s="10"/>
    </row>
    <row r="998" spans="9:9" ht="12.75" customHeight="1" x14ac:dyDescent="0.25">
      <c r="I998" s="10"/>
    </row>
    <row r="999" spans="9:9" ht="12.75" customHeight="1" x14ac:dyDescent="0.25">
      <c r="I999" s="10"/>
    </row>
    <row r="1000" spans="9:9" ht="12.75" customHeight="1" x14ac:dyDescent="0.25">
      <c r="I1000" s="10"/>
    </row>
    <row r="1001" spans="9:9" ht="12.75" customHeight="1" x14ac:dyDescent="0.25">
      <c r="I1001" s="10"/>
    </row>
    <row r="1002" spans="9:9" ht="12.75" customHeight="1" x14ac:dyDescent="0.25">
      <c r="I1002" s="10"/>
    </row>
    <row r="1003" spans="9:9" ht="12.75" customHeight="1" x14ac:dyDescent="0.25">
      <c r="I1003" s="10"/>
    </row>
    <row r="1004" spans="9:9" ht="12.75" customHeight="1" x14ac:dyDescent="0.25">
      <c r="I1004" s="10"/>
    </row>
    <row r="1005" spans="9:9" ht="12.75" customHeight="1" x14ac:dyDescent="0.25">
      <c r="I1005" s="10"/>
    </row>
    <row r="1006" spans="9:9" ht="12.75" customHeight="1" x14ac:dyDescent="0.25">
      <c r="I1006" s="10"/>
    </row>
    <row r="1007" spans="9:9" ht="12.75" customHeight="1" x14ac:dyDescent="0.25">
      <c r="I1007" s="10"/>
    </row>
    <row r="1008" spans="9:9" ht="12.75" customHeight="1" x14ac:dyDescent="0.25">
      <c r="I1008" s="10"/>
    </row>
    <row r="1009" spans="9:9" ht="12.75" customHeight="1" x14ac:dyDescent="0.25">
      <c r="I1009" s="10"/>
    </row>
    <row r="1010" spans="9:9" ht="12.75" customHeight="1" x14ac:dyDescent="0.25">
      <c r="I1010" s="10"/>
    </row>
    <row r="1011" spans="9:9" ht="12.75" customHeight="1" x14ac:dyDescent="0.25">
      <c r="I1011" s="10"/>
    </row>
    <row r="1012" spans="9:9" ht="12.75" customHeight="1" x14ac:dyDescent="0.25">
      <c r="I1012" s="10"/>
    </row>
    <row r="1013" spans="9:9" ht="12.75" customHeight="1" x14ac:dyDescent="0.25">
      <c r="I1013" s="10"/>
    </row>
    <row r="1014" spans="9:9" ht="12.75" customHeight="1" x14ac:dyDescent="0.25">
      <c r="I1014" s="10"/>
    </row>
    <row r="1015" spans="9:9" ht="12.75" customHeight="1" x14ac:dyDescent="0.25">
      <c r="I1015" s="10"/>
    </row>
    <row r="1016" spans="9:9" ht="12.75" customHeight="1" x14ac:dyDescent="0.25">
      <c r="I1016" s="10"/>
    </row>
    <row r="1017" spans="9:9" ht="12.75" customHeight="1" x14ac:dyDescent="0.25">
      <c r="I1017" s="10"/>
    </row>
    <row r="1018" spans="9:9" ht="12.75" customHeight="1" x14ac:dyDescent="0.25">
      <c r="I1018" s="10"/>
    </row>
    <row r="1019" spans="9:9" ht="12.75" customHeight="1" x14ac:dyDescent="0.25">
      <c r="I1019" s="10"/>
    </row>
    <row r="1020" spans="9:9" ht="12.75" customHeight="1" x14ac:dyDescent="0.25">
      <c r="I1020" s="10"/>
    </row>
    <row r="1021" spans="9:9" ht="12.75" customHeight="1" x14ac:dyDescent="0.25">
      <c r="I1021" s="10"/>
    </row>
    <row r="1022" spans="9:9" ht="12.75" customHeight="1" x14ac:dyDescent="0.25">
      <c r="I1022" s="10"/>
    </row>
    <row r="1023" spans="9:9" ht="12.75" customHeight="1" x14ac:dyDescent="0.25">
      <c r="I1023" s="10"/>
    </row>
    <row r="1024" spans="9:9" ht="12.75" customHeight="1" x14ac:dyDescent="0.25">
      <c r="I1024" s="10"/>
    </row>
    <row r="1025" spans="9:9" ht="12.75" customHeight="1" x14ac:dyDescent="0.25">
      <c r="I1025" s="10"/>
    </row>
    <row r="1026" spans="9:9" ht="12.75" customHeight="1" x14ac:dyDescent="0.25">
      <c r="I1026" s="10"/>
    </row>
    <row r="1027" spans="9:9" ht="12.75" customHeight="1" x14ac:dyDescent="0.25">
      <c r="I1027" s="10"/>
    </row>
    <row r="1028" spans="9:9" ht="12.75" customHeight="1" x14ac:dyDescent="0.25">
      <c r="I1028" s="10"/>
    </row>
    <row r="1029" spans="9:9" ht="12.75" customHeight="1" x14ac:dyDescent="0.25">
      <c r="I1029" s="10"/>
    </row>
    <row r="1030" spans="9:9" ht="12.75" customHeight="1" x14ac:dyDescent="0.25">
      <c r="I1030" s="10"/>
    </row>
    <row r="1031" spans="9:9" ht="12.75" customHeight="1" x14ac:dyDescent="0.25">
      <c r="I1031" s="10"/>
    </row>
    <row r="1032" spans="9:9" ht="12.75" customHeight="1" x14ac:dyDescent="0.25">
      <c r="I1032" s="10"/>
    </row>
    <row r="1033" spans="9:9" ht="12.75" customHeight="1" x14ac:dyDescent="0.25">
      <c r="I1033" s="10"/>
    </row>
    <row r="1034" spans="9:9" ht="12.75" customHeight="1" x14ac:dyDescent="0.25">
      <c r="I1034" s="10"/>
    </row>
    <row r="1035" spans="9:9" ht="12.75" customHeight="1" x14ac:dyDescent="0.25">
      <c r="I1035" s="10"/>
    </row>
    <row r="1036" spans="9:9" ht="12.75" customHeight="1" x14ac:dyDescent="0.25">
      <c r="I1036" s="10"/>
    </row>
    <row r="1037" spans="9:9" ht="12.75" customHeight="1" x14ac:dyDescent="0.25">
      <c r="I1037" s="10"/>
    </row>
    <row r="1038" spans="9:9" ht="12.75" customHeight="1" x14ac:dyDescent="0.25">
      <c r="I1038" s="10"/>
    </row>
    <row r="1039" spans="9:9" ht="12.75" customHeight="1" x14ac:dyDescent="0.25">
      <c r="I1039" s="10"/>
    </row>
    <row r="1040" spans="9:9" ht="12.75" customHeight="1" x14ac:dyDescent="0.25">
      <c r="I1040" s="10"/>
    </row>
    <row r="1041" spans="9:9" ht="12.75" customHeight="1" x14ac:dyDescent="0.25">
      <c r="I1041" s="10"/>
    </row>
    <row r="1042" spans="9:9" ht="12.75" customHeight="1" x14ac:dyDescent="0.25">
      <c r="I1042" s="10"/>
    </row>
    <row r="1043" spans="9:9" ht="12.75" customHeight="1" x14ac:dyDescent="0.25">
      <c r="I1043" s="10"/>
    </row>
    <row r="1044" spans="9:9" ht="12.75" customHeight="1" x14ac:dyDescent="0.25">
      <c r="I1044" s="10"/>
    </row>
    <row r="1045" spans="9:9" ht="12.75" customHeight="1" x14ac:dyDescent="0.25">
      <c r="I1045" s="10"/>
    </row>
    <row r="1046" spans="9:9" ht="12.75" customHeight="1" x14ac:dyDescent="0.25">
      <c r="I1046" s="10"/>
    </row>
    <row r="1047" spans="9:9" ht="12.75" customHeight="1" x14ac:dyDescent="0.25">
      <c r="I1047" s="10"/>
    </row>
    <row r="1048" spans="9:9" ht="12.75" customHeight="1" x14ac:dyDescent="0.25">
      <c r="I1048" s="10"/>
    </row>
    <row r="1049" spans="9:9" ht="12.75" customHeight="1" x14ac:dyDescent="0.25">
      <c r="I1049" s="10"/>
    </row>
    <row r="1050" spans="9:9" ht="12.75" customHeight="1" x14ac:dyDescent="0.25">
      <c r="I1050" s="10"/>
    </row>
    <row r="1051" spans="9:9" ht="12.75" customHeight="1" x14ac:dyDescent="0.25">
      <c r="I1051" s="10"/>
    </row>
    <row r="1052" spans="9:9" ht="12.75" customHeight="1" x14ac:dyDescent="0.25">
      <c r="I1052" s="10"/>
    </row>
    <row r="1053" spans="9:9" ht="12.75" customHeight="1" x14ac:dyDescent="0.25">
      <c r="I1053" s="10"/>
    </row>
    <row r="1054" spans="9:9" ht="12.75" customHeight="1" x14ac:dyDescent="0.25">
      <c r="I1054" s="10"/>
    </row>
    <row r="1055" spans="9:9" ht="12.75" customHeight="1" x14ac:dyDescent="0.25">
      <c r="I1055" s="10"/>
    </row>
    <row r="1056" spans="9:9" ht="12.75" customHeight="1" x14ac:dyDescent="0.25">
      <c r="I1056" s="10"/>
    </row>
    <row r="1057" spans="9:9" ht="12.75" customHeight="1" x14ac:dyDescent="0.25">
      <c r="I1057" s="10"/>
    </row>
    <row r="1058" spans="9:9" ht="12.75" customHeight="1" x14ac:dyDescent="0.25">
      <c r="I1058" s="10"/>
    </row>
    <row r="1059" spans="9:9" ht="12.75" customHeight="1" x14ac:dyDescent="0.25">
      <c r="I1059" s="10"/>
    </row>
    <row r="1060" spans="9:9" ht="12.75" customHeight="1" x14ac:dyDescent="0.25">
      <c r="I1060" s="10"/>
    </row>
    <row r="1061" spans="9:9" ht="12.75" customHeight="1" x14ac:dyDescent="0.25">
      <c r="I1061" s="10"/>
    </row>
    <row r="1062" spans="9:9" ht="12.75" customHeight="1" x14ac:dyDescent="0.25">
      <c r="I1062" s="10"/>
    </row>
    <row r="1063" spans="9:9" ht="12.75" customHeight="1" x14ac:dyDescent="0.25">
      <c r="I1063" s="10"/>
    </row>
    <row r="1064" spans="9:9" ht="12.75" customHeight="1" x14ac:dyDescent="0.25">
      <c r="I1064" s="10"/>
    </row>
    <row r="1065" spans="9:9" ht="12.75" customHeight="1" x14ac:dyDescent="0.25">
      <c r="I1065" s="10"/>
    </row>
    <row r="1066" spans="9:9" ht="12.75" customHeight="1" x14ac:dyDescent="0.25">
      <c r="I1066" s="10"/>
    </row>
    <row r="1067" spans="9:9" ht="12.75" customHeight="1" x14ac:dyDescent="0.25">
      <c r="I1067" s="10"/>
    </row>
    <row r="1068" spans="9:9" ht="12.75" customHeight="1" x14ac:dyDescent="0.25">
      <c r="I1068" s="10"/>
    </row>
    <row r="1069" spans="9:9" ht="12.75" customHeight="1" x14ac:dyDescent="0.25">
      <c r="I1069" s="10"/>
    </row>
    <row r="1070" spans="9:9" ht="12.75" customHeight="1" x14ac:dyDescent="0.25">
      <c r="I1070" s="10"/>
    </row>
    <row r="1071" spans="9:9" ht="12.75" customHeight="1" x14ac:dyDescent="0.25">
      <c r="I1071" s="10"/>
    </row>
    <row r="1072" spans="9:9" ht="12.75" customHeight="1" x14ac:dyDescent="0.25">
      <c r="I1072" s="10"/>
    </row>
    <row r="1073" spans="9:9" ht="12.75" customHeight="1" x14ac:dyDescent="0.25">
      <c r="I1073" s="10"/>
    </row>
    <row r="1074" spans="9:9" ht="12.75" customHeight="1" x14ac:dyDescent="0.25">
      <c r="I1074" s="10"/>
    </row>
    <row r="1075" spans="9:9" ht="12.75" customHeight="1" x14ac:dyDescent="0.25">
      <c r="I1075" s="10"/>
    </row>
    <row r="1076" spans="9:9" ht="12.75" customHeight="1" x14ac:dyDescent="0.25">
      <c r="I1076" s="10"/>
    </row>
    <row r="1077" spans="9:9" ht="12.75" customHeight="1" x14ac:dyDescent="0.25">
      <c r="I1077" s="10"/>
    </row>
    <row r="1078" spans="9:9" ht="12.75" customHeight="1" x14ac:dyDescent="0.25">
      <c r="I1078" s="10"/>
    </row>
    <row r="1079" spans="9:9" ht="12.75" customHeight="1" x14ac:dyDescent="0.25">
      <c r="I1079" s="10"/>
    </row>
    <row r="1080" spans="9:9" ht="12.75" customHeight="1" x14ac:dyDescent="0.25">
      <c r="I1080" s="10"/>
    </row>
    <row r="1081" spans="9:9" ht="12.75" customHeight="1" x14ac:dyDescent="0.25">
      <c r="I1081" s="10"/>
    </row>
    <row r="1082" spans="9:9" ht="12.75" customHeight="1" x14ac:dyDescent="0.25">
      <c r="I1082" s="10"/>
    </row>
    <row r="1083" spans="9:9" ht="12.75" customHeight="1" x14ac:dyDescent="0.25">
      <c r="I1083" s="10"/>
    </row>
    <row r="1084" spans="9:9" ht="12.75" customHeight="1" x14ac:dyDescent="0.25">
      <c r="I1084" s="10"/>
    </row>
    <row r="1085" spans="9:9" ht="12.75" customHeight="1" x14ac:dyDescent="0.25">
      <c r="I1085" s="10"/>
    </row>
    <row r="1086" spans="9:9" ht="12.75" customHeight="1" x14ac:dyDescent="0.25">
      <c r="I1086" s="10"/>
    </row>
    <row r="1087" spans="9:9" ht="12.75" customHeight="1" x14ac:dyDescent="0.25">
      <c r="I1087" s="10"/>
    </row>
    <row r="1088" spans="9:9" ht="12.75" customHeight="1" x14ac:dyDescent="0.25">
      <c r="I1088" s="10"/>
    </row>
    <row r="1089" spans="9:9" ht="12.75" customHeight="1" x14ac:dyDescent="0.25">
      <c r="I1089" s="10"/>
    </row>
    <row r="1090" spans="9:9" ht="12.75" customHeight="1" x14ac:dyDescent="0.25">
      <c r="I1090" s="10"/>
    </row>
    <row r="1091" spans="9:9" ht="12.75" customHeight="1" x14ac:dyDescent="0.25">
      <c r="I1091" s="10"/>
    </row>
    <row r="1092" spans="9:9" ht="12.75" customHeight="1" x14ac:dyDescent="0.25">
      <c r="I1092" s="10"/>
    </row>
    <row r="1093" spans="9:9" ht="12.75" customHeight="1" x14ac:dyDescent="0.25">
      <c r="I1093" s="10"/>
    </row>
    <row r="1094" spans="9:9" ht="12.75" customHeight="1" x14ac:dyDescent="0.25">
      <c r="I1094" s="10"/>
    </row>
    <row r="1095" spans="9:9" ht="12.75" customHeight="1" x14ac:dyDescent="0.25">
      <c r="I1095" s="10"/>
    </row>
    <row r="1096" spans="9:9" ht="12.75" customHeight="1" x14ac:dyDescent="0.25">
      <c r="I1096" s="10"/>
    </row>
    <row r="1097" spans="9:9" ht="12.75" customHeight="1" x14ac:dyDescent="0.25">
      <c r="I1097" s="10"/>
    </row>
    <row r="1098" spans="9:9" ht="12.75" customHeight="1" x14ac:dyDescent="0.25">
      <c r="I1098" s="10"/>
    </row>
    <row r="1099" spans="9:9" ht="12.75" customHeight="1" x14ac:dyDescent="0.25">
      <c r="I1099" s="10"/>
    </row>
    <row r="1100" spans="9:9" ht="12.75" customHeight="1" x14ac:dyDescent="0.25">
      <c r="I1100" s="10"/>
    </row>
    <row r="1101" spans="9:9" ht="12.75" customHeight="1" x14ac:dyDescent="0.25">
      <c r="I1101" s="10"/>
    </row>
    <row r="1102" spans="9:9" ht="12.75" customHeight="1" x14ac:dyDescent="0.25">
      <c r="I1102" s="10"/>
    </row>
    <row r="1103" spans="9:9" ht="12.75" customHeight="1" x14ac:dyDescent="0.25">
      <c r="I1103" s="10"/>
    </row>
    <row r="1104" spans="9:9" ht="12.75" customHeight="1" x14ac:dyDescent="0.25">
      <c r="I1104" s="10"/>
    </row>
    <row r="1105" spans="9:9" ht="12.75" customHeight="1" x14ac:dyDescent="0.25">
      <c r="I1105" s="10"/>
    </row>
    <row r="1106" spans="9:9" ht="12.75" customHeight="1" x14ac:dyDescent="0.25">
      <c r="I1106" s="10"/>
    </row>
    <row r="1107" spans="9:9" ht="12.75" customHeight="1" x14ac:dyDescent="0.25">
      <c r="I1107" s="10"/>
    </row>
    <row r="1108" spans="9:9" ht="12.75" customHeight="1" x14ac:dyDescent="0.25">
      <c r="I1108" s="10"/>
    </row>
    <row r="1109" spans="9:9" ht="12.75" customHeight="1" x14ac:dyDescent="0.25">
      <c r="I1109" s="10"/>
    </row>
    <row r="1110" spans="9:9" ht="12.75" customHeight="1" x14ac:dyDescent="0.25">
      <c r="I1110" s="10"/>
    </row>
    <row r="1111" spans="9:9" ht="12.75" customHeight="1" x14ac:dyDescent="0.25">
      <c r="I1111" s="10"/>
    </row>
    <row r="1112" spans="9:9" ht="12.75" customHeight="1" x14ac:dyDescent="0.25">
      <c r="I1112" s="10"/>
    </row>
    <row r="1113" spans="9:9" ht="12.75" customHeight="1" x14ac:dyDescent="0.25">
      <c r="I1113" s="10"/>
    </row>
    <row r="1114" spans="9:9" ht="12.75" customHeight="1" x14ac:dyDescent="0.25">
      <c r="I1114" s="10"/>
    </row>
    <row r="1115" spans="9:9" ht="12.75" customHeight="1" x14ac:dyDescent="0.25">
      <c r="I1115" s="10"/>
    </row>
    <row r="1116" spans="9:9" ht="12.75" customHeight="1" x14ac:dyDescent="0.25">
      <c r="I1116" s="10"/>
    </row>
    <row r="1117" spans="9:9" ht="12.75" customHeight="1" x14ac:dyDescent="0.25">
      <c r="I1117" s="10"/>
    </row>
    <row r="1118" spans="9:9" ht="12.75" customHeight="1" x14ac:dyDescent="0.25">
      <c r="I1118" s="10"/>
    </row>
    <row r="1119" spans="9:9" ht="12.75" customHeight="1" x14ac:dyDescent="0.25">
      <c r="I1119" s="10"/>
    </row>
    <row r="1120" spans="9:9" ht="12.75" customHeight="1" x14ac:dyDescent="0.25">
      <c r="I1120" s="10"/>
    </row>
    <row r="1121" spans="9:9" ht="12.75" customHeight="1" x14ac:dyDescent="0.25">
      <c r="I1121" s="10"/>
    </row>
    <row r="1122" spans="9:9" ht="12.75" customHeight="1" x14ac:dyDescent="0.25">
      <c r="I1122" s="10"/>
    </row>
    <row r="1123" spans="9:9" ht="12.75" customHeight="1" x14ac:dyDescent="0.25">
      <c r="I1123" s="10"/>
    </row>
    <row r="1124" spans="9:9" ht="12.75" customHeight="1" x14ac:dyDescent="0.25">
      <c r="I1124" s="10"/>
    </row>
    <row r="1125" spans="9:9" ht="12.75" customHeight="1" x14ac:dyDescent="0.25">
      <c r="I1125" s="10"/>
    </row>
    <row r="1126" spans="9:9" ht="12.75" customHeight="1" x14ac:dyDescent="0.25">
      <c r="I1126" s="10"/>
    </row>
    <row r="1127" spans="9:9" ht="12.75" customHeight="1" x14ac:dyDescent="0.25">
      <c r="I1127" s="10"/>
    </row>
    <row r="1128" spans="9:9" ht="12.75" customHeight="1" x14ac:dyDescent="0.25">
      <c r="I1128" s="10"/>
    </row>
    <row r="1129" spans="9:9" ht="12.75" customHeight="1" x14ac:dyDescent="0.25">
      <c r="I1129" s="10"/>
    </row>
    <row r="1130" spans="9:9" ht="12.75" customHeight="1" x14ac:dyDescent="0.25">
      <c r="I1130" s="10"/>
    </row>
    <row r="1131" spans="9:9" ht="12.75" customHeight="1" x14ac:dyDescent="0.25">
      <c r="I1131" s="10"/>
    </row>
    <row r="1132" spans="9:9" ht="12.75" customHeight="1" x14ac:dyDescent="0.25">
      <c r="I1132" s="10"/>
    </row>
    <row r="1133" spans="9:9" ht="12.75" customHeight="1" x14ac:dyDescent="0.25">
      <c r="I1133" s="10"/>
    </row>
    <row r="1134" spans="9:9" ht="12.75" customHeight="1" x14ac:dyDescent="0.25">
      <c r="I1134" s="10"/>
    </row>
    <row r="1135" spans="9:9" ht="12.75" customHeight="1" x14ac:dyDescent="0.25">
      <c r="I1135" s="10"/>
    </row>
    <row r="1136" spans="9:9" ht="12.75" customHeight="1" x14ac:dyDescent="0.25">
      <c r="I1136" s="10"/>
    </row>
    <row r="1137" spans="9:9" ht="12.75" customHeight="1" x14ac:dyDescent="0.25">
      <c r="I1137" s="10"/>
    </row>
    <row r="1138" spans="9:9" ht="12.75" customHeight="1" x14ac:dyDescent="0.25">
      <c r="I1138" s="10"/>
    </row>
    <row r="1139" spans="9:9" ht="12.75" customHeight="1" x14ac:dyDescent="0.25">
      <c r="I1139" s="10"/>
    </row>
    <row r="1140" spans="9:9" ht="12.75" customHeight="1" x14ac:dyDescent="0.25">
      <c r="I1140" s="10"/>
    </row>
    <row r="1141" spans="9:9" ht="12.75" customHeight="1" x14ac:dyDescent="0.25">
      <c r="I1141" s="10"/>
    </row>
    <row r="1142" spans="9:9" ht="12.75" customHeight="1" x14ac:dyDescent="0.25">
      <c r="I1142" s="10"/>
    </row>
    <row r="1143" spans="9:9" ht="12.75" customHeight="1" x14ac:dyDescent="0.25">
      <c r="I1143" s="10"/>
    </row>
    <row r="1144" spans="9:9" ht="12.75" customHeight="1" x14ac:dyDescent="0.25">
      <c r="I1144" s="10"/>
    </row>
    <row r="1145" spans="9:9" ht="12.75" customHeight="1" x14ac:dyDescent="0.25">
      <c r="I1145" s="10"/>
    </row>
    <row r="1146" spans="9:9" ht="12.75" customHeight="1" x14ac:dyDescent="0.25">
      <c r="I1146" s="10"/>
    </row>
    <row r="1147" spans="9:9" ht="12.75" customHeight="1" x14ac:dyDescent="0.25">
      <c r="I1147" s="10"/>
    </row>
    <row r="1148" spans="9:9" ht="12.75" customHeight="1" x14ac:dyDescent="0.25">
      <c r="I1148" s="10"/>
    </row>
    <row r="1149" spans="9:9" ht="12.75" customHeight="1" x14ac:dyDescent="0.25">
      <c r="I1149" s="10"/>
    </row>
    <row r="1150" spans="9:9" ht="12.75" customHeight="1" x14ac:dyDescent="0.25">
      <c r="I1150" s="10"/>
    </row>
    <row r="1151" spans="9:9" ht="12.75" customHeight="1" x14ac:dyDescent="0.25">
      <c r="I1151" s="10"/>
    </row>
    <row r="1152" spans="9:9" ht="12.75" customHeight="1" x14ac:dyDescent="0.25">
      <c r="I1152" s="10"/>
    </row>
    <row r="1153" spans="9:9" ht="12.75" customHeight="1" x14ac:dyDescent="0.25">
      <c r="I1153" s="10"/>
    </row>
    <row r="1154" spans="9:9" ht="12.75" customHeight="1" x14ac:dyDescent="0.25">
      <c r="I1154" s="10"/>
    </row>
    <row r="1155" spans="9:9" ht="12.75" customHeight="1" x14ac:dyDescent="0.25">
      <c r="I1155" s="10"/>
    </row>
    <row r="1156" spans="9:9" ht="12.75" customHeight="1" x14ac:dyDescent="0.25">
      <c r="I1156" s="10"/>
    </row>
    <row r="1157" spans="9:9" ht="12.75" customHeight="1" x14ac:dyDescent="0.25">
      <c r="I1157" s="10"/>
    </row>
    <row r="1158" spans="9:9" ht="12.75" customHeight="1" x14ac:dyDescent="0.25">
      <c r="I1158" s="10"/>
    </row>
    <row r="1159" spans="9:9" ht="12.75" customHeight="1" x14ac:dyDescent="0.25">
      <c r="I1159" s="10"/>
    </row>
    <row r="1160" spans="9:9" ht="12.75" customHeight="1" x14ac:dyDescent="0.25">
      <c r="I1160" s="10"/>
    </row>
    <row r="1161" spans="9:9" ht="12.75" customHeight="1" x14ac:dyDescent="0.25">
      <c r="I1161" s="10"/>
    </row>
    <row r="1162" spans="9:9" ht="12.75" customHeight="1" x14ac:dyDescent="0.25">
      <c r="I1162" s="10"/>
    </row>
    <row r="1163" spans="9:9" ht="12.75" customHeight="1" x14ac:dyDescent="0.25">
      <c r="I1163" s="10"/>
    </row>
    <row r="1164" spans="9:9" ht="12.75" customHeight="1" x14ac:dyDescent="0.25">
      <c r="I1164" s="10"/>
    </row>
    <row r="1165" spans="9:9" ht="12.75" customHeight="1" x14ac:dyDescent="0.25">
      <c r="I1165" s="10"/>
    </row>
    <row r="1166" spans="9:9" ht="12.75" customHeight="1" x14ac:dyDescent="0.25">
      <c r="I1166" s="10"/>
    </row>
    <row r="1167" spans="9:9" ht="12.75" customHeight="1" x14ac:dyDescent="0.25">
      <c r="I1167" s="10"/>
    </row>
    <row r="1168" spans="9:9" ht="12.75" customHeight="1" x14ac:dyDescent="0.25">
      <c r="I1168" s="10"/>
    </row>
    <row r="1169" spans="9:9" ht="12.75" customHeight="1" x14ac:dyDescent="0.25">
      <c r="I1169" s="10"/>
    </row>
    <row r="1170" spans="9:9" ht="12.75" customHeight="1" x14ac:dyDescent="0.25">
      <c r="I1170" s="10"/>
    </row>
    <row r="1171" spans="9:9" ht="12.75" customHeight="1" x14ac:dyDescent="0.25">
      <c r="I1171" s="10"/>
    </row>
    <row r="1172" spans="9:9" ht="12.75" customHeight="1" x14ac:dyDescent="0.25">
      <c r="I1172" s="10"/>
    </row>
    <row r="1173" spans="9:9" ht="12.75" customHeight="1" x14ac:dyDescent="0.25">
      <c r="I1173" s="10"/>
    </row>
    <row r="1174" spans="9:9" ht="12.75" customHeight="1" x14ac:dyDescent="0.25">
      <c r="I1174" s="10"/>
    </row>
    <row r="1175" spans="9:9" ht="12.75" customHeight="1" x14ac:dyDescent="0.25">
      <c r="I1175" s="10"/>
    </row>
    <row r="1176" spans="9:9" ht="12.75" customHeight="1" x14ac:dyDescent="0.25">
      <c r="I1176" s="10"/>
    </row>
    <row r="1177" spans="9:9" ht="12.75" customHeight="1" x14ac:dyDescent="0.25">
      <c r="I1177" s="10"/>
    </row>
    <row r="1178" spans="9:9" ht="12.75" customHeight="1" x14ac:dyDescent="0.25">
      <c r="I1178" s="10"/>
    </row>
    <row r="1179" spans="9:9" ht="12.75" customHeight="1" x14ac:dyDescent="0.25">
      <c r="I1179" s="10"/>
    </row>
    <row r="1180" spans="9:9" ht="12.75" customHeight="1" x14ac:dyDescent="0.25">
      <c r="I1180" s="10"/>
    </row>
    <row r="1181" spans="9:9" ht="12.75" customHeight="1" x14ac:dyDescent="0.25">
      <c r="I1181" s="10"/>
    </row>
    <row r="1182" spans="9:9" ht="12.75" customHeight="1" x14ac:dyDescent="0.25">
      <c r="I1182" s="10"/>
    </row>
    <row r="1183" spans="9:9" ht="12.75" customHeight="1" x14ac:dyDescent="0.25">
      <c r="I1183" s="10"/>
    </row>
    <row r="1184" spans="9:9" ht="12.75" customHeight="1" x14ac:dyDescent="0.25">
      <c r="I1184" s="10"/>
    </row>
    <row r="1185" spans="9:9" ht="12.75" customHeight="1" x14ac:dyDescent="0.25">
      <c r="I1185" s="10"/>
    </row>
    <row r="1186" spans="9:9" ht="12.75" customHeight="1" x14ac:dyDescent="0.25">
      <c r="I1186" s="10"/>
    </row>
    <row r="1187" spans="9:9" ht="12.75" customHeight="1" x14ac:dyDescent="0.25">
      <c r="I1187" s="10"/>
    </row>
    <row r="1188" spans="9:9" ht="12.75" customHeight="1" x14ac:dyDescent="0.25">
      <c r="I1188" s="10"/>
    </row>
    <row r="1189" spans="9:9" ht="12.75" customHeight="1" x14ac:dyDescent="0.25">
      <c r="I1189" s="10"/>
    </row>
    <row r="1190" spans="9:9" ht="12.75" customHeight="1" x14ac:dyDescent="0.25">
      <c r="I1190" s="10"/>
    </row>
    <row r="1191" spans="9:9" ht="12.75" customHeight="1" x14ac:dyDescent="0.25">
      <c r="I1191" s="10"/>
    </row>
    <row r="1192" spans="9:9" ht="12.75" customHeight="1" x14ac:dyDescent="0.25">
      <c r="I1192" s="10"/>
    </row>
    <row r="1193" spans="9:9" ht="12.75" customHeight="1" x14ac:dyDescent="0.25">
      <c r="I1193" s="10"/>
    </row>
    <row r="1194" spans="9:9" ht="12.75" customHeight="1" x14ac:dyDescent="0.25">
      <c r="I1194" s="10"/>
    </row>
    <row r="1195" spans="9:9" ht="12.75" customHeight="1" x14ac:dyDescent="0.25">
      <c r="I1195" s="10"/>
    </row>
    <row r="1196" spans="9:9" ht="12.75" customHeight="1" x14ac:dyDescent="0.25">
      <c r="I1196" s="10"/>
    </row>
    <row r="1197" spans="9:9" ht="12.75" customHeight="1" x14ac:dyDescent="0.25">
      <c r="I1197" s="10"/>
    </row>
    <row r="1198" spans="9:9" ht="12.75" customHeight="1" x14ac:dyDescent="0.25">
      <c r="I1198" s="10"/>
    </row>
    <row r="1199" spans="9:9" ht="12.75" customHeight="1" x14ac:dyDescent="0.25">
      <c r="I1199" s="10"/>
    </row>
    <row r="1200" spans="9:9" ht="12.75" customHeight="1" x14ac:dyDescent="0.25">
      <c r="I1200" s="10"/>
    </row>
    <row r="1201" spans="9:9" ht="12.75" customHeight="1" x14ac:dyDescent="0.25">
      <c r="I1201" s="10"/>
    </row>
    <row r="1202" spans="9:9" ht="12.75" customHeight="1" x14ac:dyDescent="0.25">
      <c r="I1202" s="10"/>
    </row>
    <row r="1203" spans="9:9" ht="12.75" customHeight="1" x14ac:dyDescent="0.25">
      <c r="I1203" s="10"/>
    </row>
    <row r="1204" spans="9:9" ht="12.75" customHeight="1" x14ac:dyDescent="0.25">
      <c r="I1204" s="10"/>
    </row>
    <row r="1205" spans="9:9" ht="12.75" customHeight="1" x14ac:dyDescent="0.25">
      <c r="I1205" s="10"/>
    </row>
    <row r="1206" spans="9:9" ht="12.75" customHeight="1" x14ac:dyDescent="0.25">
      <c r="I1206" s="10"/>
    </row>
    <row r="1207" spans="9:9" ht="12.75" customHeight="1" x14ac:dyDescent="0.25">
      <c r="I1207" s="10"/>
    </row>
    <row r="1208" spans="9:9" ht="12.75" customHeight="1" x14ac:dyDescent="0.25">
      <c r="I1208" s="10"/>
    </row>
    <row r="1209" spans="9:9" ht="12.75" customHeight="1" x14ac:dyDescent="0.25">
      <c r="I1209" s="10"/>
    </row>
    <row r="1210" spans="9:9" ht="12.75" customHeight="1" x14ac:dyDescent="0.25">
      <c r="I1210" s="10"/>
    </row>
    <row r="1211" spans="9:9" ht="12.75" customHeight="1" x14ac:dyDescent="0.25">
      <c r="I1211" s="10"/>
    </row>
    <row r="1212" spans="9:9" ht="12.75" customHeight="1" x14ac:dyDescent="0.25">
      <c r="I1212" s="10"/>
    </row>
    <row r="1213" spans="9:9" ht="12.75" customHeight="1" x14ac:dyDescent="0.25">
      <c r="I1213" s="10"/>
    </row>
    <row r="1214" spans="9:9" ht="12.75" customHeight="1" x14ac:dyDescent="0.25">
      <c r="I1214" s="10"/>
    </row>
    <row r="1215" spans="9:9" ht="12.75" customHeight="1" x14ac:dyDescent="0.25">
      <c r="I1215" s="10"/>
    </row>
    <row r="1216" spans="9:9" ht="12.75" customHeight="1" x14ac:dyDescent="0.25">
      <c r="I1216" s="10"/>
    </row>
    <row r="1217" spans="9:9" ht="12.75" customHeight="1" x14ac:dyDescent="0.25">
      <c r="I1217" s="10"/>
    </row>
    <row r="1218" spans="9:9" ht="12.75" customHeight="1" x14ac:dyDescent="0.25">
      <c r="I1218" s="10"/>
    </row>
    <row r="1219" spans="9:9" ht="12.75" customHeight="1" x14ac:dyDescent="0.25">
      <c r="I1219" s="10"/>
    </row>
    <row r="1220" spans="9:9" ht="12.75" customHeight="1" x14ac:dyDescent="0.25">
      <c r="I1220" s="10"/>
    </row>
    <row r="1221" spans="9:9" ht="12.75" customHeight="1" x14ac:dyDescent="0.25">
      <c r="I1221" s="10"/>
    </row>
    <row r="1222" spans="9:9" ht="12.75" customHeight="1" x14ac:dyDescent="0.25">
      <c r="I1222" s="10"/>
    </row>
    <row r="1223" spans="9:9" ht="12.75" customHeight="1" x14ac:dyDescent="0.25">
      <c r="I1223" s="10"/>
    </row>
    <row r="1224" spans="9:9" ht="12.75" customHeight="1" x14ac:dyDescent="0.25">
      <c r="I1224" s="10"/>
    </row>
    <row r="1225" spans="9:9" ht="12.75" customHeight="1" x14ac:dyDescent="0.25">
      <c r="I1225" s="10"/>
    </row>
    <row r="1226" spans="9:9" ht="12.75" customHeight="1" x14ac:dyDescent="0.25">
      <c r="I1226" s="10"/>
    </row>
    <row r="1227" spans="9:9" ht="12.75" customHeight="1" x14ac:dyDescent="0.25">
      <c r="I1227" s="10"/>
    </row>
    <row r="1228" spans="9:9" ht="12.75" customHeight="1" x14ac:dyDescent="0.25">
      <c r="I1228" s="10"/>
    </row>
    <row r="1229" spans="9:9" ht="12.75" customHeight="1" x14ac:dyDescent="0.25">
      <c r="I1229" s="10"/>
    </row>
    <row r="1230" spans="9:9" ht="12.75" customHeight="1" x14ac:dyDescent="0.25">
      <c r="I1230" s="10"/>
    </row>
    <row r="1231" spans="9:9" ht="12.75" customHeight="1" x14ac:dyDescent="0.25">
      <c r="I1231" s="10"/>
    </row>
    <row r="1232" spans="9:9" ht="12.75" customHeight="1" x14ac:dyDescent="0.25">
      <c r="I1232" s="10"/>
    </row>
    <row r="1233" spans="9:9" ht="12.75" customHeight="1" x14ac:dyDescent="0.25">
      <c r="I1233" s="10"/>
    </row>
    <row r="1234" spans="9:9" ht="12.75" customHeight="1" x14ac:dyDescent="0.25">
      <c r="I1234" s="10"/>
    </row>
    <row r="1235" spans="9:9" ht="12.75" customHeight="1" x14ac:dyDescent="0.25">
      <c r="I1235" s="10"/>
    </row>
    <row r="1236" spans="9:9" ht="12.75" customHeight="1" x14ac:dyDescent="0.25">
      <c r="I1236" s="10"/>
    </row>
    <row r="1237" spans="9:9" ht="12.75" customHeight="1" x14ac:dyDescent="0.25">
      <c r="I1237" s="10"/>
    </row>
    <row r="1238" spans="9:9" ht="12.75" customHeight="1" x14ac:dyDescent="0.25">
      <c r="I1238" s="10"/>
    </row>
    <row r="1239" spans="9:9" ht="12.75" customHeight="1" x14ac:dyDescent="0.25">
      <c r="I1239" s="10"/>
    </row>
    <row r="1240" spans="9:9" ht="12.75" customHeight="1" x14ac:dyDescent="0.25">
      <c r="I1240" s="10"/>
    </row>
    <row r="1241" spans="9:9" ht="12.75" customHeight="1" x14ac:dyDescent="0.25">
      <c r="I1241" s="10"/>
    </row>
    <row r="1242" spans="9:9" ht="12.75" customHeight="1" x14ac:dyDescent="0.25">
      <c r="I1242" s="10"/>
    </row>
    <row r="1243" spans="9:9" ht="12.75" customHeight="1" x14ac:dyDescent="0.25">
      <c r="I1243" s="10"/>
    </row>
    <row r="1244" spans="9:9" ht="12.75" customHeight="1" x14ac:dyDescent="0.25">
      <c r="I1244" s="10"/>
    </row>
    <row r="1245" spans="9:9" ht="12.75" customHeight="1" x14ac:dyDescent="0.25">
      <c r="I1245" s="10"/>
    </row>
    <row r="1246" spans="9:9" ht="12.75" customHeight="1" x14ac:dyDescent="0.25">
      <c r="I1246" s="10"/>
    </row>
    <row r="1247" spans="9:9" ht="12.75" customHeight="1" x14ac:dyDescent="0.25">
      <c r="I1247" s="10"/>
    </row>
    <row r="1248" spans="9:9" ht="12.75" customHeight="1" x14ac:dyDescent="0.25">
      <c r="I1248" s="10"/>
    </row>
    <row r="1249" spans="9:9" ht="12.75" customHeight="1" x14ac:dyDescent="0.25">
      <c r="I1249" s="10"/>
    </row>
    <row r="1250" spans="9:9" ht="12.75" customHeight="1" x14ac:dyDescent="0.25">
      <c r="I1250" s="10"/>
    </row>
    <row r="1251" spans="9:9" ht="12.75" customHeight="1" x14ac:dyDescent="0.25">
      <c r="I1251" s="10"/>
    </row>
    <row r="1252" spans="9:9" ht="12.75" customHeight="1" x14ac:dyDescent="0.25">
      <c r="I1252" s="10"/>
    </row>
    <row r="1253" spans="9:9" ht="12.75" customHeight="1" x14ac:dyDescent="0.25">
      <c r="I1253" s="10"/>
    </row>
    <row r="1254" spans="9:9" ht="12.75" customHeight="1" x14ac:dyDescent="0.25">
      <c r="I1254" s="10"/>
    </row>
    <row r="1255" spans="9:9" ht="12.75" customHeight="1" x14ac:dyDescent="0.25">
      <c r="I1255" s="10"/>
    </row>
    <row r="1256" spans="9:9" ht="12.75" customHeight="1" x14ac:dyDescent="0.25">
      <c r="I1256" s="10"/>
    </row>
    <row r="1257" spans="9:9" ht="12.75" customHeight="1" x14ac:dyDescent="0.25">
      <c r="I1257" s="10"/>
    </row>
    <row r="1258" spans="9:9" ht="12.75" customHeight="1" x14ac:dyDescent="0.25">
      <c r="I1258" s="10"/>
    </row>
    <row r="1259" spans="9:9" ht="12.75" customHeight="1" x14ac:dyDescent="0.25">
      <c r="I1259" s="10"/>
    </row>
    <row r="1260" spans="9:9" ht="12.75" customHeight="1" x14ac:dyDescent="0.25">
      <c r="I1260" s="10"/>
    </row>
    <row r="1261" spans="9:9" ht="12.75" customHeight="1" x14ac:dyDescent="0.25">
      <c r="I1261" s="10"/>
    </row>
    <row r="1262" spans="9:9" ht="12.75" customHeight="1" x14ac:dyDescent="0.25">
      <c r="I1262" s="10"/>
    </row>
    <row r="1263" spans="9:9" ht="12.75" customHeight="1" x14ac:dyDescent="0.25">
      <c r="I1263" s="10"/>
    </row>
    <row r="1264" spans="9:9" ht="12.75" customHeight="1" x14ac:dyDescent="0.25">
      <c r="I1264" s="10"/>
    </row>
    <row r="1265" spans="9:9" ht="12.75" customHeight="1" x14ac:dyDescent="0.25">
      <c r="I1265" s="10"/>
    </row>
    <row r="1266" spans="9:9" ht="12.75" customHeight="1" x14ac:dyDescent="0.25">
      <c r="I1266" s="10"/>
    </row>
    <row r="1267" spans="9:9" ht="12.75" customHeight="1" x14ac:dyDescent="0.25">
      <c r="I1267" s="10"/>
    </row>
    <row r="1268" spans="9:9" ht="12.75" customHeight="1" x14ac:dyDescent="0.25">
      <c r="I1268" s="10"/>
    </row>
    <row r="1269" spans="9:9" ht="12.75" customHeight="1" x14ac:dyDescent="0.25">
      <c r="I1269" s="10"/>
    </row>
    <row r="1270" spans="9:9" ht="12.75" customHeight="1" x14ac:dyDescent="0.25">
      <c r="I1270" s="10"/>
    </row>
  </sheetData>
  <autoFilter ref="A9:H292">
    <filterColumn colId="0">
      <filters>
        <filter val="1"/>
        <filter val="2"/>
        <filter val="4"/>
        <filter val="6"/>
      </filters>
    </filterColumn>
  </autoFilter>
  <mergeCells count="7">
    <mergeCell ref="B297:H297"/>
    <mergeCell ref="B1:B3"/>
    <mergeCell ref="C1:G1"/>
    <mergeCell ref="H1:I3"/>
    <mergeCell ref="C2:G2"/>
    <mergeCell ref="C3:G3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97"/>
  <sheetViews>
    <sheetView tabSelected="1" workbookViewId="0">
      <selection activeCell="B19" sqref="B19"/>
    </sheetView>
  </sheetViews>
  <sheetFormatPr baseColWidth="10" defaultRowHeight="15" customHeight="1" x14ac:dyDescent="0.25"/>
  <cols>
    <col min="1" max="1" width="17.36328125" style="59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86"/>
      <c r="B1" s="75" t="s">
        <v>0</v>
      </c>
      <c r="C1" s="76"/>
      <c r="D1" s="76"/>
      <c r="E1" s="76"/>
      <c r="F1" s="76"/>
      <c r="G1" s="76"/>
      <c r="I1" s="77"/>
      <c r="J1" s="7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87"/>
      <c r="B2" s="75" t="s">
        <v>1</v>
      </c>
      <c r="C2" s="76"/>
      <c r="D2" s="76"/>
      <c r="E2" s="76"/>
      <c r="F2" s="76"/>
      <c r="G2" s="76"/>
      <c r="I2" s="79"/>
      <c r="J2" s="8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87"/>
      <c r="B3" s="83" t="s">
        <v>2</v>
      </c>
      <c r="C3" s="74"/>
      <c r="D3" s="74"/>
      <c r="E3" s="74"/>
      <c r="F3" s="74"/>
      <c r="G3" s="74"/>
      <c r="I3" s="81"/>
      <c r="J3" s="8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54" t="s">
        <v>3</v>
      </c>
      <c r="B4" s="16" t="s">
        <v>4</v>
      </c>
      <c r="C4" s="15" t="s">
        <v>5</v>
      </c>
      <c r="D4" s="16">
        <v>4</v>
      </c>
      <c r="E4" s="84" t="s">
        <v>6</v>
      </c>
      <c r="F4" s="85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55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" x14ac:dyDescent="0.3">
      <c r="A6" s="56" t="s">
        <v>338</v>
      </c>
      <c r="B6" s="4"/>
      <c r="C6" s="4"/>
      <c r="D6" s="4"/>
      <c r="E6" s="3" t="s">
        <v>566</v>
      </c>
      <c r="F6" s="4"/>
      <c r="G6" s="4"/>
      <c r="H6" s="51"/>
      <c r="I6" s="50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5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88" t="s">
        <v>11</v>
      </c>
      <c r="B8" s="69" t="s">
        <v>12</v>
      </c>
      <c r="C8" s="69"/>
      <c r="D8" s="17" t="s">
        <v>13</v>
      </c>
      <c r="E8" s="17" t="s">
        <v>13</v>
      </c>
      <c r="F8" s="17" t="s">
        <v>14</v>
      </c>
      <c r="G8" s="70" t="s">
        <v>15</v>
      </c>
      <c r="H8" s="70"/>
      <c r="I8" s="17" t="s">
        <v>16</v>
      </c>
      <c r="J8" s="10"/>
    </row>
    <row r="9" spans="1:26" ht="12.75" customHeight="1" x14ac:dyDescent="0.25">
      <c r="A9" s="88"/>
      <c r="B9" s="69"/>
      <c r="C9" s="69"/>
      <c r="D9" s="17" t="s">
        <v>17</v>
      </c>
      <c r="E9" s="17" t="s">
        <v>18</v>
      </c>
      <c r="F9" s="17" t="s">
        <v>19</v>
      </c>
      <c r="G9" s="70"/>
      <c r="H9" s="70"/>
      <c r="I9" s="17" t="s">
        <v>20</v>
      </c>
      <c r="J9" s="10"/>
    </row>
    <row r="10" spans="1:26" ht="13" x14ac:dyDescent="0.3">
      <c r="A10" s="46">
        <v>2</v>
      </c>
      <c r="B10" s="34" t="s">
        <v>25</v>
      </c>
      <c r="C10" s="35"/>
      <c r="D10" s="36">
        <f>+D11+D296+D313</f>
        <v>22174664808</v>
      </c>
      <c r="E10" s="36">
        <f>+E11+E296+E313</f>
        <v>38309759028</v>
      </c>
      <c r="F10" s="36">
        <f>+F11+F296+F313</f>
        <v>29402148451</v>
      </c>
      <c r="G10" s="36">
        <f>+E10-F10</f>
        <v>8907610577</v>
      </c>
      <c r="H10" s="35"/>
      <c r="I10" s="37">
        <f>+F10/E10</f>
        <v>0.76748455738159127</v>
      </c>
      <c r="J10" s="10"/>
      <c r="K10" s="48"/>
      <c r="N10" s="18"/>
    </row>
    <row r="11" spans="1:26" ht="13" x14ac:dyDescent="0.3">
      <c r="A11" s="46" t="s">
        <v>26</v>
      </c>
      <c r="B11" s="33" t="s">
        <v>27</v>
      </c>
      <c r="C11" s="38"/>
      <c r="D11" s="36">
        <f>+D12+D42</f>
        <v>18205677897</v>
      </c>
      <c r="E11" s="36">
        <f>+E12+E42</f>
        <v>26173060967</v>
      </c>
      <c r="F11" s="36">
        <f>+F12+F42</f>
        <v>23586911434</v>
      </c>
      <c r="G11" s="36">
        <f t="shared" ref="G11:G37" si="0">+E11-F11</f>
        <v>2586149533</v>
      </c>
      <c r="H11" s="38"/>
      <c r="I11" s="37">
        <f t="shared" ref="I11:I141" si="1">+F11/E11</f>
        <v>0.90119040580462806</v>
      </c>
      <c r="J11" s="10"/>
      <c r="K11" s="48"/>
      <c r="L11" s="48"/>
    </row>
    <row r="12" spans="1:26" ht="13" x14ac:dyDescent="0.3">
      <c r="A12" s="46" t="s">
        <v>28</v>
      </c>
      <c r="B12" s="33" t="s">
        <v>29</v>
      </c>
      <c r="C12" s="38"/>
      <c r="D12" s="36">
        <f>+D13</f>
        <v>91359178</v>
      </c>
      <c r="E12" s="36">
        <f>+E13</f>
        <v>441530431</v>
      </c>
      <c r="F12" s="36">
        <f>+F13</f>
        <v>164540547</v>
      </c>
      <c r="G12" s="36">
        <f t="shared" si="0"/>
        <v>276989884</v>
      </c>
      <c r="H12" s="38"/>
      <c r="I12" s="37">
        <f t="shared" si="1"/>
        <v>0.37265958458931225</v>
      </c>
      <c r="J12" s="10"/>
      <c r="K12" s="48"/>
    </row>
    <row r="13" spans="1:26" ht="13" x14ac:dyDescent="0.3">
      <c r="A13" s="46" t="s">
        <v>30</v>
      </c>
      <c r="B13" s="33" t="s">
        <v>31</v>
      </c>
      <c r="C13" s="38"/>
      <c r="D13" s="36">
        <f>+D14+D15+D22</f>
        <v>91359178</v>
      </c>
      <c r="E13" s="36">
        <f>+E14+E15+E22</f>
        <v>441530431</v>
      </c>
      <c r="F13" s="36">
        <f>+F14+F15+F22</f>
        <v>164540547</v>
      </c>
      <c r="G13" s="36">
        <f t="shared" si="0"/>
        <v>276989884</v>
      </c>
      <c r="H13" s="38"/>
      <c r="I13" s="37">
        <f t="shared" si="1"/>
        <v>0.37265958458931225</v>
      </c>
      <c r="J13" s="10"/>
    </row>
    <row r="14" spans="1:26" ht="13" x14ac:dyDescent="0.3">
      <c r="A14" s="45" t="s">
        <v>32</v>
      </c>
      <c r="B14" s="39" t="s">
        <v>33</v>
      </c>
      <c r="C14" s="40"/>
      <c r="D14" s="41">
        <v>0</v>
      </c>
      <c r="E14" s="41">
        <v>21344900</v>
      </c>
      <c r="F14" s="41">
        <v>21295229</v>
      </c>
      <c r="G14" s="41">
        <f t="shared" si="0"/>
        <v>49671</v>
      </c>
      <c r="H14" s="40"/>
      <c r="I14" s="42">
        <f>+F14/E14</f>
        <v>0.99767293358132392</v>
      </c>
      <c r="J14" s="10"/>
    </row>
    <row r="15" spans="1:26" ht="13" x14ac:dyDescent="0.3">
      <c r="A15" s="46" t="s">
        <v>34</v>
      </c>
      <c r="B15" s="33" t="s">
        <v>35</v>
      </c>
      <c r="C15" s="38"/>
      <c r="D15" s="36">
        <f>+D18+D16</f>
        <v>11846030</v>
      </c>
      <c r="E15" s="36">
        <f>+E18+E16</f>
        <v>48161148</v>
      </c>
      <c r="F15" s="36">
        <f>+F18+F16</f>
        <v>27195938</v>
      </c>
      <c r="G15" s="36">
        <f>+G18+G16</f>
        <v>20965210</v>
      </c>
      <c r="H15" s="36">
        <f t="shared" ref="H15" si="2">+H18</f>
        <v>0</v>
      </c>
      <c r="I15" s="37">
        <v>0</v>
      </c>
      <c r="J15" s="10"/>
    </row>
    <row r="16" spans="1:26" ht="13" x14ac:dyDescent="0.3">
      <c r="A16" s="46" t="s">
        <v>553</v>
      </c>
      <c r="B16" s="33" t="s">
        <v>554</v>
      </c>
      <c r="C16" s="38"/>
      <c r="D16" s="36">
        <f>+D17</f>
        <v>0</v>
      </c>
      <c r="E16" s="36">
        <f t="shared" ref="E16:G16" si="3">+E17</f>
        <v>12495000</v>
      </c>
      <c r="F16" s="36">
        <f t="shared" si="3"/>
        <v>0</v>
      </c>
      <c r="G16" s="36">
        <f t="shared" si="3"/>
        <v>12495000</v>
      </c>
      <c r="H16" s="36"/>
      <c r="I16" s="37">
        <f>+F16/E16</f>
        <v>0</v>
      </c>
      <c r="J16" s="10"/>
    </row>
    <row r="17" spans="1:10" ht="13" x14ac:dyDescent="0.3">
      <c r="A17" s="45" t="s">
        <v>551</v>
      </c>
      <c r="B17" s="39" t="s">
        <v>552</v>
      </c>
      <c r="C17" s="38"/>
      <c r="D17" s="41">
        <v>0</v>
      </c>
      <c r="E17" s="41">
        <v>12495000</v>
      </c>
      <c r="F17" s="41">
        <v>0</v>
      </c>
      <c r="G17" s="41">
        <f t="shared" si="0"/>
        <v>12495000</v>
      </c>
      <c r="H17" s="41"/>
      <c r="I17" s="42">
        <f>+F17/E17</f>
        <v>0</v>
      </c>
      <c r="J17" s="10"/>
    </row>
    <row r="18" spans="1:10" ht="13" x14ac:dyDescent="0.3">
      <c r="A18" s="46" t="s">
        <v>36</v>
      </c>
      <c r="B18" s="33" t="s">
        <v>37</v>
      </c>
      <c r="C18" s="38"/>
      <c r="D18" s="36">
        <f t="shared" ref="D18:F18" si="4">+D19</f>
        <v>11846030</v>
      </c>
      <c r="E18" s="36">
        <f t="shared" si="4"/>
        <v>35666148</v>
      </c>
      <c r="F18" s="36">
        <f t="shared" si="4"/>
        <v>27195938</v>
      </c>
      <c r="G18" s="36">
        <f t="shared" si="0"/>
        <v>8470210</v>
      </c>
      <c r="H18" s="38"/>
      <c r="I18" s="37">
        <v>0</v>
      </c>
      <c r="J18" s="10"/>
    </row>
    <row r="19" spans="1:10" ht="13" x14ac:dyDescent="0.3">
      <c r="A19" s="46" t="s">
        <v>38</v>
      </c>
      <c r="B19" s="33" t="s">
        <v>39</v>
      </c>
      <c r="C19" s="38"/>
      <c r="D19" s="36">
        <f>SUM(D20:D21)</f>
        <v>11846030</v>
      </c>
      <c r="E19" s="36">
        <f t="shared" ref="E19:F19" si="5">SUM(E20:E21)</f>
        <v>35666148</v>
      </c>
      <c r="F19" s="36">
        <f t="shared" si="5"/>
        <v>27195938</v>
      </c>
      <c r="G19" s="36">
        <f t="shared" si="0"/>
        <v>8470210</v>
      </c>
      <c r="H19" s="38"/>
      <c r="I19" s="37">
        <v>0</v>
      </c>
      <c r="J19" s="10"/>
    </row>
    <row r="20" spans="1:10" ht="13" x14ac:dyDescent="0.3">
      <c r="A20" s="45" t="s">
        <v>40</v>
      </c>
      <c r="B20" s="39" t="s">
        <v>41</v>
      </c>
      <c r="C20" s="40"/>
      <c r="D20" s="41">
        <v>11846030</v>
      </c>
      <c r="E20" s="41">
        <v>27266148</v>
      </c>
      <c r="F20" s="41">
        <v>27195938</v>
      </c>
      <c r="G20" s="41">
        <f t="shared" si="0"/>
        <v>70210</v>
      </c>
      <c r="H20" s="40"/>
      <c r="I20" s="42">
        <f t="shared" ref="I20:I21" si="6">+F20/E20</f>
        <v>0.99742501214326273</v>
      </c>
      <c r="J20" s="10"/>
    </row>
    <row r="21" spans="1:10" ht="13" x14ac:dyDescent="0.3">
      <c r="A21" s="45" t="s">
        <v>520</v>
      </c>
      <c r="B21" s="39" t="s">
        <v>489</v>
      </c>
      <c r="C21" s="40"/>
      <c r="D21" s="41">
        <v>0</v>
      </c>
      <c r="E21" s="41">
        <v>8400000</v>
      </c>
      <c r="F21" s="41">
        <v>0</v>
      </c>
      <c r="G21" s="41">
        <f t="shared" si="0"/>
        <v>8400000</v>
      </c>
      <c r="H21" s="40"/>
      <c r="I21" s="42">
        <f t="shared" si="6"/>
        <v>0</v>
      </c>
      <c r="J21" s="10"/>
    </row>
    <row r="22" spans="1:10" ht="13" x14ac:dyDescent="0.3">
      <c r="A22" s="46" t="s">
        <v>42</v>
      </c>
      <c r="B22" s="33" t="s">
        <v>43</v>
      </c>
      <c r="C22" s="38"/>
      <c r="D22" s="36">
        <f>+D23+D31+D35+D33+D40+D28+D38</f>
        <v>79513148</v>
      </c>
      <c r="E22" s="36">
        <f t="shared" ref="E22:G22" si="7">+E23+E31+E35+E33+E40+E28+E38</f>
        <v>372024383</v>
      </c>
      <c r="F22" s="36">
        <f t="shared" si="7"/>
        <v>116049380</v>
      </c>
      <c r="G22" s="36">
        <f t="shared" si="7"/>
        <v>253425003</v>
      </c>
      <c r="H22" s="38"/>
      <c r="I22" s="37">
        <f>+F22/E22</f>
        <v>0.31194025258285291</v>
      </c>
      <c r="J22" s="10"/>
    </row>
    <row r="23" spans="1:10" ht="13" x14ac:dyDescent="0.3">
      <c r="A23" s="46" t="s">
        <v>44</v>
      </c>
      <c r="B23" s="33" t="s">
        <v>45</v>
      </c>
      <c r="C23" s="38"/>
      <c r="D23" s="36">
        <f>SUM(D24:D27)</f>
        <v>14942000</v>
      </c>
      <c r="E23" s="36">
        <f>SUM(E24:E27)</f>
        <v>133089000</v>
      </c>
      <c r="F23" s="36">
        <f>SUM(F24:F27)</f>
        <v>64639000</v>
      </c>
      <c r="G23" s="36">
        <f>+E23-F23</f>
        <v>68450000</v>
      </c>
      <c r="H23" s="38"/>
      <c r="I23" s="37">
        <v>0</v>
      </c>
      <c r="J23" s="10"/>
    </row>
    <row r="24" spans="1:10" ht="13" x14ac:dyDescent="0.3">
      <c r="A24" s="45" t="s">
        <v>412</v>
      </c>
      <c r="B24" s="39" t="s">
        <v>413</v>
      </c>
      <c r="C24" s="40"/>
      <c r="D24" s="41">
        <v>0</v>
      </c>
      <c r="E24" s="41">
        <v>50240000</v>
      </c>
      <c r="F24" s="41">
        <v>50240000</v>
      </c>
      <c r="G24" s="41">
        <f t="shared" si="0"/>
        <v>0</v>
      </c>
      <c r="H24" s="40"/>
      <c r="I24" s="42">
        <f>+F24/E24</f>
        <v>1</v>
      </c>
      <c r="J24" s="10"/>
    </row>
    <row r="25" spans="1:10" ht="13" x14ac:dyDescent="0.3">
      <c r="A25" s="45" t="s">
        <v>543</v>
      </c>
      <c r="B25" s="39" t="s">
        <v>544</v>
      </c>
      <c r="C25" s="40"/>
      <c r="D25" s="41">
        <v>0</v>
      </c>
      <c r="E25" s="41">
        <v>5712000</v>
      </c>
      <c r="F25" s="41">
        <v>5712000</v>
      </c>
      <c r="G25" s="41">
        <f t="shared" ref="G25" si="8">+E25-F25</f>
        <v>0</v>
      </c>
      <c r="H25" s="40"/>
      <c r="I25" s="42">
        <f t="shared" ref="I25:I27" si="9">+F25/E25</f>
        <v>1</v>
      </c>
      <c r="J25" s="10"/>
    </row>
    <row r="26" spans="1:10" ht="13" x14ac:dyDescent="0.3">
      <c r="A26" s="45" t="s">
        <v>468</v>
      </c>
      <c r="B26" s="39" t="s">
        <v>467</v>
      </c>
      <c r="C26" s="40"/>
      <c r="D26" s="41">
        <v>0</v>
      </c>
      <c r="E26" s="41">
        <v>0</v>
      </c>
      <c r="F26" s="41">
        <v>0</v>
      </c>
      <c r="G26" s="41">
        <f t="shared" si="0"/>
        <v>0</v>
      </c>
      <c r="H26" s="40"/>
      <c r="I26" s="42">
        <v>0</v>
      </c>
      <c r="J26" s="10"/>
    </row>
    <row r="27" spans="1:10" ht="13" x14ac:dyDescent="0.3">
      <c r="A27" s="45" t="s">
        <v>48</v>
      </c>
      <c r="B27" s="39" t="s">
        <v>49</v>
      </c>
      <c r="C27" s="40"/>
      <c r="D27" s="41">
        <v>14942000</v>
      </c>
      <c r="E27" s="49">
        <v>77137000</v>
      </c>
      <c r="F27" s="49">
        <v>8687000</v>
      </c>
      <c r="G27" s="41">
        <f t="shared" si="0"/>
        <v>68450000</v>
      </c>
      <c r="H27" s="40"/>
      <c r="I27" s="42">
        <f t="shared" si="9"/>
        <v>0.11261780987074944</v>
      </c>
      <c r="J27" s="10"/>
    </row>
    <row r="28" spans="1:10" ht="13" x14ac:dyDescent="0.3">
      <c r="A28" s="46" t="s">
        <v>555</v>
      </c>
      <c r="B28" s="33" t="s">
        <v>556</v>
      </c>
      <c r="C28" s="38"/>
      <c r="D28" s="36">
        <f>SUM(D29:D30)</f>
        <v>0</v>
      </c>
      <c r="E28" s="36">
        <f t="shared" ref="E28:F28" si="10">SUM(E29:E30)</f>
        <v>4550000</v>
      </c>
      <c r="F28" s="36">
        <f t="shared" si="10"/>
        <v>1951600</v>
      </c>
      <c r="G28" s="36">
        <f>SUM(G30:G30)</f>
        <v>48400</v>
      </c>
      <c r="H28" s="38"/>
      <c r="I28" s="37">
        <f t="shared" ref="I28" si="11">+F28/E28</f>
        <v>0.42892307692307691</v>
      </c>
      <c r="J28" s="10"/>
    </row>
    <row r="29" spans="1:10" ht="13" x14ac:dyDescent="0.3">
      <c r="A29" s="45" t="s">
        <v>568</v>
      </c>
      <c r="B29" s="39" t="s">
        <v>567</v>
      </c>
      <c r="C29" s="38"/>
      <c r="D29" s="41">
        <v>0</v>
      </c>
      <c r="E29" s="41">
        <v>2550000</v>
      </c>
      <c r="F29" s="41">
        <v>0</v>
      </c>
      <c r="G29" s="41">
        <f t="shared" ref="G29:G30" si="12">+E29-F29</f>
        <v>2550000</v>
      </c>
      <c r="H29" s="38"/>
      <c r="I29" s="42">
        <f>+F29/E29</f>
        <v>0</v>
      </c>
      <c r="J29" s="10"/>
    </row>
    <row r="30" spans="1:10" ht="13" x14ac:dyDescent="0.3">
      <c r="A30" s="45" t="s">
        <v>558</v>
      </c>
      <c r="B30" s="39" t="s">
        <v>557</v>
      </c>
      <c r="C30" s="40"/>
      <c r="D30" s="41">
        <v>0</v>
      </c>
      <c r="E30" s="41">
        <v>2000000</v>
      </c>
      <c r="F30" s="41">
        <v>1951600</v>
      </c>
      <c r="G30" s="41">
        <f t="shared" si="12"/>
        <v>48400</v>
      </c>
      <c r="H30" s="40"/>
      <c r="I30" s="42">
        <f>+F30/E30</f>
        <v>0.9758</v>
      </c>
      <c r="J30" s="10"/>
    </row>
    <row r="31" spans="1:10" ht="13" x14ac:dyDescent="0.3">
      <c r="A31" s="46" t="s">
        <v>50</v>
      </c>
      <c r="B31" s="33" t="s">
        <v>51</v>
      </c>
      <c r="C31" s="38"/>
      <c r="D31" s="36">
        <f>SUM(D32:D32)</f>
        <v>58815765</v>
      </c>
      <c r="E31" s="36">
        <f>SUM(E32:E32)</f>
        <v>10000000</v>
      </c>
      <c r="F31" s="36">
        <f>SUM(F32:F32)</f>
        <v>7497000</v>
      </c>
      <c r="G31" s="36">
        <f>SUM(G32:G32)</f>
        <v>2503000</v>
      </c>
      <c r="H31" s="38"/>
      <c r="I31" s="37">
        <f t="shared" si="1"/>
        <v>0.74970000000000003</v>
      </c>
      <c r="J31" s="10"/>
    </row>
    <row r="32" spans="1:10" ht="13" x14ac:dyDescent="0.3">
      <c r="A32" s="45" t="s">
        <v>52</v>
      </c>
      <c r="B32" s="39" t="s">
        <v>53</v>
      </c>
      <c r="C32" s="40"/>
      <c r="D32" s="41">
        <v>58815765</v>
      </c>
      <c r="E32" s="41">
        <v>10000000</v>
      </c>
      <c r="F32" s="41">
        <v>7497000</v>
      </c>
      <c r="G32" s="41">
        <f t="shared" si="0"/>
        <v>2503000</v>
      </c>
      <c r="H32" s="40"/>
      <c r="I32" s="42">
        <f>+F32/E32</f>
        <v>0.74970000000000003</v>
      </c>
      <c r="J32" s="10"/>
    </row>
    <row r="33" spans="1:11" ht="13" x14ac:dyDescent="0.3">
      <c r="A33" s="46" t="s">
        <v>398</v>
      </c>
      <c r="B33" s="39" t="s">
        <v>127</v>
      </c>
      <c r="C33" s="40"/>
      <c r="D33" s="36">
        <f>+D34</f>
        <v>0</v>
      </c>
      <c r="E33" s="36">
        <f>+E34</f>
        <v>0</v>
      </c>
      <c r="F33" s="36">
        <f t="shared" ref="F33:G33" si="13">+F34</f>
        <v>0</v>
      </c>
      <c r="G33" s="36">
        <f t="shared" si="13"/>
        <v>0</v>
      </c>
      <c r="H33" s="40"/>
      <c r="I33" s="37">
        <v>0</v>
      </c>
      <c r="J33" s="10"/>
    </row>
    <row r="34" spans="1:11" ht="13" x14ac:dyDescent="0.3">
      <c r="A34" s="45" t="s">
        <v>399</v>
      </c>
      <c r="B34" s="39" t="s">
        <v>400</v>
      </c>
      <c r="C34" s="40"/>
      <c r="D34" s="41">
        <v>0</v>
      </c>
      <c r="E34" s="41"/>
      <c r="F34" s="41"/>
      <c r="G34" s="41">
        <f t="shared" si="0"/>
        <v>0</v>
      </c>
      <c r="H34" s="40"/>
      <c r="I34" s="42">
        <v>0</v>
      </c>
      <c r="J34" s="10"/>
    </row>
    <row r="35" spans="1:11" ht="13" x14ac:dyDescent="0.3">
      <c r="A35" s="46" t="s">
        <v>54</v>
      </c>
      <c r="B35" s="33" t="s">
        <v>55</v>
      </c>
      <c r="C35" s="38"/>
      <c r="D35" s="36">
        <f>SUM(D36:D37)</f>
        <v>5755383</v>
      </c>
      <c r="E35" s="36">
        <f t="shared" ref="E35:G35" si="14">SUM(E36:E37)</f>
        <v>71135383</v>
      </c>
      <c r="F35" s="36">
        <f t="shared" si="14"/>
        <v>41961780</v>
      </c>
      <c r="G35" s="36">
        <f t="shared" si="14"/>
        <v>29173603</v>
      </c>
      <c r="H35" s="38"/>
      <c r="I35" s="37">
        <f t="shared" si="1"/>
        <v>0.58988618926814518</v>
      </c>
      <c r="J35" s="10"/>
    </row>
    <row r="36" spans="1:11" ht="13" x14ac:dyDescent="0.3">
      <c r="A36" s="45" t="s">
        <v>521</v>
      </c>
      <c r="B36" s="39" t="s">
        <v>522</v>
      </c>
      <c r="C36" s="38"/>
      <c r="D36" s="41">
        <v>0</v>
      </c>
      <c r="E36" s="41">
        <v>58880000</v>
      </c>
      <c r="F36" s="41">
        <v>41961780</v>
      </c>
      <c r="G36" s="41">
        <f t="shared" si="0"/>
        <v>16918220</v>
      </c>
      <c r="H36" s="40"/>
      <c r="I36" s="42">
        <f>+F36/E36</f>
        <v>0.71266610054347823</v>
      </c>
      <c r="J36" s="10"/>
    </row>
    <row r="37" spans="1:11" ht="13" x14ac:dyDescent="0.3">
      <c r="A37" s="45" t="s">
        <v>56</v>
      </c>
      <c r="B37" s="39" t="s">
        <v>57</v>
      </c>
      <c r="C37" s="40"/>
      <c r="D37" s="41">
        <v>5755383</v>
      </c>
      <c r="E37" s="41">
        <v>12255383</v>
      </c>
      <c r="F37" s="41">
        <v>0</v>
      </c>
      <c r="G37" s="41">
        <f t="shared" si="0"/>
        <v>12255383</v>
      </c>
      <c r="H37" s="40"/>
      <c r="I37" s="42">
        <f t="shared" si="1"/>
        <v>0</v>
      </c>
      <c r="J37" s="10"/>
    </row>
    <row r="38" spans="1:11" ht="13" x14ac:dyDescent="0.3">
      <c r="A38" s="46" t="s">
        <v>569</v>
      </c>
      <c r="B38" s="33" t="s">
        <v>570</v>
      </c>
      <c r="C38" s="38"/>
      <c r="D38" s="36">
        <f>SUM(D39)</f>
        <v>0</v>
      </c>
      <c r="E38" s="36">
        <f t="shared" ref="E38:G40" si="15">SUM(E39)</f>
        <v>3250000</v>
      </c>
      <c r="F38" s="36">
        <f t="shared" si="15"/>
        <v>0</v>
      </c>
      <c r="G38" s="36">
        <f t="shared" si="15"/>
        <v>3250000</v>
      </c>
      <c r="H38" s="38"/>
      <c r="I38" s="37">
        <v>0</v>
      </c>
      <c r="J38" s="10"/>
    </row>
    <row r="39" spans="1:11" ht="13" x14ac:dyDescent="0.3">
      <c r="A39" s="45" t="s">
        <v>524</v>
      </c>
      <c r="B39" s="39" t="s">
        <v>571</v>
      </c>
      <c r="C39" s="38"/>
      <c r="D39" s="41">
        <v>0</v>
      </c>
      <c r="E39" s="41">
        <v>3250000</v>
      </c>
      <c r="F39" s="41">
        <v>0</v>
      </c>
      <c r="G39" s="41">
        <f>+E39-F39</f>
        <v>3250000</v>
      </c>
      <c r="H39" s="40"/>
      <c r="I39" s="42">
        <v>0</v>
      </c>
      <c r="J39" s="10"/>
    </row>
    <row r="40" spans="1:11" ht="13" x14ac:dyDescent="0.3">
      <c r="A40" s="46" t="s">
        <v>523</v>
      </c>
      <c r="B40" s="33" t="s">
        <v>134</v>
      </c>
      <c r="C40" s="38"/>
      <c r="D40" s="36">
        <f>SUM(D41)</f>
        <v>0</v>
      </c>
      <c r="E40" s="36">
        <f t="shared" si="15"/>
        <v>150000000</v>
      </c>
      <c r="F40" s="36">
        <f t="shared" si="15"/>
        <v>0</v>
      </c>
      <c r="G40" s="36">
        <f t="shared" si="15"/>
        <v>150000000</v>
      </c>
      <c r="H40" s="38"/>
      <c r="I40" s="37">
        <v>0</v>
      </c>
      <c r="J40" s="10"/>
    </row>
    <row r="41" spans="1:11" ht="13" x14ac:dyDescent="0.3">
      <c r="A41" s="45" t="s">
        <v>524</v>
      </c>
      <c r="B41" s="39" t="s">
        <v>525</v>
      </c>
      <c r="C41" s="38"/>
      <c r="D41" s="41">
        <v>0</v>
      </c>
      <c r="E41" s="41">
        <v>150000000</v>
      </c>
      <c r="F41" s="41">
        <v>0</v>
      </c>
      <c r="G41" s="41">
        <f>+E41-F41</f>
        <v>150000000</v>
      </c>
      <c r="H41" s="40"/>
      <c r="I41" s="42">
        <v>0</v>
      </c>
      <c r="J41" s="10"/>
    </row>
    <row r="42" spans="1:11" ht="13" x14ac:dyDescent="0.3">
      <c r="A42" s="46" t="s">
        <v>58</v>
      </c>
      <c r="B42" s="33" t="s">
        <v>59</v>
      </c>
      <c r="C42" s="38"/>
      <c r="D42" s="36">
        <f>+D43+D141</f>
        <v>18114318719</v>
      </c>
      <c r="E42" s="36">
        <f>+E43+E141</f>
        <v>25731530536</v>
      </c>
      <c r="F42" s="36">
        <f>+F43+F141</f>
        <v>23422370887</v>
      </c>
      <c r="G42" s="43">
        <f t="shared" ref="G42:G145" si="16">+E42-F42</f>
        <v>2309159649</v>
      </c>
      <c r="H42" s="38"/>
      <c r="I42" s="37">
        <f t="shared" si="1"/>
        <v>0.91025952981034908</v>
      </c>
      <c r="J42" s="10"/>
    </row>
    <row r="43" spans="1:11" ht="13" x14ac:dyDescent="0.3">
      <c r="A43" s="46" t="s">
        <v>60</v>
      </c>
      <c r="B43" s="33" t="s">
        <v>61</v>
      </c>
      <c r="C43" s="38"/>
      <c r="D43" s="36">
        <f>+D44+D49+D59+D105+D47</f>
        <v>873943515</v>
      </c>
      <c r="E43" s="36">
        <f>+E44+E49+E59+E105+E47</f>
        <v>1249064925</v>
      </c>
      <c r="F43" s="36">
        <f>+F44+F49+F59+F105+F47</f>
        <v>967888335</v>
      </c>
      <c r="G43" s="43">
        <f>+E43-F43</f>
        <v>281176590</v>
      </c>
      <c r="H43" s="38"/>
      <c r="I43" s="37">
        <f t="shared" si="1"/>
        <v>0.77489033246210159</v>
      </c>
      <c r="J43" s="10"/>
      <c r="K43" s="48">
        <v>1249064925</v>
      </c>
    </row>
    <row r="44" spans="1:11" ht="13" x14ac:dyDescent="0.3">
      <c r="A44" s="46" t="s">
        <v>511</v>
      </c>
      <c r="B44" s="33" t="s">
        <v>339</v>
      </c>
      <c r="C44" s="38"/>
      <c r="D44" s="36">
        <v>0</v>
      </c>
      <c r="E44" s="36">
        <f>+E45</f>
        <v>0</v>
      </c>
      <c r="F44" s="36">
        <f>+F45</f>
        <v>0</v>
      </c>
      <c r="G44" s="43">
        <f t="shared" si="16"/>
        <v>0</v>
      </c>
      <c r="H44" s="38"/>
      <c r="I44" s="37">
        <v>0</v>
      </c>
      <c r="J44" s="10"/>
      <c r="K44" s="48">
        <f>+E43-K43</f>
        <v>0</v>
      </c>
    </row>
    <row r="45" spans="1:11" ht="13" x14ac:dyDescent="0.3">
      <c r="A45" s="46" t="s">
        <v>512</v>
      </c>
      <c r="B45" s="33" t="s">
        <v>339</v>
      </c>
      <c r="C45" s="38"/>
      <c r="D45" s="36">
        <v>0</v>
      </c>
      <c r="E45" s="36">
        <f>+E46</f>
        <v>0</v>
      </c>
      <c r="F45" s="36">
        <f>+F46</f>
        <v>0</v>
      </c>
      <c r="G45" s="43">
        <f t="shared" si="16"/>
        <v>0</v>
      </c>
      <c r="H45" s="38"/>
      <c r="I45" s="37">
        <v>0</v>
      </c>
      <c r="J45" s="10"/>
    </row>
    <row r="46" spans="1:11" ht="13" x14ac:dyDescent="0.3">
      <c r="A46" s="45" t="s">
        <v>341</v>
      </c>
      <c r="B46" s="39" t="s">
        <v>340</v>
      </c>
      <c r="C46" s="40"/>
      <c r="D46" s="41"/>
      <c r="E46" s="41"/>
      <c r="F46" s="41"/>
      <c r="G46" s="44">
        <f t="shared" si="16"/>
        <v>0</v>
      </c>
      <c r="H46" s="40"/>
      <c r="I46" s="42">
        <v>0</v>
      </c>
      <c r="J46" s="10"/>
    </row>
    <row r="47" spans="1:11" ht="13" x14ac:dyDescent="0.3">
      <c r="A47" s="46" t="s">
        <v>513</v>
      </c>
      <c r="B47" s="33" t="s">
        <v>486</v>
      </c>
      <c r="C47" s="40"/>
      <c r="D47" s="36">
        <f>+D48</f>
        <v>0</v>
      </c>
      <c r="E47" s="36">
        <f>+E48</f>
        <v>0</v>
      </c>
      <c r="F47" s="36">
        <f>+F48</f>
        <v>0</v>
      </c>
      <c r="G47" s="43">
        <f t="shared" si="16"/>
        <v>0</v>
      </c>
      <c r="H47" s="38"/>
      <c r="I47" s="37">
        <v>0</v>
      </c>
      <c r="J47" s="10"/>
    </row>
    <row r="48" spans="1:11" ht="13" x14ac:dyDescent="0.3">
      <c r="A48" s="45" t="s">
        <v>485</v>
      </c>
      <c r="B48" s="39" t="s">
        <v>487</v>
      </c>
      <c r="C48" s="40"/>
      <c r="D48" s="41"/>
      <c r="E48" s="41"/>
      <c r="F48" s="41"/>
      <c r="G48" s="44">
        <f t="shared" si="16"/>
        <v>0</v>
      </c>
      <c r="H48" s="40"/>
      <c r="I48" s="42">
        <v>0</v>
      </c>
      <c r="J48" s="10"/>
    </row>
    <row r="49" spans="1:12" ht="13" x14ac:dyDescent="0.3">
      <c r="A49" s="46" t="s">
        <v>68</v>
      </c>
      <c r="B49" s="33" t="s">
        <v>69</v>
      </c>
      <c r="C49" s="38"/>
      <c r="D49" s="36">
        <f>+D56+D50+D54</f>
        <v>150000000</v>
      </c>
      <c r="E49" s="36">
        <f t="shared" ref="E49:G49" si="17">+E56+E50+E54</f>
        <v>211601500</v>
      </c>
      <c r="F49" s="36">
        <f t="shared" si="17"/>
        <v>22603477</v>
      </c>
      <c r="G49" s="36">
        <f t="shared" si="17"/>
        <v>188998023</v>
      </c>
      <c r="H49" s="38"/>
      <c r="I49" s="37">
        <f>+F49/E49</f>
        <v>0.10682096771525722</v>
      </c>
      <c r="J49" s="10"/>
    </row>
    <row r="50" spans="1:12" ht="13" x14ac:dyDescent="0.3">
      <c r="A50" s="46" t="s">
        <v>508</v>
      </c>
      <c r="B50" s="33" t="s">
        <v>342</v>
      </c>
      <c r="C50" s="38"/>
      <c r="D50" s="36">
        <f>SUM(D51:D53)</f>
        <v>0</v>
      </c>
      <c r="E50" s="36">
        <f>SUM(E51:E53)</f>
        <v>11792500</v>
      </c>
      <c r="F50" s="36">
        <f>SUM(F51:F53)</f>
        <v>9352500</v>
      </c>
      <c r="G50" s="36">
        <f t="shared" ref="G50" si="18">SUM(G51:G53)</f>
        <v>2440000</v>
      </c>
      <c r="H50" s="38"/>
      <c r="I50" s="37">
        <f>+F50/E50</f>
        <v>0.79308882764468946</v>
      </c>
      <c r="J50" s="10"/>
    </row>
    <row r="51" spans="1:12" ht="13" x14ac:dyDescent="0.3">
      <c r="A51" s="45" t="s">
        <v>343</v>
      </c>
      <c r="B51" s="39" t="s">
        <v>344</v>
      </c>
      <c r="C51" s="40"/>
      <c r="D51" s="41">
        <v>0</v>
      </c>
      <c r="E51" s="41">
        <v>1015000</v>
      </c>
      <c r="F51" s="41">
        <v>725000</v>
      </c>
      <c r="G51" s="44">
        <f t="shared" si="16"/>
        <v>290000</v>
      </c>
      <c r="H51" s="40"/>
      <c r="I51" s="42">
        <v>0</v>
      </c>
      <c r="J51" s="10"/>
    </row>
    <row r="52" spans="1:12" ht="13" x14ac:dyDescent="0.3">
      <c r="A52" s="45" t="s">
        <v>345</v>
      </c>
      <c r="B52" s="39" t="s">
        <v>346</v>
      </c>
      <c r="C52" s="40"/>
      <c r="D52" s="41">
        <v>0</v>
      </c>
      <c r="E52" s="41">
        <v>9916500</v>
      </c>
      <c r="F52" s="41">
        <v>7766500</v>
      </c>
      <c r="G52" s="44">
        <f t="shared" si="16"/>
        <v>2150000</v>
      </c>
      <c r="H52" s="40"/>
      <c r="I52" s="42">
        <v>0</v>
      </c>
      <c r="J52" s="10"/>
    </row>
    <row r="53" spans="1:12" ht="13" x14ac:dyDescent="0.3">
      <c r="A53" s="45" t="s">
        <v>347</v>
      </c>
      <c r="B53" s="39" t="s">
        <v>348</v>
      </c>
      <c r="C53" s="40"/>
      <c r="D53" s="41">
        <v>0</v>
      </c>
      <c r="E53" s="41">
        <v>861000</v>
      </c>
      <c r="F53" s="41">
        <v>861000</v>
      </c>
      <c r="G53" s="44">
        <f t="shared" si="16"/>
        <v>0</v>
      </c>
      <c r="H53" s="40"/>
      <c r="I53" s="42">
        <v>0</v>
      </c>
      <c r="J53" s="10"/>
    </row>
    <row r="54" spans="1:12" ht="13" x14ac:dyDescent="0.3">
      <c r="A54" s="46" t="s">
        <v>509</v>
      </c>
      <c r="B54" s="33" t="s">
        <v>510</v>
      </c>
      <c r="C54" s="40"/>
      <c r="D54" s="36">
        <f>+D55</f>
        <v>0</v>
      </c>
      <c r="E54" s="36">
        <f t="shared" ref="E54:G54" si="19">+E55</f>
        <v>1883000</v>
      </c>
      <c r="F54" s="36">
        <f t="shared" si="19"/>
        <v>1883000</v>
      </c>
      <c r="G54" s="36">
        <f t="shared" si="19"/>
        <v>0</v>
      </c>
      <c r="H54" s="38"/>
      <c r="I54" s="37">
        <v>0</v>
      </c>
      <c r="J54" s="10"/>
    </row>
    <row r="55" spans="1:12" ht="13" x14ac:dyDescent="0.3">
      <c r="A55" s="45" t="s">
        <v>545</v>
      </c>
      <c r="B55" s="39" t="s">
        <v>510</v>
      </c>
      <c r="C55" s="40"/>
      <c r="D55" s="41">
        <v>0</v>
      </c>
      <c r="E55" s="41">
        <v>1883000</v>
      </c>
      <c r="F55" s="41">
        <v>1883000</v>
      </c>
      <c r="G55" s="44">
        <f t="shared" si="16"/>
        <v>0</v>
      </c>
      <c r="H55" s="40"/>
      <c r="I55" s="42">
        <v>0</v>
      </c>
      <c r="J55" s="10"/>
    </row>
    <row r="56" spans="1:12" ht="13" x14ac:dyDescent="0.3">
      <c r="A56" s="46" t="s">
        <v>70</v>
      </c>
      <c r="B56" s="33" t="s">
        <v>71</v>
      </c>
      <c r="C56" s="38"/>
      <c r="D56" s="36">
        <f>SUM(D57:D58)</f>
        <v>150000000</v>
      </c>
      <c r="E56" s="36">
        <f>SUM(E57:E58)</f>
        <v>197926000</v>
      </c>
      <c r="F56" s="36">
        <f>SUM(F57:F58)</f>
        <v>11367977</v>
      </c>
      <c r="G56" s="43">
        <f t="shared" si="16"/>
        <v>186558023</v>
      </c>
      <c r="H56" s="38"/>
      <c r="I56" s="37">
        <f t="shared" si="1"/>
        <v>5.7435491042106643E-2</v>
      </c>
      <c r="J56" s="10"/>
    </row>
    <row r="57" spans="1:12" ht="13" x14ac:dyDescent="0.3">
      <c r="A57" s="45" t="s">
        <v>72</v>
      </c>
      <c r="B57" s="39" t="s">
        <v>71</v>
      </c>
      <c r="C57" s="40"/>
      <c r="D57" s="41">
        <v>150000000</v>
      </c>
      <c r="E57" s="41">
        <v>186558000</v>
      </c>
      <c r="F57" s="41"/>
      <c r="G57" s="44">
        <f t="shared" si="16"/>
        <v>186558000</v>
      </c>
      <c r="H57" s="40"/>
      <c r="I57" s="42">
        <f t="shared" si="1"/>
        <v>0</v>
      </c>
      <c r="J57" s="10"/>
    </row>
    <row r="58" spans="1:12" ht="13" x14ac:dyDescent="0.3">
      <c r="A58" s="45" t="s">
        <v>559</v>
      </c>
      <c r="B58" s="39" t="s">
        <v>560</v>
      </c>
      <c r="C58" s="40"/>
      <c r="D58" s="41">
        <v>0</v>
      </c>
      <c r="E58" s="41">
        <v>11368000</v>
      </c>
      <c r="F58" s="41">
        <v>11367977</v>
      </c>
      <c r="G58" s="44">
        <f t="shared" si="16"/>
        <v>23</v>
      </c>
      <c r="H58" s="40"/>
      <c r="I58" s="42">
        <f>+F58/E58</f>
        <v>0.99999797677691771</v>
      </c>
      <c r="J58" s="10"/>
      <c r="L58" s="48"/>
    </row>
    <row r="59" spans="1:12" ht="13" x14ac:dyDescent="0.3">
      <c r="A59" s="46" t="s">
        <v>74</v>
      </c>
      <c r="B59" s="33" t="s">
        <v>75</v>
      </c>
      <c r="C59" s="38"/>
      <c r="D59" s="36">
        <f>+D63+D69+D73+D80+D86+D93+D100+D60</f>
        <v>334286375</v>
      </c>
      <c r="E59" s="36">
        <f>+E63+E69+E73+E80+E86+E93+E100+E60</f>
        <v>620907632</v>
      </c>
      <c r="F59" s="36">
        <f>+F63+F69+F73+F80+F86+F93+F100+F60</f>
        <v>582397081</v>
      </c>
      <c r="G59" s="43">
        <f>+E59-F59</f>
        <v>38510551</v>
      </c>
      <c r="H59" s="38"/>
      <c r="I59" s="37">
        <f t="shared" si="1"/>
        <v>0.93797700492752201</v>
      </c>
      <c r="J59" s="10"/>
    </row>
    <row r="60" spans="1:12" ht="13" x14ac:dyDescent="0.3">
      <c r="A60" s="46" t="s">
        <v>349</v>
      </c>
      <c r="B60" s="33" t="s">
        <v>351</v>
      </c>
      <c r="C60" s="38"/>
      <c r="D60" s="36">
        <f>+D61+D62</f>
        <v>0</v>
      </c>
      <c r="E60" s="36">
        <f t="shared" ref="E60:G60" si="20">+E61+E62</f>
        <v>122500</v>
      </c>
      <c r="F60" s="36">
        <f t="shared" si="20"/>
        <v>122500</v>
      </c>
      <c r="G60" s="36">
        <f t="shared" si="20"/>
        <v>0</v>
      </c>
      <c r="H60" s="38"/>
      <c r="I60" s="37">
        <f t="shared" si="1"/>
        <v>1</v>
      </c>
      <c r="J60" s="10"/>
    </row>
    <row r="61" spans="1:12" ht="13" x14ac:dyDescent="0.3">
      <c r="A61" s="45" t="s">
        <v>350</v>
      </c>
      <c r="B61" s="39" t="s">
        <v>351</v>
      </c>
      <c r="C61" s="38"/>
      <c r="D61" s="41">
        <v>0</v>
      </c>
      <c r="E61" s="41"/>
      <c r="F61" s="41"/>
      <c r="G61" s="44">
        <f t="shared" si="16"/>
        <v>0</v>
      </c>
      <c r="H61" s="40"/>
      <c r="I61" s="42">
        <v>0</v>
      </c>
      <c r="J61" s="10"/>
    </row>
    <row r="62" spans="1:12" ht="13" x14ac:dyDescent="0.3">
      <c r="A62" s="45" t="s">
        <v>514</v>
      </c>
      <c r="B62" s="39" t="s">
        <v>515</v>
      </c>
      <c r="C62" s="38"/>
      <c r="D62" s="41">
        <v>0</v>
      </c>
      <c r="E62" s="41">
        <v>122500</v>
      </c>
      <c r="F62" s="41">
        <v>122500</v>
      </c>
      <c r="G62" s="44">
        <f t="shared" si="16"/>
        <v>0</v>
      </c>
      <c r="H62" s="40"/>
      <c r="I62" s="42">
        <v>0</v>
      </c>
      <c r="J62" s="10"/>
    </row>
    <row r="63" spans="1:12" ht="13" x14ac:dyDescent="0.3">
      <c r="A63" s="46" t="s">
        <v>76</v>
      </c>
      <c r="B63" s="33" t="s">
        <v>77</v>
      </c>
      <c r="C63" s="38"/>
      <c r="D63" s="36">
        <f>SUM(D64:D68)</f>
        <v>90000000</v>
      </c>
      <c r="E63" s="36">
        <f>SUM(E64:E68)</f>
        <v>123007134</v>
      </c>
      <c r="F63" s="36">
        <f>SUM(F64:F68)</f>
        <v>112934475</v>
      </c>
      <c r="G63" s="43">
        <f>+E63-F63</f>
        <v>10072659</v>
      </c>
      <c r="H63" s="38"/>
      <c r="I63" s="37">
        <f t="shared" si="1"/>
        <v>0.91811321284828895</v>
      </c>
      <c r="J63" s="10"/>
    </row>
    <row r="64" spans="1:12" ht="13" x14ac:dyDescent="0.3">
      <c r="A64" s="45" t="s">
        <v>78</v>
      </c>
      <c r="B64" s="39" t="s">
        <v>79</v>
      </c>
      <c r="C64" s="40"/>
      <c r="D64" s="41">
        <v>80000000</v>
      </c>
      <c r="E64" s="41">
        <v>118520000</v>
      </c>
      <c r="F64" s="41">
        <v>108670103</v>
      </c>
      <c r="G64" s="44">
        <f t="shared" si="16"/>
        <v>9849897</v>
      </c>
      <c r="H64" s="40"/>
      <c r="I64" s="42">
        <f t="shared" si="1"/>
        <v>0.91689253290583872</v>
      </c>
      <c r="J64" s="10"/>
    </row>
    <row r="65" spans="1:10" ht="13" x14ac:dyDescent="0.3">
      <c r="A65" s="45" t="s">
        <v>546</v>
      </c>
      <c r="B65" s="39" t="s">
        <v>547</v>
      </c>
      <c r="C65" s="40"/>
      <c r="D65" s="41"/>
      <c r="E65" s="41">
        <v>1627500</v>
      </c>
      <c r="F65" s="41">
        <v>1627500</v>
      </c>
      <c r="G65" s="44">
        <f t="shared" si="16"/>
        <v>0</v>
      </c>
      <c r="H65" s="40"/>
      <c r="I65" s="42">
        <v>0</v>
      </c>
      <c r="J65" s="10"/>
    </row>
    <row r="66" spans="1:10" ht="13" x14ac:dyDescent="0.3">
      <c r="A66" s="45" t="s">
        <v>561</v>
      </c>
      <c r="B66" s="39" t="s">
        <v>562</v>
      </c>
      <c r="C66" s="40"/>
      <c r="D66" s="41">
        <v>0</v>
      </c>
      <c r="E66" s="41">
        <v>200000</v>
      </c>
      <c r="F66" s="41"/>
      <c r="G66" s="44">
        <f t="shared" si="16"/>
        <v>200000</v>
      </c>
      <c r="H66" s="40"/>
      <c r="I66" s="42"/>
      <c r="J66" s="10"/>
    </row>
    <row r="67" spans="1:10" ht="13" x14ac:dyDescent="0.3">
      <c r="A67" s="45" t="s">
        <v>80</v>
      </c>
      <c r="B67" s="39" t="s">
        <v>81</v>
      </c>
      <c r="C67" s="40"/>
      <c r="D67" s="41">
        <v>10000000</v>
      </c>
      <c r="E67" s="41">
        <v>1759634</v>
      </c>
      <c r="F67" s="41">
        <v>1749300</v>
      </c>
      <c r="G67" s="44">
        <f t="shared" si="16"/>
        <v>10334</v>
      </c>
      <c r="H67" s="40"/>
      <c r="I67" s="42">
        <f t="shared" si="1"/>
        <v>0.9941271878129202</v>
      </c>
      <c r="J67" s="10"/>
    </row>
    <row r="68" spans="1:10" ht="13" x14ac:dyDescent="0.3">
      <c r="A68" s="45" t="s">
        <v>401</v>
      </c>
      <c r="B68" s="39" t="s">
        <v>402</v>
      </c>
      <c r="C68" s="40"/>
      <c r="D68" s="41"/>
      <c r="E68" s="41">
        <v>900000</v>
      </c>
      <c r="F68" s="41">
        <v>887572</v>
      </c>
      <c r="G68" s="44">
        <f t="shared" si="16"/>
        <v>12428</v>
      </c>
      <c r="H68" s="40"/>
      <c r="I68" s="42">
        <v>0</v>
      </c>
      <c r="J68" s="10"/>
    </row>
    <row r="69" spans="1:10" ht="13" x14ac:dyDescent="0.3">
      <c r="A69" s="46" t="s">
        <v>82</v>
      </c>
      <c r="B69" s="33" t="s">
        <v>83</v>
      </c>
      <c r="C69" s="38"/>
      <c r="D69" s="36">
        <f>+D71+D72+D70</f>
        <v>111700000</v>
      </c>
      <c r="E69" s="36">
        <f>+E71+E72+E70</f>
        <v>61376890</v>
      </c>
      <c r="F69" s="36">
        <f>+F71+F72+F70</f>
        <v>45535466</v>
      </c>
      <c r="G69" s="43">
        <f>+E69-F69</f>
        <v>15841424</v>
      </c>
      <c r="H69" s="38"/>
      <c r="I69" s="37">
        <f t="shared" si="1"/>
        <v>0.74189920668838061</v>
      </c>
      <c r="J69" s="10"/>
    </row>
    <row r="70" spans="1:10" ht="13" x14ac:dyDescent="0.3">
      <c r="A70" s="45" t="s">
        <v>451</v>
      </c>
      <c r="B70" s="39" t="s">
        <v>85</v>
      </c>
      <c r="C70" s="38"/>
      <c r="D70" s="41">
        <v>0</v>
      </c>
      <c r="E70" s="41">
        <v>0</v>
      </c>
      <c r="F70" s="41"/>
      <c r="G70" s="44">
        <f t="shared" si="16"/>
        <v>0</v>
      </c>
      <c r="H70" s="38"/>
      <c r="I70" s="42">
        <v>0</v>
      </c>
      <c r="J70" s="10"/>
    </row>
    <row r="71" spans="1:10" ht="13" x14ac:dyDescent="0.3">
      <c r="A71" s="45" t="s">
        <v>84</v>
      </c>
      <c r="B71" s="39" t="s">
        <v>85</v>
      </c>
      <c r="C71" s="40"/>
      <c r="D71" s="41">
        <v>111700000</v>
      </c>
      <c r="E71" s="41">
        <v>61376890</v>
      </c>
      <c r="F71" s="41">
        <v>45535466</v>
      </c>
      <c r="G71" s="44">
        <f t="shared" si="16"/>
        <v>15841424</v>
      </c>
      <c r="H71" s="40"/>
      <c r="I71" s="42">
        <f t="shared" si="1"/>
        <v>0.74189920668838061</v>
      </c>
      <c r="J71" s="10"/>
    </row>
    <row r="72" spans="1:10" ht="13" x14ac:dyDescent="0.3">
      <c r="A72" s="45" t="s">
        <v>353</v>
      </c>
      <c r="B72" s="39" t="s">
        <v>352</v>
      </c>
      <c r="C72" s="40"/>
      <c r="D72" s="41"/>
      <c r="E72" s="41"/>
      <c r="F72" s="41"/>
      <c r="G72" s="44">
        <f t="shared" si="16"/>
        <v>0</v>
      </c>
      <c r="H72" s="40"/>
      <c r="I72" s="42">
        <v>0</v>
      </c>
      <c r="J72" s="10"/>
    </row>
    <row r="73" spans="1:10" ht="13" x14ac:dyDescent="0.3">
      <c r="A73" s="46" t="s">
        <v>86</v>
      </c>
      <c r="B73" s="33" t="s">
        <v>87</v>
      </c>
      <c r="C73" s="38"/>
      <c r="D73" s="36">
        <f>SUM(D74:D79)</f>
        <v>47161000</v>
      </c>
      <c r="E73" s="36">
        <f t="shared" ref="E73:F73" si="21">SUM(E74:E79)</f>
        <v>39054488</v>
      </c>
      <c r="F73" s="36">
        <f t="shared" si="21"/>
        <v>37441600</v>
      </c>
      <c r="G73" s="36">
        <f>SUM(G74:G79)</f>
        <v>1612888</v>
      </c>
      <c r="H73" s="38"/>
      <c r="I73" s="37">
        <f t="shared" si="1"/>
        <v>0.95870159660011423</v>
      </c>
      <c r="J73" s="10"/>
    </row>
    <row r="74" spans="1:10" ht="13" x14ac:dyDescent="0.3">
      <c r="A74" s="45" t="s">
        <v>416</v>
      </c>
      <c r="B74" s="39" t="s">
        <v>417</v>
      </c>
      <c r="C74" s="38"/>
      <c r="D74" s="41">
        <v>17866000</v>
      </c>
      <c r="E74" s="41">
        <v>4451488</v>
      </c>
      <c r="F74" s="41">
        <v>4450600</v>
      </c>
      <c r="G74" s="44">
        <f t="shared" si="16"/>
        <v>888</v>
      </c>
      <c r="H74" s="40"/>
      <c r="I74" s="42">
        <f t="shared" si="1"/>
        <v>0.99980051614201815</v>
      </c>
      <c r="J74" s="10"/>
    </row>
    <row r="75" spans="1:10" ht="13" x14ac:dyDescent="0.3">
      <c r="A75" s="45" t="s">
        <v>418</v>
      </c>
      <c r="B75" s="39" t="s">
        <v>419</v>
      </c>
      <c r="C75" s="38"/>
      <c r="D75" s="41"/>
      <c r="E75" s="41"/>
      <c r="F75" s="41"/>
      <c r="G75" s="44">
        <f t="shared" si="16"/>
        <v>0</v>
      </c>
      <c r="H75" s="40"/>
      <c r="I75" s="42">
        <v>0</v>
      </c>
      <c r="J75" s="10"/>
    </row>
    <row r="76" spans="1:10" ht="13" x14ac:dyDescent="0.3">
      <c r="A76" s="45" t="s">
        <v>88</v>
      </c>
      <c r="B76" s="39" t="s">
        <v>89</v>
      </c>
      <c r="C76" s="40"/>
      <c r="D76" s="41">
        <v>29295000</v>
      </c>
      <c r="E76" s="41">
        <v>30141000</v>
      </c>
      <c r="F76" s="41">
        <v>30141000</v>
      </c>
      <c r="G76" s="44">
        <f t="shared" si="16"/>
        <v>0</v>
      </c>
      <c r="H76" s="40"/>
      <c r="I76" s="42">
        <f t="shared" si="1"/>
        <v>1</v>
      </c>
      <c r="J76" s="10"/>
    </row>
    <row r="77" spans="1:10" ht="13" x14ac:dyDescent="0.3">
      <c r="A77" s="45" t="s">
        <v>469</v>
      </c>
      <c r="B77" s="39" t="s">
        <v>470</v>
      </c>
      <c r="C77" s="40"/>
      <c r="D77" s="41"/>
      <c r="E77" s="41"/>
      <c r="F77" s="41"/>
      <c r="G77" s="44">
        <f t="shared" si="16"/>
        <v>0</v>
      </c>
      <c r="H77" s="40"/>
      <c r="I77" s="42">
        <v>0</v>
      </c>
      <c r="J77" s="10"/>
    </row>
    <row r="78" spans="1:10" ht="13" x14ac:dyDescent="0.3">
      <c r="A78" s="45" t="s">
        <v>354</v>
      </c>
      <c r="B78" s="39" t="s">
        <v>286</v>
      </c>
      <c r="C78" s="40"/>
      <c r="D78" s="41"/>
      <c r="E78" s="41">
        <v>2850000</v>
      </c>
      <c r="F78" s="41">
        <v>2850000</v>
      </c>
      <c r="G78" s="44">
        <f t="shared" si="16"/>
        <v>0</v>
      </c>
      <c r="H78" s="40"/>
      <c r="I78" s="42">
        <f t="shared" si="1"/>
        <v>1</v>
      </c>
      <c r="J78" s="10"/>
    </row>
    <row r="79" spans="1:10" ht="13" x14ac:dyDescent="0.3">
      <c r="A79" s="45" t="s">
        <v>563</v>
      </c>
      <c r="B79" s="39" t="s">
        <v>564</v>
      </c>
      <c r="C79" s="40"/>
      <c r="D79" s="41"/>
      <c r="E79" s="41">
        <v>1612000</v>
      </c>
      <c r="F79" s="41">
        <v>0</v>
      </c>
      <c r="G79" s="44">
        <f t="shared" ref="G79" si="22">+E79-F79</f>
        <v>1612000</v>
      </c>
      <c r="H79" s="40"/>
      <c r="I79" s="42">
        <f t="shared" si="1"/>
        <v>0</v>
      </c>
      <c r="J79" s="10"/>
    </row>
    <row r="80" spans="1:10" ht="13" x14ac:dyDescent="0.3">
      <c r="A80" s="46" t="s">
        <v>90</v>
      </c>
      <c r="B80" s="33" t="s">
        <v>91</v>
      </c>
      <c r="C80" s="38"/>
      <c r="D80" s="36">
        <f>SUM(D81:D85)</f>
        <v>35000000</v>
      </c>
      <c r="E80" s="36">
        <f>SUM(E81:E85)</f>
        <v>14254931</v>
      </c>
      <c r="F80" s="36">
        <f>SUM(F81:F85)</f>
        <v>14241115</v>
      </c>
      <c r="G80" s="43">
        <f t="shared" si="16"/>
        <v>13816</v>
      </c>
      <c r="H80" s="38"/>
      <c r="I80" s="37">
        <f t="shared" si="1"/>
        <v>0.99903079152049212</v>
      </c>
      <c r="J80" s="10"/>
    </row>
    <row r="81" spans="1:10" ht="13" x14ac:dyDescent="0.3">
      <c r="A81" s="45" t="s">
        <v>92</v>
      </c>
      <c r="B81" s="39" t="s">
        <v>93</v>
      </c>
      <c r="C81" s="40"/>
      <c r="D81" s="41">
        <v>0</v>
      </c>
      <c r="E81" s="41">
        <v>300000</v>
      </c>
      <c r="F81" s="41">
        <v>294763</v>
      </c>
      <c r="G81" s="44">
        <f t="shared" si="16"/>
        <v>5237</v>
      </c>
      <c r="H81" s="40"/>
      <c r="I81" s="42">
        <f t="shared" si="1"/>
        <v>0.98254333333333332</v>
      </c>
      <c r="J81" s="10"/>
    </row>
    <row r="82" spans="1:10" ht="13" x14ac:dyDescent="0.3">
      <c r="A82" s="45" t="s">
        <v>94</v>
      </c>
      <c r="B82" s="39" t="s">
        <v>95</v>
      </c>
      <c r="C82" s="40"/>
      <c r="D82" s="41"/>
      <c r="E82" s="41">
        <v>500000</v>
      </c>
      <c r="F82" s="41">
        <v>500000</v>
      </c>
      <c r="G82" s="44">
        <f t="shared" si="16"/>
        <v>0</v>
      </c>
      <c r="H82" s="40"/>
      <c r="I82" s="42">
        <f t="shared" si="1"/>
        <v>1</v>
      </c>
      <c r="J82" s="10"/>
    </row>
    <row r="83" spans="1:10" ht="13" x14ac:dyDescent="0.3">
      <c r="A83" s="45" t="s">
        <v>96</v>
      </c>
      <c r="B83" s="39" t="s">
        <v>97</v>
      </c>
      <c r="C83" s="40"/>
      <c r="D83" s="41">
        <v>35000000</v>
      </c>
      <c r="E83" s="41">
        <v>10951691</v>
      </c>
      <c r="F83" s="41">
        <v>10951500</v>
      </c>
      <c r="G83" s="44">
        <f t="shared" si="16"/>
        <v>191</v>
      </c>
      <c r="H83" s="40"/>
      <c r="I83" s="42">
        <f t="shared" si="1"/>
        <v>0.99998255977090666</v>
      </c>
      <c r="J83" s="10"/>
    </row>
    <row r="84" spans="1:10" ht="13" x14ac:dyDescent="0.3">
      <c r="A84" s="45" t="s">
        <v>421</v>
      </c>
      <c r="B84" s="39" t="s">
        <v>420</v>
      </c>
      <c r="C84" s="40"/>
      <c r="D84" s="41">
        <v>0</v>
      </c>
      <c r="E84" s="41">
        <v>0</v>
      </c>
      <c r="F84" s="41"/>
      <c r="G84" s="44">
        <f t="shared" si="16"/>
        <v>0</v>
      </c>
      <c r="H84" s="40"/>
      <c r="I84" s="42">
        <v>0</v>
      </c>
      <c r="J84" s="10"/>
    </row>
    <row r="85" spans="1:10" ht="13" x14ac:dyDescent="0.3">
      <c r="A85" s="45" t="s">
        <v>355</v>
      </c>
      <c r="B85" s="39" t="s">
        <v>356</v>
      </c>
      <c r="C85" s="40"/>
      <c r="D85" s="41"/>
      <c r="E85" s="41">
        <v>2503240</v>
      </c>
      <c r="F85" s="41">
        <v>2494852</v>
      </c>
      <c r="G85" s="44">
        <f t="shared" si="16"/>
        <v>8388</v>
      </c>
      <c r="H85" s="40"/>
      <c r="I85" s="42">
        <f t="shared" si="1"/>
        <v>0.99664914271104643</v>
      </c>
      <c r="J85" s="10"/>
    </row>
    <row r="86" spans="1:10" ht="13" x14ac:dyDescent="0.3">
      <c r="A86" s="46" t="s">
        <v>98</v>
      </c>
      <c r="B86" s="33" t="s">
        <v>99</v>
      </c>
      <c r="C86" s="38"/>
      <c r="D86" s="36">
        <f>SUM(D87:D92)</f>
        <v>0</v>
      </c>
      <c r="E86" s="36">
        <f>SUM(E87:E92)</f>
        <v>24180309</v>
      </c>
      <c r="F86" s="36">
        <f>SUM(F87:F92)</f>
        <v>24141154</v>
      </c>
      <c r="G86" s="43">
        <f t="shared" si="16"/>
        <v>39155</v>
      </c>
      <c r="H86" s="38"/>
      <c r="I86" s="37">
        <v>0</v>
      </c>
      <c r="J86" s="10"/>
    </row>
    <row r="87" spans="1:10" ht="13" x14ac:dyDescent="0.3">
      <c r="A87" s="45" t="s">
        <v>357</v>
      </c>
      <c r="B87" s="39" t="s">
        <v>358</v>
      </c>
      <c r="C87" s="38"/>
      <c r="D87" s="41">
        <v>0</v>
      </c>
      <c r="E87" s="41">
        <v>15250000</v>
      </c>
      <c r="F87" s="41">
        <v>15250000</v>
      </c>
      <c r="G87" s="44">
        <f t="shared" si="16"/>
        <v>0</v>
      </c>
      <c r="H87" s="40"/>
      <c r="I87" s="42">
        <v>0</v>
      </c>
      <c r="J87" s="10"/>
    </row>
    <row r="88" spans="1:10" ht="13" x14ac:dyDescent="0.3">
      <c r="A88" s="45" t="s">
        <v>359</v>
      </c>
      <c r="B88" s="39" t="s">
        <v>360</v>
      </c>
      <c r="C88" s="40"/>
      <c r="D88" s="41">
        <v>0</v>
      </c>
      <c r="E88" s="41">
        <v>577300</v>
      </c>
      <c r="F88" s="41">
        <v>577300</v>
      </c>
      <c r="G88" s="44">
        <f t="shared" si="16"/>
        <v>0</v>
      </c>
      <c r="H88" s="40"/>
      <c r="I88" s="42">
        <v>0</v>
      </c>
      <c r="J88" s="10"/>
    </row>
    <row r="89" spans="1:10" ht="13" x14ac:dyDescent="0.3">
      <c r="A89" s="45" t="s">
        <v>100</v>
      </c>
      <c r="B89" s="39" t="s">
        <v>466</v>
      </c>
      <c r="C89" s="40"/>
      <c r="D89" s="41">
        <v>0</v>
      </c>
      <c r="E89" s="41"/>
      <c r="F89" s="41"/>
      <c r="G89" s="44">
        <f t="shared" si="16"/>
        <v>0</v>
      </c>
      <c r="H89" s="40"/>
      <c r="I89" s="42">
        <v>0</v>
      </c>
      <c r="J89" s="10"/>
    </row>
    <row r="90" spans="1:10" ht="13" x14ac:dyDescent="0.3">
      <c r="A90" s="45" t="s">
        <v>434</v>
      </c>
      <c r="B90" s="39" t="s">
        <v>435</v>
      </c>
      <c r="C90" s="40"/>
      <c r="D90" s="41">
        <v>0</v>
      </c>
      <c r="E90" s="41">
        <v>1075009</v>
      </c>
      <c r="F90" s="41">
        <v>1066282</v>
      </c>
      <c r="G90" s="44">
        <f t="shared" si="16"/>
        <v>8727</v>
      </c>
      <c r="H90" s="40"/>
      <c r="I90" s="42">
        <v>0</v>
      </c>
      <c r="J90" s="10"/>
    </row>
    <row r="91" spans="1:10" ht="13" x14ac:dyDescent="0.3">
      <c r="A91" s="45" t="s">
        <v>361</v>
      </c>
      <c r="B91" s="39" t="s">
        <v>362</v>
      </c>
      <c r="C91" s="40"/>
      <c r="D91" s="41">
        <v>0</v>
      </c>
      <c r="E91" s="41">
        <v>7278000</v>
      </c>
      <c r="F91" s="41">
        <v>7247572</v>
      </c>
      <c r="G91" s="44">
        <f t="shared" si="16"/>
        <v>30428</v>
      </c>
      <c r="H91" s="40"/>
      <c r="I91" s="42">
        <v>0</v>
      </c>
      <c r="J91" s="10"/>
    </row>
    <row r="92" spans="1:10" ht="13" x14ac:dyDescent="0.3">
      <c r="A92" s="45" t="s">
        <v>423</v>
      </c>
      <c r="B92" s="39" t="s">
        <v>422</v>
      </c>
      <c r="C92" s="40"/>
      <c r="D92" s="41">
        <v>0</v>
      </c>
      <c r="E92" s="41"/>
      <c r="F92" s="41"/>
      <c r="G92" s="44">
        <f t="shared" si="16"/>
        <v>0</v>
      </c>
      <c r="H92" s="40"/>
      <c r="I92" s="42">
        <v>0</v>
      </c>
      <c r="J92" s="10"/>
    </row>
    <row r="93" spans="1:10" ht="13" x14ac:dyDescent="0.3">
      <c r="A93" s="46" t="s">
        <v>102</v>
      </c>
      <c r="B93" s="33" t="s">
        <v>103</v>
      </c>
      <c r="C93" s="38"/>
      <c r="D93" s="36">
        <f>SUM(D94:D99)</f>
        <v>25144875</v>
      </c>
      <c r="E93" s="36">
        <f>SUM(E94:E99)</f>
        <v>31347800</v>
      </c>
      <c r="F93" s="36">
        <f>SUM(F94:F99)</f>
        <v>31347800</v>
      </c>
      <c r="G93" s="43">
        <f t="shared" si="16"/>
        <v>0</v>
      </c>
      <c r="H93" s="38"/>
      <c r="I93" s="37">
        <f t="shared" si="1"/>
        <v>1</v>
      </c>
      <c r="J93" s="10"/>
    </row>
    <row r="94" spans="1:10" ht="13" x14ac:dyDescent="0.3">
      <c r="A94" s="45" t="s">
        <v>104</v>
      </c>
      <c r="B94" s="39" t="s">
        <v>105</v>
      </c>
      <c r="C94" s="40"/>
      <c r="D94" s="41">
        <v>25144875</v>
      </c>
      <c r="E94" s="41">
        <v>31045000</v>
      </c>
      <c r="F94" s="41">
        <v>31045000</v>
      </c>
      <c r="G94" s="44">
        <f t="shared" si="16"/>
        <v>0</v>
      </c>
      <c r="H94" s="40"/>
      <c r="I94" s="42">
        <f t="shared" si="1"/>
        <v>1</v>
      </c>
      <c r="J94" s="10"/>
    </row>
    <row r="95" spans="1:10" ht="13" x14ac:dyDescent="0.3">
      <c r="A95" s="45" t="s">
        <v>363</v>
      </c>
      <c r="B95" s="39" t="s">
        <v>364</v>
      </c>
      <c r="C95" s="40"/>
      <c r="D95" s="41"/>
      <c r="E95" s="41"/>
      <c r="F95" s="41"/>
      <c r="G95" s="44">
        <f t="shared" si="16"/>
        <v>0</v>
      </c>
      <c r="H95" s="40"/>
      <c r="I95" s="42">
        <v>0</v>
      </c>
      <c r="J95" s="10"/>
    </row>
    <row r="96" spans="1:10" ht="13" x14ac:dyDescent="0.3">
      <c r="A96" s="45" t="s">
        <v>365</v>
      </c>
      <c r="B96" s="39" t="s">
        <v>366</v>
      </c>
      <c r="C96" s="40"/>
      <c r="D96" s="41"/>
      <c r="E96" s="41"/>
      <c r="F96" s="41"/>
      <c r="G96" s="44">
        <f t="shared" si="16"/>
        <v>0</v>
      </c>
      <c r="H96" s="40"/>
      <c r="I96" s="42">
        <v>0</v>
      </c>
      <c r="J96" s="10"/>
    </row>
    <row r="97" spans="1:10" ht="13" x14ac:dyDescent="0.3">
      <c r="A97" s="45" t="s">
        <v>106</v>
      </c>
      <c r="B97" s="39" t="s">
        <v>107</v>
      </c>
      <c r="C97" s="40"/>
      <c r="D97" s="41"/>
      <c r="E97" s="41"/>
      <c r="F97" s="41"/>
      <c r="G97" s="44">
        <f t="shared" si="16"/>
        <v>0</v>
      </c>
      <c r="H97" s="40"/>
      <c r="I97" s="42">
        <v>0</v>
      </c>
      <c r="J97" s="10"/>
    </row>
    <row r="98" spans="1:10" ht="13" x14ac:dyDescent="0.3">
      <c r="A98" s="45" t="s">
        <v>367</v>
      </c>
      <c r="B98" s="39" t="s">
        <v>368</v>
      </c>
      <c r="C98" s="40"/>
      <c r="D98" s="41"/>
      <c r="E98" s="41"/>
      <c r="F98" s="41"/>
      <c r="G98" s="44">
        <f t="shared" si="16"/>
        <v>0</v>
      </c>
      <c r="H98" s="40"/>
      <c r="I98" s="42">
        <v>0</v>
      </c>
      <c r="J98" s="10"/>
    </row>
    <row r="99" spans="1:10" ht="13" x14ac:dyDescent="0.3">
      <c r="A99" s="45" t="s">
        <v>369</v>
      </c>
      <c r="B99" s="39" t="s">
        <v>370</v>
      </c>
      <c r="C99" s="40"/>
      <c r="D99" s="41"/>
      <c r="E99" s="41">
        <v>302800</v>
      </c>
      <c r="F99" s="41">
        <v>302800</v>
      </c>
      <c r="G99" s="44">
        <f t="shared" si="16"/>
        <v>0</v>
      </c>
      <c r="H99" s="40"/>
      <c r="I99" s="42">
        <v>0</v>
      </c>
      <c r="J99" s="10"/>
    </row>
    <row r="100" spans="1:10" ht="13" x14ac:dyDescent="0.3">
      <c r="A100" s="46" t="s">
        <v>108</v>
      </c>
      <c r="B100" s="33" t="s">
        <v>109</v>
      </c>
      <c r="C100" s="38"/>
      <c r="D100" s="36">
        <f>SUM(D101:D104)</f>
        <v>25280500</v>
      </c>
      <c r="E100" s="36">
        <f>SUM(E101:E104)</f>
        <v>327563580</v>
      </c>
      <c r="F100" s="36">
        <f>SUM(F101:F104)</f>
        <v>316632971</v>
      </c>
      <c r="G100" s="43">
        <f t="shared" si="16"/>
        <v>10930609</v>
      </c>
      <c r="H100" s="38"/>
      <c r="I100" s="37">
        <f t="shared" si="1"/>
        <v>0.96663057291045607</v>
      </c>
      <c r="J100" s="10"/>
    </row>
    <row r="101" spans="1:10" ht="13" x14ac:dyDescent="0.3">
      <c r="A101" s="45" t="s">
        <v>371</v>
      </c>
      <c r="B101" s="39" t="s">
        <v>372</v>
      </c>
      <c r="C101" s="38"/>
      <c r="D101" s="41"/>
      <c r="E101" s="41">
        <v>295540000</v>
      </c>
      <c r="F101" s="41">
        <v>284648000</v>
      </c>
      <c r="G101" s="44">
        <f t="shared" si="16"/>
        <v>10892000</v>
      </c>
      <c r="H101" s="38"/>
      <c r="I101" s="42">
        <v>0</v>
      </c>
      <c r="J101" s="10"/>
    </row>
    <row r="102" spans="1:10" ht="13" x14ac:dyDescent="0.3">
      <c r="A102" s="45" t="s">
        <v>488</v>
      </c>
      <c r="B102" s="39" t="s">
        <v>489</v>
      </c>
      <c r="C102" s="38"/>
      <c r="D102" s="41"/>
      <c r="E102" s="41"/>
      <c r="F102" s="41"/>
      <c r="G102" s="44">
        <f t="shared" si="16"/>
        <v>0</v>
      </c>
      <c r="H102" s="38"/>
      <c r="I102" s="42">
        <v>0</v>
      </c>
      <c r="J102" s="10"/>
    </row>
    <row r="103" spans="1:10" ht="13" x14ac:dyDescent="0.3">
      <c r="A103" s="45" t="s">
        <v>490</v>
      </c>
      <c r="B103" s="39" t="s">
        <v>491</v>
      </c>
      <c r="C103" s="38"/>
      <c r="D103" s="41"/>
      <c r="E103" s="41"/>
      <c r="F103" s="41"/>
      <c r="G103" s="44">
        <f t="shared" si="16"/>
        <v>0</v>
      </c>
      <c r="H103" s="38"/>
      <c r="I103" s="42">
        <v>0</v>
      </c>
      <c r="J103" s="10"/>
    </row>
    <row r="104" spans="1:10" ht="13" x14ac:dyDescent="0.3">
      <c r="A104" s="45" t="s">
        <v>110</v>
      </c>
      <c r="B104" s="39" t="s">
        <v>507</v>
      </c>
      <c r="C104" s="40"/>
      <c r="D104" s="41">
        <v>25280500</v>
      </c>
      <c r="E104" s="41">
        <v>32023580</v>
      </c>
      <c r="F104" s="41">
        <v>31984971</v>
      </c>
      <c r="G104" s="44">
        <f t="shared" si="16"/>
        <v>38609</v>
      </c>
      <c r="H104" s="40"/>
      <c r="I104" s="42">
        <f t="shared" si="1"/>
        <v>0.99879435715806919</v>
      </c>
      <c r="J104" s="10"/>
    </row>
    <row r="105" spans="1:10" ht="13" x14ac:dyDescent="0.3">
      <c r="A105" s="46" t="s">
        <v>112</v>
      </c>
      <c r="B105" s="33" t="s">
        <v>113</v>
      </c>
      <c r="C105" s="38"/>
      <c r="D105" s="36">
        <f>+D106+D110+D122+D125+D132+D139+D117+D135</f>
        <v>389657140</v>
      </c>
      <c r="E105" s="36">
        <f>+E106+E110+E122+E125+E132+E139+E117+E135</f>
        <v>416555793</v>
      </c>
      <c r="F105" s="36">
        <f>+F106+F110+F122+F125+F132+F139+F117+F135</f>
        <v>362887777</v>
      </c>
      <c r="G105" s="43">
        <f t="shared" si="16"/>
        <v>53668016</v>
      </c>
      <c r="H105" s="38"/>
      <c r="I105" s="37">
        <f t="shared" si="1"/>
        <v>0.87116247834776839</v>
      </c>
      <c r="J105" s="10"/>
    </row>
    <row r="106" spans="1:10" ht="13" x14ac:dyDescent="0.3">
      <c r="A106" s="46" t="s">
        <v>114</v>
      </c>
      <c r="B106" s="33" t="s">
        <v>115</v>
      </c>
      <c r="C106" s="38"/>
      <c r="D106" s="36">
        <f>SUM(D107:D109)</f>
        <v>56212765</v>
      </c>
      <c r="E106" s="36">
        <f>SUM(E107:E109)</f>
        <v>18510773</v>
      </c>
      <c r="F106" s="36">
        <f>SUM(F107:F109)</f>
        <v>18501461</v>
      </c>
      <c r="G106" s="43">
        <f t="shared" si="16"/>
        <v>9312</v>
      </c>
      <c r="H106" s="38"/>
      <c r="I106" s="37">
        <f t="shared" si="1"/>
        <v>0.99949694159179625</v>
      </c>
      <c r="J106" s="10"/>
    </row>
    <row r="107" spans="1:10" ht="13" x14ac:dyDescent="0.3">
      <c r="A107" s="45" t="s">
        <v>403</v>
      </c>
      <c r="B107" s="39" t="s">
        <v>404</v>
      </c>
      <c r="C107" s="38"/>
      <c r="D107" s="41"/>
      <c r="E107" s="41">
        <v>202273</v>
      </c>
      <c r="F107" s="41">
        <v>202273</v>
      </c>
      <c r="G107" s="44">
        <f t="shared" si="16"/>
        <v>0</v>
      </c>
      <c r="H107" s="40"/>
      <c r="I107" s="42">
        <f t="shared" si="1"/>
        <v>1</v>
      </c>
      <c r="J107" s="10"/>
    </row>
    <row r="108" spans="1:10" ht="13" x14ac:dyDescent="0.3">
      <c r="A108" s="45" t="s">
        <v>373</v>
      </c>
      <c r="B108" s="39" t="s">
        <v>374</v>
      </c>
      <c r="C108" s="40"/>
      <c r="D108" s="41"/>
      <c r="E108" s="41">
        <v>192500</v>
      </c>
      <c r="F108" s="41">
        <v>192500</v>
      </c>
      <c r="G108" s="44">
        <f t="shared" si="16"/>
        <v>0</v>
      </c>
      <c r="H108" s="40"/>
      <c r="I108" s="42">
        <f t="shared" si="1"/>
        <v>1</v>
      </c>
      <c r="J108" s="47"/>
    </row>
    <row r="109" spans="1:10" ht="13" x14ac:dyDescent="0.3">
      <c r="A109" s="45" t="s">
        <v>116</v>
      </c>
      <c r="B109" s="39" t="s">
        <v>117</v>
      </c>
      <c r="C109" s="40"/>
      <c r="D109" s="41">
        <v>56212765</v>
      </c>
      <c r="E109" s="41">
        <v>18116000</v>
      </c>
      <c r="F109" s="41">
        <v>18106688</v>
      </c>
      <c r="G109" s="44">
        <f t="shared" si="16"/>
        <v>9312</v>
      </c>
      <c r="H109" s="40"/>
      <c r="I109" s="42">
        <f t="shared" si="1"/>
        <v>0.99948597924486637</v>
      </c>
      <c r="J109" s="10"/>
    </row>
    <row r="110" spans="1:10" ht="13" x14ac:dyDescent="0.3">
      <c r="A110" s="46" t="s">
        <v>118</v>
      </c>
      <c r="B110" s="33" t="s">
        <v>45</v>
      </c>
      <c r="C110" s="38"/>
      <c r="D110" s="36">
        <f>SUM(D111:D116)</f>
        <v>33144875</v>
      </c>
      <c r="E110" s="36">
        <f>SUM(E111:E116)</f>
        <v>124786490</v>
      </c>
      <c r="F110" s="36">
        <f>SUM(F111:F116)</f>
        <v>124784722</v>
      </c>
      <c r="G110" s="43">
        <f t="shared" si="16"/>
        <v>1768</v>
      </c>
      <c r="H110" s="38"/>
      <c r="I110" s="37">
        <f t="shared" si="1"/>
        <v>0.99998583179958023</v>
      </c>
      <c r="J110" s="10"/>
    </row>
    <row r="111" spans="1:10" ht="13" x14ac:dyDescent="0.3">
      <c r="A111" s="45" t="s">
        <v>548</v>
      </c>
      <c r="B111" s="39" t="s">
        <v>544</v>
      </c>
      <c r="C111" s="40"/>
      <c r="D111" s="41">
        <v>0</v>
      </c>
      <c r="E111" s="41">
        <v>64926400</v>
      </c>
      <c r="F111" s="41">
        <v>64926400</v>
      </c>
      <c r="G111" s="44">
        <f t="shared" si="16"/>
        <v>0</v>
      </c>
      <c r="H111" s="40"/>
      <c r="I111" s="42">
        <f t="shared" si="1"/>
        <v>1</v>
      </c>
      <c r="J111" s="10"/>
    </row>
    <row r="112" spans="1:10" ht="13" x14ac:dyDescent="0.3">
      <c r="A112" s="45" t="s">
        <v>119</v>
      </c>
      <c r="B112" s="39" t="s">
        <v>120</v>
      </c>
      <c r="C112" s="40"/>
      <c r="D112" s="41">
        <v>0</v>
      </c>
      <c r="E112" s="41">
        <v>714000</v>
      </c>
      <c r="F112" s="41">
        <v>714000</v>
      </c>
      <c r="G112" s="44">
        <f t="shared" si="16"/>
        <v>0</v>
      </c>
      <c r="H112" s="40"/>
      <c r="I112" s="42">
        <f t="shared" si="1"/>
        <v>1</v>
      </c>
      <c r="J112" s="10"/>
    </row>
    <row r="113" spans="1:10" ht="13" x14ac:dyDescent="0.3">
      <c r="A113" s="45" t="s">
        <v>452</v>
      </c>
      <c r="B113" s="39" t="s">
        <v>453</v>
      </c>
      <c r="C113" s="40"/>
      <c r="D113" s="41">
        <v>0</v>
      </c>
      <c r="E113" s="41">
        <v>10015000</v>
      </c>
      <c r="F113" s="41">
        <v>10015000</v>
      </c>
      <c r="G113" s="44">
        <f t="shared" si="16"/>
        <v>0</v>
      </c>
      <c r="H113" s="40"/>
      <c r="I113" s="42">
        <f t="shared" si="1"/>
        <v>1</v>
      </c>
      <c r="J113" s="10"/>
    </row>
    <row r="114" spans="1:10" ht="13" x14ac:dyDescent="0.3">
      <c r="A114" s="45" t="s">
        <v>424</v>
      </c>
      <c r="B114" s="39" t="s">
        <v>413</v>
      </c>
      <c r="C114" s="40"/>
      <c r="D114" s="41">
        <v>0</v>
      </c>
      <c r="E114" s="41">
        <v>0</v>
      </c>
      <c r="F114" s="41"/>
      <c r="G114" s="44">
        <f t="shared" si="16"/>
        <v>0</v>
      </c>
      <c r="H114" s="40"/>
      <c r="I114" s="42">
        <v>0</v>
      </c>
      <c r="J114" s="10"/>
    </row>
    <row r="115" spans="1:10" ht="13" x14ac:dyDescent="0.3">
      <c r="A115" s="45" t="s">
        <v>471</v>
      </c>
      <c r="B115" s="39" t="s">
        <v>122</v>
      </c>
      <c r="C115" s="40"/>
      <c r="D115" s="41">
        <v>0</v>
      </c>
      <c r="E115" s="41">
        <v>0</v>
      </c>
      <c r="F115" s="41"/>
      <c r="G115" s="44">
        <f t="shared" si="16"/>
        <v>0</v>
      </c>
      <c r="H115" s="40"/>
      <c r="I115" s="42">
        <v>0</v>
      </c>
      <c r="J115" s="10"/>
    </row>
    <row r="116" spans="1:10" ht="13" x14ac:dyDescent="0.3">
      <c r="A116" s="45" t="s">
        <v>121</v>
      </c>
      <c r="B116" s="39" t="s">
        <v>122</v>
      </c>
      <c r="C116" s="40"/>
      <c r="D116" s="41">
        <v>33144875</v>
      </c>
      <c r="E116" s="41">
        <v>49131090</v>
      </c>
      <c r="F116" s="41">
        <v>49129322</v>
      </c>
      <c r="G116" s="44">
        <f t="shared" si="16"/>
        <v>1768</v>
      </c>
      <c r="H116" s="40"/>
      <c r="I116" s="42">
        <f t="shared" si="1"/>
        <v>0.99996401463920304</v>
      </c>
      <c r="J116" s="10"/>
    </row>
    <row r="117" spans="1:10" ht="13" x14ac:dyDescent="0.3">
      <c r="A117" s="46" t="s">
        <v>375</v>
      </c>
      <c r="B117" s="33" t="s">
        <v>376</v>
      </c>
      <c r="C117" s="38"/>
      <c r="D117" s="36">
        <v>0</v>
      </c>
      <c r="E117" s="36">
        <f>SUM(E118:E121)</f>
        <v>1702020</v>
      </c>
      <c r="F117" s="36">
        <f>SUM(F118:F121)</f>
        <v>1702020</v>
      </c>
      <c r="G117" s="43">
        <f>+E117-F117</f>
        <v>0</v>
      </c>
      <c r="H117" s="38"/>
      <c r="I117" s="37">
        <f t="shared" ref="I117" si="23">+F117/E117</f>
        <v>1</v>
      </c>
      <c r="J117" s="10"/>
    </row>
    <row r="118" spans="1:10" ht="13" x14ac:dyDescent="0.3">
      <c r="A118" s="45" t="s">
        <v>436</v>
      </c>
      <c r="B118" s="39" t="s">
        <v>437</v>
      </c>
      <c r="C118" s="38"/>
      <c r="D118" s="41"/>
      <c r="E118" s="41">
        <v>157500</v>
      </c>
      <c r="F118" s="41">
        <v>157500</v>
      </c>
      <c r="G118" s="44">
        <f t="shared" ref="G118:G121" si="24">+E118-F118</f>
        <v>0</v>
      </c>
      <c r="H118" s="38"/>
      <c r="I118" s="42">
        <f t="shared" si="1"/>
        <v>1</v>
      </c>
      <c r="J118" s="10"/>
    </row>
    <row r="119" spans="1:10" ht="13" x14ac:dyDescent="0.3">
      <c r="A119" s="45" t="s">
        <v>377</v>
      </c>
      <c r="B119" s="39" t="s">
        <v>378</v>
      </c>
      <c r="C119" s="40"/>
      <c r="D119" s="41">
        <v>0</v>
      </c>
      <c r="E119" s="41">
        <v>359520</v>
      </c>
      <c r="F119" s="41">
        <v>359520</v>
      </c>
      <c r="G119" s="44">
        <f t="shared" si="24"/>
        <v>0</v>
      </c>
      <c r="H119" s="40"/>
      <c r="I119" s="42">
        <f t="shared" si="1"/>
        <v>1</v>
      </c>
      <c r="J119" s="10"/>
    </row>
    <row r="120" spans="1:10" ht="13" x14ac:dyDescent="0.3">
      <c r="A120" s="45" t="s">
        <v>438</v>
      </c>
      <c r="B120" s="39" t="s">
        <v>439</v>
      </c>
      <c r="C120" s="40"/>
      <c r="D120" s="41"/>
      <c r="E120" s="41">
        <v>1185000</v>
      </c>
      <c r="F120" s="41">
        <v>1185000</v>
      </c>
      <c r="G120" s="44">
        <f t="shared" si="24"/>
        <v>0</v>
      </c>
      <c r="H120" s="40"/>
      <c r="I120" s="42">
        <f t="shared" si="1"/>
        <v>1</v>
      </c>
      <c r="J120" s="10"/>
    </row>
    <row r="121" spans="1:10" ht="13" x14ac:dyDescent="0.3">
      <c r="A121" s="45" t="s">
        <v>425</v>
      </c>
      <c r="B121" s="39" t="s">
        <v>426</v>
      </c>
      <c r="C121" s="40"/>
      <c r="D121" s="41"/>
      <c r="E121" s="41"/>
      <c r="F121" s="41"/>
      <c r="G121" s="44">
        <f t="shared" si="24"/>
        <v>0</v>
      </c>
      <c r="H121" s="40"/>
      <c r="I121" s="42">
        <v>0</v>
      </c>
      <c r="J121" s="10"/>
    </row>
    <row r="122" spans="1:10" ht="13" x14ac:dyDescent="0.3">
      <c r="A122" s="46" t="s">
        <v>123</v>
      </c>
      <c r="B122" s="33" t="s">
        <v>51</v>
      </c>
      <c r="C122" s="38"/>
      <c r="D122" s="36">
        <f>SUM(D123:D124)</f>
        <v>33526500</v>
      </c>
      <c r="E122" s="36">
        <f>SUM(E123:E124)</f>
        <v>80846500</v>
      </c>
      <c r="F122" s="36">
        <f>SUM(F123:F124)</f>
        <v>80800562</v>
      </c>
      <c r="G122" s="43">
        <f t="shared" si="16"/>
        <v>45938</v>
      </c>
      <c r="H122" s="38"/>
      <c r="I122" s="37">
        <f t="shared" si="1"/>
        <v>0.99943178739957816</v>
      </c>
      <c r="J122" s="10"/>
    </row>
    <row r="123" spans="1:10" ht="13" x14ac:dyDescent="0.3">
      <c r="A123" s="45" t="s">
        <v>379</v>
      </c>
      <c r="B123" s="39" t="s">
        <v>380</v>
      </c>
      <c r="C123" s="38"/>
      <c r="D123" s="41">
        <v>0</v>
      </c>
      <c r="E123" s="41">
        <v>2320000</v>
      </c>
      <c r="F123" s="41">
        <v>2308673</v>
      </c>
      <c r="G123" s="44">
        <f>+E123-F123</f>
        <v>11327</v>
      </c>
      <c r="H123" s="40"/>
      <c r="I123" s="42">
        <f t="shared" si="1"/>
        <v>0.99511767241379312</v>
      </c>
      <c r="J123" s="10"/>
    </row>
    <row r="124" spans="1:10" ht="13" x14ac:dyDescent="0.3">
      <c r="A124" s="45" t="s">
        <v>124</v>
      </c>
      <c r="B124" s="39" t="s">
        <v>125</v>
      </c>
      <c r="C124" s="40"/>
      <c r="D124" s="41">
        <v>33526500</v>
      </c>
      <c r="E124" s="41">
        <v>78526500</v>
      </c>
      <c r="F124" s="41">
        <v>78491889</v>
      </c>
      <c r="G124" s="44">
        <f t="shared" si="16"/>
        <v>34611</v>
      </c>
      <c r="H124" s="40"/>
      <c r="I124" s="42">
        <f t="shared" si="1"/>
        <v>0.99955924433153143</v>
      </c>
      <c r="J124" s="10"/>
    </row>
    <row r="125" spans="1:10" ht="13" x14ac:dyDescent="0.3">
      <c r="A125" s="46" t="s">
        <v>126</v>
      </c>
      <c r="B125" s="33" t="s">
        <v>127</v>
      </c>
      <c r="C125" s="38"/>
      <c r="D125" s="36">
        <f>SUM(D126:D131)</f>
        <v>67053000</v>
      </c>
      <c r="E125" s="36">
        <f>SUM(E126:E131)</f>
        <v>3476644</v>
      </c>
      <c r="F125" s="36">
        <f>SUM(F126:F131)</f>
        <v>3467197</v>
      </c>
      <c r="G125" s="43">
        <f t="shared" si="16"/>
        <v>9447</v>
      </c>
      <c r="H125" s="38"/>
      <c r="I125" s="37">
        <f t="shared" si="1"/>
        <v>0.99728272437442544</v>
      </c>
      <c r="J125" s="10"/>
    </row>
    <row r="126" spans="1:10" ht="13" x14ac:dyDescent="0.3">
      <c r="A126" s="45" t="s">
        <v>405</v>
      </c>
      <c r="B126" s="39" t="s">
        <v>400</v>
      </c>
      <c r="C126" s="38"/>
      <c r="D126" s="41"/>
      <c r="E126" s="41"/>
      <c r="F126" s="41"/>
      <c r="G126" s="44">
        <f t="shared" si="16"/>
        <v>0</v>
      </c>
      <c r="H126" s="38"/>
      <c r="I126" s="42">
        <v>0</v>
      </c>
      <c r="J126" s="10"/>
    </row>
    <row r="127" spans="1:10" ht="13" x14ac:dyDescent="0.3">
      <c r="A127" s="45" t="s">
        <v>406</v>
      </c>
      <c r="B127" s="39" t="s">
        <v>409</v>
      </c>
      <c r="C127" s="38"/>
      <c r="D127" s="41"/>
      <c r="E127" s="41">
        <v>168004</v>
      </c>
      <c r="F127" s="41">
        <v>168004</v>
      </c>
      <c r="G127" s="44">
        <f t="shared" ref="G127:G131" si="25">+E127-F127</f>
        <v>0</v>
      </c>
      <c r="H127" s="38"/>
      <c r="I127" s="42">
        <f t="shared" si="1"/>
        <v>1</v>
      </c>
      <c r="J127" s="10"/>
    </row>
    <row r="128" spans="1:10" ht="13" x14ac:dyDescent="0.3">
      <c r="A128" s="45" t="s">
        <v>407</v>
      </c>
      <c r="B128" s="39" t="s">
        <v>410</v>
      </c>
      <c r="C128" s="38"/>
      <c r="D128" s="41"/>
      <c r="E128" s="41"/>
      <c r="F128" s="41"/>
      <c r="G128" s="44">
        <f t="shared" si="25"/>
        <v>0</v>
      </c>
      <c r="H128" s="38"/>
      <c r="I128" s="42">
        <v>0</v>
      </c>
      <c r="J128" s="10"/>
    </row>
    <row r="129" spans="1:11" ht="13" x14ac:dyDescent="0.3">
      <c r="A129" s="45" t="s">
        <v>381</v>
      </c>
      <c r="B129" s="39" t="s">
        <v>382</v>
      </c>
      <c r="C129" s="40"/>
      <c r="D129" s="41"/>
      <c r="E129" s="41">
        <v>3308640</v>
      </c>
      <c r="F129" s="41">
        <v>3299193</v>
      </c>
      <c r="G129" s="44">
        <f t="shared" si="25"/>
        <v>9447</v>
      </c>
      <c r="H129" s="40"/>
      <c r="I129" s="42">
        <f t="shared" si="1"/>
        <v>0.99714474829537214</v>
      </c>
      <c r="J129" s="10"/>
    </row>
    <row r="130" spans="1:11" ht="13" x14ac:dyDescent="0.3">
      <c r="A130" s="45" t="s">
        <v>128</v>
      </c>
      <c r="B130" s="39" t="s">
        <v>129</v>
      </c>
      <c r="C130" s="40"/>
      <c r="D130" s="41">
        <v>67053000</v>
      </c>
      <c r="E130" s="41"/>
      <c r="F130" s="41"/>
      <c r="G130" s="44">
        <f t="shared" si="16"/>
        <v>0</v>
      </c>
      <c r="H130" s="40"/>
      <c r="I130" s="42" t="e">
        <f t="shared" si="1"/>
        <v>#DIV/0!</v>
      </c>
      <c r="J130" s="10"/>
    </row>
    <row r="131" spans="1:11" ht="13" x14ac:dyDescent="0.3">
      <c r="A131" s="45" t="s">
        <v>408</v>
      </c>
      <c r="B131" s="39" t="s">
        <v>411</v>
      </c>
      <c r="C131" s="40"/>
      <c r="D131" s="41"/>
      <c r="E131" s="41"/>
      <c r="F131" s="41"/>
      <c r="G131" s="44">
        <f t="shared" si="25"/>
        <v>0</v>
      </c>
      <c r="H131" s="40"/>
      <c r="I131" s="42">
        <v>0</v>
      </c>
      <c r="J131" s="10"/>
    </row>
    <row r="132" spans="1:11" ht="13" x14ac:dyDescent="0.3">
      <c r="A132" s="46" t="s">
        <v>130</v>
      </c>
      <c r="B132" s="33" t="s">
        <v>55</v>
      </c>
      <c r="C132" s="38"/>
      <c r="D132" s="36">
        <f>SUM(D133:D134)</f>
        <v>13020000</v>
      </c>
      <c r="E132" s="36">
        <f>SUM(E133:E134)</f>
        <v>21022366</v>
      </c>
      <c r="F132" s="36">
        <f>SUM(F133:F134)</f>
        <v>16421286</v>
      </c>
      <c r="G132" s="43">
        <f t="shared" si="16"/>
        <v>4601080</v>
      </c>
      <c r="H132" s="38"/>
      <c r="I132" s="37">
        <f t="shared" si="1"/>
        <v>0.78113405503452848</v>
      </c>
      <c r="J132" s="10"/>
    </row>
    <row r="133" spans="1:11" ht="13" x14ac:dyDescent="0.3">
      <c r="A133" s="45" t="s">
        <v>383</v>
      </c>
      <c r="B133" s="39" t="s">
        <v>384</v>
      </c>
      <c r="C133" s="40"/>
      <c r="D133" s="41"/>
      <c r="E133" s="41"/>
      <c r="F133" s="41"/>
      <c r="G133" s="44">
        <f t="shared" ref="G133" si="26">+E133-F133</f>
        <v>0</v>
      </c>
      <c r="H133" s="40"/>
      <c r="I133" s="42">
        <v>0</v>
      </c>
      <c r="J133" s="10"/>
    </row>
    <row r="134" spans="1:11" ht="13" x14ac:dyDescent="0.3">
      <c r="A134" s="45" t="s">
        <v>131</v>
      </c>
      <c r="B134" s="39" t="s">
        <v>132</v>
      </c>
      <c r="C134" s="40"/>
      <c r="D134" s="41">
        <v>13020000</v>
      </c>
      <c r="E134" s="41">
        <v>21022366</v>
      </c>
      <c r="F134" s="41">
        <v>16421286</v>
      </c>
      <c r="G134" s="44">
        <f t="shared" si="16"/>
        <v>4601080</v>
      </c>
      <c r="H134" s="40"/>
      <c r="I134" s="42">
        <f t="shared" si="1"/>
        <v>0.78113405503452848</v>
      </c>
      <c r="J134" s="10"/>
    </row>
    <row r="135" spans="1:11" ht="13" x14ac:dyDescent="0.3">
      <c r="A135" s="46" t="s">
        <v>385</v>
      </c>
      <c r="B135" s="33" t="s">
        <v>386</v>
      </c>
      <c r="C135" s="38"/>
      <c r="D135" s="36">
        <f>SUM(D136:D138)</f>
        <v>100000000</v>
      </c>
      <c r="E135" s="36">
        <f>SUM(E136:E138)</f>
        <v>149100000</v>
      </c>
      <c r="F135" s="36">
        <f>SUM(F136:F138)</f>
        <v>100099529</v>
      </c>
      <c r="G135" s="43">
        <f t="shared" ref="G135:G138" si="27">+E135-F135</f>
        <v>49000471</v>
      </c>
      <c r="H135" s="38"/>
      <c r="I135" s="37">
        <f t="shared" ref="I135" si="28">+F135/E135</f>
        <v>0.67135834339369549</v>
      </c>
      <c r="J135" s="10"/>
    </row>
    <row r="136" spans="1:11" ht="13" x14ac:dyDescent="0.3">
      <c r="A136" s="45" t="s">
        <v>492</v>
      </c>
      <c r="B136" s="39" t="s">
        <v>493</v>
      </c>
      <c r="C136" s="40"/>
      <c r="D136" s="41"/>
      <c r="E136" s="41"/>
      <c r="F136" s="41"/>
      <c r="G136" s="44">
        <v>1998</v>
      </c>
      <c r="H136" s="40"/>
      <c r="I136" s="42">
        <v>0.99936298421807745</v>
      </c>
      <c r="J136" s="10"/>
    </row>
    <row r="137" spans="1:11" ht="13" x14ac:dyDescent="0.3">
      <c r="A137" s="45" t="s">
        <v>388</v>
      </c>
      <c r="B137" s="39" t="s">
        <v>387</v>
      </c>
      <c r="C137" s="40"/>
      <c r="D137" s="41"/>
      <c r="E137" s="41">
        <v>100000</v>
      </c>
      <c r="F137" s="41">
        <v>99529</v>
      </c>
      <c r="G137" s="44">
        <f t="shared" si="27"/>
        <v>471</v>
      </c>
      <c r="H137" s="40"/>
      <c r="I137" s="42">
        <v>0</v>
      </c>
      <c r="J137" s="10"/>
    </row>
    <row r="138" spans="1:11" ht="13" x14ac:dyDescent="0.3">
      <c r="A138" s="45" t="s">
        <v>494</v>
      </c>
      <c r="B138" s="39" t="s">
        <v>427</v>
      </c>
      <c r="C138" s="40"/>
      <c r="D138" s="41">
        <v>100000000</v>
      </c>
      <c r="E138" s="41">
        <v>149000000</v>
      </c>
      <c r="F138" s="41">
        <v>100000000</v>
      </c>
      <c r="G138" s="44">
        <f t="shared" si="27"/>
        <v>49000000</v>
      </c>
      <c r="H138" s="40"/>
      <c r="I138" s="42">
        <v>0</v>
      </c>
      <c r="J138" s="10"/>
    </row>
    <row r="139" spans="1:11" ht="13" x14ac:dyDescent="0.3">
      <c r="A139" s="46" t="s">
        <v>133</v>
      </c>
      <c r="B139" s="33" t="s">
        <v>134</v>
      </c>
      <c r="C139" s="38"/>
      <c r="D139" s="36">
        <f>+D140</f>
        <v>86700000</v>
      </c>
      <c r="E139" s="36">
        <f>+E140</f>
        <v>17111000</v>
      </c>
      <c r="F139" s="36">
        <f>+F140</f>
        <v>17111000</v>
      </c>
      <c r="G139" s="43">
        <f t="shared" si="16"/>
        <v>0</v>
      </c>
      <c r="H139" s="38"/>
      <c r="I139" s="37">
        <f t="shared" si="1"/>
        <v>1</v>
      </c>
      <c r="J139" s="10"/>
    </row>
    <row r="140" spans="1:11" ht="13" x14ac:dyDescent="0.3">
      <c r="A140" s="45" t="s">
        <v>135</v>
      </c>
      <c r="B140" s="39" t="s">
        <v>136</v>
      </c>
      <c r="C140" s="40"/>
      <c r="D140" s="41">
        <v>86700000</v>
      </c>
      <c r="E140" s="41">
        <v>17111000</v>
      </c>
      <c r="F140" s="41">
        <v>17111000</v>
      </c>
      <c r="G140" s="44">
        <f t="shared" si="16"/>
        <v>0</v>
      </c>
      <c r="H140" s="40"/>
      <c r="I140" s="42">
        <f t="shared" si="1"/>
        <v>1</v>
      </c>
      <c r="J140" s="10"/>
    </row>
    <row r="141" spans="1:11" ht="13" x14ac:dyDescent="0.3">
      <c r="A141" s="46" t="s">
        <v>137</v>
      </c>
      <c r="B141" s="33" t="s">
        <v>138</v>
      </c>
      <c r="C141" s="38"/>
      <c r="D141" s="36">
        <f>+D142+D146+D173+D197+D267+D291+D294</f>
        <v>17240375204</v>
      </c>
      <c r="E141" s="36">
        <f>+E142+E146+E173+E197+E267+E291+E294</f>
        <v>24482465611</v>
      </c>
      <c r="F141" s="36">
        <f>+F142+F146+F173+F197+F267+F291+F294</f>
        <v>22454482552</v>
      </c>
      <c r="G141" s="43">
        <f t="shared" si="16"/>
        <v>2027983059</v>
      </c>
      <c r="H141" s="38"/>
      <c r="I141" s="37">
        <f t="shared" si="1"/>
        <v>0.91716589778078461</v>
      </c>
      <c r="J141" s="10"/>
    </row>
    <row r="142" spans="1:11" ht="13" x14ac:dyDescent="0.3">
      <c r="A142" s="46" t="s">
        <v>139</v>
      </c>
      <c r="B142" s="33" t="s">
        <v>140</v>
      </c>
      <c r="C142" s="38"/>
      <c r="D142" s="36">
        <f t="shared" ref="D142:F144" si="29">+D143</f>
        <v>49700000</v>
      </c>
      <c r="E142" s="36">
        <f t="shared" si="29"/>
        <v>27234900</v>
      </c>
      <c r="F142" s="36">
        <f t="shared" si="29"/>
        <v>25575900</v>
      </c>
      <c r="G142" s="43">
        <f t="shared" si="16"/>
        <v>1659000</v>
      </c>
      <c r="H142" s="38"/>
      <c r="I142" s="37">
        <v>0</v>
      </c>
      <c r="J142" s="10"/>
      <c r="K142" s="48"/>
    </row>
    <row r="143" spans="1:11" ht="13" x14ac:dyDescent="0.3">
      <c r="A143" s="46" t="s">
        <v>141</v>
      </c>
      <c r="B143" s="33" t="s">
        <v>142</v>
      </c>
      <c r="C143" s="38"/>
      <c r="D143" s="36">
        <f t="shared" si="29"/>
        <v>49700000</v>
      </c>
      <c r="E143" s="36">
        <f t="shared" si="29"/>
        <v>27234900</v>
      </c>
      <c r="F143" s="36">
        <f t="shared" si="29"/>
        <v>25575900</v>
      </c>
      <c r="G143" s="43">
        <f t="shared" si="16"/>
        <v>1659000</v>
      </c>
      <c r="H143" s="38"/>
      <c r="I143" s="37">
        <v>0</v>
      </c>
      <c r="J143" s="10"/>
    </row>
    <row r="144" spans="1:11" ht="13" x14ac:dyDescent="0.3">
      <c r="A144" s="46" t="s">
        <v>389</v>
      </c>
      <c r="B144" s="33" t="s">
        <v>390</v>
      </c>
      <c r="C144" s="38"/>
      <c r="D144" s="36">
        <f t="shared" si="29"/>
        <v>49700000</v>
      </c>
      <c r="E144" s="36">
        <f t="shared" si="29"/>
        <v>27234900</v>
      </c>
      <c r="F144" s="36">
        <f t="shared" si="29"/>
        <v>25575900</v>
      </c>
      <c r="G144" s="43">
        <f t="shared" si="16"/>
        <v>1659000</v>
      </c>
      <c r="H144" s="38"/>
      <c r="I144" s="37">
        <v>0</v>
      </c>
      <c r="J144" s="10"/>
    </row>
    <row r="145" spans="1:10" ht="13" x14ac:dyDescent="0.3">
      <c r="A145" s="45" t="s">
        <v>391</v>
      </c>
      <c r="B145" s="39" t="s">
        <v>390</v>
      </c>
      <c r="C145" s="40"/>
      <c r="D145" s="41">
        <v>49700000</v>
      </c>
      <c r="E145" s="41">
        <v>27234900</v>
      </c>
      <c r="F145" s="41">
        <v>25575900</v>
      </c>
      <c r="G145" s="44">
        <f t="shared" si="16"/>
        <v>1659000</v>
      </c>
      <c r="H145" s="40"/>
      <c r="I145" s="42">
        <v>0</v>
      </c>
      <c r="J145" s="10"/>
    </row>
    <row r="146" spans="1:10" ht="13" x14ac:dyDescent="0.3">
      <c r="A146" s="46" t="s">
        <v>147</v>
      </c>
      <c r="B146" s="33" t="s">
        <v>148</v>
      </c>
      <c r="C146" s="38"/>
      <c r="D146" s="36">
        <f>+D147+D158+D160+D162+D166</f>
        <v>3737294560</v>
      </c>
      <c r="E146" s="36">
        <f>+E147+E158+E160+E162+E166</f>
        <v>5063215300</v>
      </c>
      <c r="F146" s="36">
        <f>+F147+F158+F160+F162+F166</f>
        <v>4462750046</v>
      </c>
      <c r="G146" s="43">
        <f t="shared" ref="G146:H296" si="30">+E146-F146</f>
        <v>600465254</v>
      </c>
      <c r="H146" s="38"/>
      <c r="I146" s="37">
        <f t="shared" ref="I146:I296" si="31">+F146/E146</f>
        <v>0.88140633600945228</v>
      </c>
      <c r="J146" s="10"/>
    </row>
    <row r="147" spans="1:10" ht="13" x14ac:dyDescent="0.3">
      <c r="A147" s="46" t="s">
        <v>149</v>
      </c>
      <c r="B147" s="33" t="s">
        <v>150</v>
      </c>
      <c r="C147" s="38"/>
      <c r="D147" s="36">
        <f>SUM(D148:D157)</f>
        <v>1719255560</v>
      </c>
      <c r="E147" s="36">
        <f>SUM(E148:E157)</f>
        <v>2201028511</v>
      </c>
      <c r="F147" s="36">
        <f>SUM(F148:F157)</f>
        <v>2027844535</v>
      </c>
      <c r="G147" s="43">
        <f t="shared" si="30"/>
        <v>173183976</v>
      </c>
      <c r="H147" s="38"/>
      <c r="I147" s="37">
        <f t="shared" si="31"/>
        <v>0.92131679570051694</v>
      </c>
      <c r="J147" s="10"/>
    </row>
    <row r="148" spans="1:10" ht="13" x14ac:dyDescent="0.3">
      <c r="A148" s="45" t="s">
        <v>440</v>
      </c>
      <c r="B148" s="39" t="s">
        <v>152</v>
      </c>
      <c r="C148" s="40"/>
      <c r="D148" s="41">
        <v>0</v>
      </c>
      <c r="E148" s="41">
        <v>50000000</v>
      </c>
      <c r="F148" s="41">
        <v>22800000</v>
      </c>
      <c r="G148" s="44">
        <f t="shared" si="30"/>
        <v>27200000</v>
      </c>
      <c r="H148" s="40"/>
      <c r="I148" s="42">
        <v>0</v>
      </c>
      <c r="J148" s="10"/>
    </row>
    <row r="149" spans="1:10" ht="13" x14ac:dyDescent="0.3">
      <c r="A149" s="45" t="s">
        <v>151</v>
      </c>
      <c r="B149" s="39" t="s">
        <v>152</v>
      </c>
      <c r="C149" s="40"/>
      <c r="D149" s="41">
        <v>603350000</v>
      </c>
      <c r="E149" s="41">
        <v>489467171</v>
      </c>
      <c r="F149" s="41">
        <v>462503670</v>
      </c>
      <c r="G149" s="44">
        <f t="shared" si="30"/>
        <v>26963501</v>
      </c>
      <c r="H149" s="40"/>
      <c r="I149" s="42">
        <f t="shared" si="31"/>
        <v>0.94491254450239726</v>
      </c>
      <c r="J149" s="10"/>
    </row>
    <row r="150" spans="1:10" ht="13" x14ac:dyDescent="0.3">
      <c r="A150" s="45" t="s">
        <v>454</v>
      </c>
      <c r="B150" s="39" t="s">
        <v>154</v>
      </c>
      <c r="C150" s="40"/>
      <c r="D150" s="41">
        <v>0</v>
      </c>
      <c r="E150" s="41">
        <v>0</v>
      </c>
      <c r="F150" s="41">
        <v>0</v>
      </c>
      <c r="G150" s="44">
        <f t="shared" si="30"/>
        <v>0</v>
      </c>
      <c r="H150" s="40"/>
      <c r="I150" s="42">
        <v>0</v>
      </c>
      <c r="J150" s="10"/>
    </row>
    <row r="151" spans="1:10" ht="13" x14ac:dyDescent="0.3">
      <c r="A151" s="45" t="s">
        <v>153</v>
      </c>
      <c r="B151" s="39" t="s">
        <v>154</v>
      </c>
      <c r="C151" s="40"/>
      <c r="D151" s="41">
        <v>473350000</v>
      </c>
      <c r="E151" s="41">
        <v>406296405</v>
      </c>
      <c r="F151" s="41">
        <v>377030845</v>
      </c>
      <c r="G151" s="44">
        <f t="shared" si="30"/>
        <v>29265560</v>
      </c>
      <c r="H151" s="40"/>
      <c r="I151" s="42">
        <f t="shared" si="31"/>
        <v>0.92796992629063502</v>
      </c>
      <c r="J151" s="10"/>
    </row>
    <row r="152" spans="1:10" ht="13" x14ac:dyDescent="0.3">
      <c r="A152" s="45" t="s">
        <v>455</v>
      </c>
      <c r="B152" s="39" t="s">
        <v>456</v>
      </c>
      <c r="C152" s="40"/>
      <c r="D152" s="41">
        <v>250000000</v>
      </c>
      <c r="E152" s="41">
        <v>804709375</v>
      </c>
      <c r="F152" s="41">
        <v>796716000</v>
      </c>
      <c r="G152" s="44">
        <f t="shared" si="30"/>
        <v>7993375</v>
      </c>
      <c r="H152" s="40"/>
      <c r="I152" s="42">
        <f t="shared" si="31"/>
        <v>0.99006675546684164</v>
      </c>
      <c r="J152" s="10"/>
    </row>
    <row r="153" spans="1:10" ht="13" x14ac:dyDescent="0.3">
      <c r="A153" s="45" t="s">
        <v>290</v>
      </c>
      <c r="B153" s="39" t="s">
        <v>289</v>
      </c>
      <c r="C153" s="40"/>
      <c r="D153" s="41">
        <v>27125000</v>
      </c>
      <c r="E153" s="41">
        <v>40692252</v>
      </c>
      <c r="F153" s="41">
        <v>28827592</v>
      </c>
      <c r="G153" s="44">
        <f t="shared" si="30"/>
        <v>11864660</v>
      </c>
      <c r="H153" s="40"/>
      <c r="I153" s="42">
        <f t="shared" si="31"/>
        <v>0.70842950643282165</v>
      </c>
      <c r="J153" s="10"/>
    </row>
    <row r="154" spans="1:10" ht="13" x14ac:dyDescent="0.3">
      <c r="A154" s="45" t="s">
        <v>526</v>
      </c>
      <c r="B154" s="39" t="s">
        <v>289</v>
      </c>
      <c r="C154" s="40"/>
      <c r="D154" s="41">
        <v>0</v>
      </c>
      <c r="E154" s="41">
        <v>21432748</v>
      </c>
      <c r="F154" s="41">
        <v>14432748</v>
      </c>
      <c r="G154" s="44">
        <f t="shared" si="30"/>
        <v>7000000</v>
      </c>
      <c r="H154" s="40"/>
      <c r="I154" s="42">
        <f t="shared" si="31"/>
        <v>0.67339699043725054</v>
      </c>
      <c r="J154" s="10"/>
    </row>
    <row r="155" spans="1:10" ht="13" x14ac:dyDescent="0.3">
      <c r="A155" s="45" t="s">
        <v>527</v>
      </c>
      <c r="B155" s="39" t="s">
        <v>156</v>
      </c>
      <c r="C155" s="40"/>
      <c r="D155" s="41">
        <v>0</v>
      </c>
      <c r="E155" s="41">
        <v>57493590</v>
      </c>
      <c r="F155" s="41">
        <v>51442000</v>
      </c>
      <c r="G155" s="44">
        <f t="shared" si="30"/>
        <v>6051590</v>
      </c>
      <c r="H155" s="40"/>
      <c r="I155" s="42">
        <f t="shared" si="31"/>
        <v>0.89474322267925865</v>
      </c>
      <c r="J155" s="10"/>
    </row>
    <row r="156" spans="1:10" ht="13" x14ac:dyDescent="0.3">
      <c r="A156" s="45" t="s">
        <v>528</v>
      </c>
      <c r="B156" s="39" t="s">
        <v>156</v>
      </c>
      <c r="C156" s="40"/>
      <c r="D156" s="41">
        <v>0</v>
      </c>
      <c r="E156" s="41">
        <v>92506410</v>
      </c>
      <c r="F156" s="41">
        <v>49838000</v>
      </c>
      <c r="G156" s="44">
        <f t="shared" si="30"/>
        <v>42668410</v>
      </c>
      <c r="H156" s="40"/>
      <c r="I156" s="42">
        <f t="shared" si="31"/>
        <v>0.53875185514171398</v>
      </c>
      <c r="J156" s="10"/>
    </row>
    <row r="157" spans="1:10" ht="13" x14ac:dyDescent="0.3">
      <c r="A157" s="45" t="s">
        <v>155</v>
      </c>
      <c r="B157" s="39" t="s">
        <v>156</v>
      </c>
      <c r="C157" s="40"/>
      <c r="D157" s="41">
        <v>365430560</v>
      </c>
      <c r="E157" s="41">
        <v>238430560</v>
      </c>
      <c r="F157" s="41">
        <v>224253680</v>
      </c>
      <c r="G157" s="44">
        <f t="shared" si="30"/>
        <v>14176880</v>
      </c>
      <c r="H157" s="40"/>
      <c r="I157" s="42">
        <v>0</v>
      </c>
      <c r="J157" s="10"/>
    </row>
    <row r="158" spans="1:10" ht="13" x14ac:dyDescent="0.3">
      <c r="A158" s="46" t="s">
        <v>157</v>
      </c>
      <c r="B158" s="33" t="s">
        <v>158</v>
      </c>
      <c r="C158" s="38"/>
      <c r="D158" s="36">
        <f>+D159</f>
        <v>469625000</v>
      </c>
      <c r="E158" s="36">
        <f>+E159</f>
        <v>7117828</v>
      </c>
      <c r="F158" s="36">
        <f>+F159</f>
        <v>0</v>
      </c>
      <c r="G158" s="43">
        <f t="shared" si="30"/>
        <v>7117828</v>
      </c>
      <c r="H158" s="38"/>
      <c r="I158" s="37">
        <v>0</v>
      </c>
      <c r="J158" s="10"/>
    </row>
    <row r="159" spans="1:10" ht="13" x14ac:dyDescent="0.3">
      <c r="A159" s="45" t="s">
        <v>159</v>
      </c>
      <c r="B159" s="39" t="s">
        <v>160</v>
      </c>
      <c r="C159" s="40"/>
      <c r="D159" s="41">
        <v>469625000</v>
      </c>
      <c r="E159" s="41">
        <v>7117828</v>
      </c>
      <c r="F159" s="41">
        <v>0</v>
      </c>
      <c r="G159" s="44">
        <f t="shared" si="30"/>
        <v>7117828</v>
      </c>
      <c r="H159" s="40"/>
      <c r="I159" s="42">
        <v>0</v>
      </c>
      <c r="J159" s="10"/>
    </row>
    <row r="160" spans="1:10" ht="13" x14ac:dyDescent="0.3">
      <c r="A160" s="46" t="s">
        <v>161</v>
      </c>
      <c r="B160" s="33" t="s">
        <v>162</v>
      </c>
      <c r="C160" s="38"/>
      <c r="D160" s="36">
        <f>+D161</f>
        <v>13020000</v>
      </c>
      <c r="E160" s="36">
        <f>+E161</f>
        <v>39874561</v>
      </c>
      <c r="F160" s="36">
        <f>+F161</f>
        <v>18767111</v>
      </c>
      <c r="G160" s="43">
        <f t="shared" si="30"/>
        <v>21107450</v>
      </c>
      <c r="H160" s="38"/>
      <c r="I160" s="37">
        <f t="shared" si="31"/>
        <v>0.47065373334141536</v>
      </c>
      <c r="J160" s="10"/>
    </row>
    <row r="161" spans="1:10" ht="13" x14ac:dyDescent="0.3">
      <c r="A161" s="45" t="s">
        <v>163</v>
      </c>
      <c r="B161" s="39" t="s">
        <v>164</v>
      </c>
      <c r="C161" s="40"/>
      <c r="D161" s="41">
        <v>13020000</v>
      </c>
      <c r="E161" s="41">
        <v>39874561</v>
      </c>
      <c r="F161" s="41">
        <v>18767111</v>
      </c>
      <c r="G161" s="44">
        <f t="shared" si="30"/>
        <v>21107450</v>
      </c>
      <c r="H161" s="40"/>
      <c r="I161" s="42">
        <f t="shared" si="31"/>
        <v>0.47065373334141536</v>
      </c>
      <c r="J161" s="10"/>
    </row>
    <row r="162" spans="1:10" ht="13" x14ac:dyDescent="0.3">
      <c r="A162" s="46" t="s">
        <v>165</v>
      </c>
      <c r="B162" s="33" t="s">
        <v>166</v>
      </c>
      <c r="C162" s="38"/>
      <c r="D162" s="36">
        <f>+D163</f>
        <v>51775000</v>
      </c>
      <c r="E162" s="36">
        <f>+E163</f>
        <v>41575400</v>
      </c>
      <c r="F162" s="36">
        <f>+F163</f>
        <v>30949400</v>
      </c>
      <c r="G162" s="43">
        <f t="shared" si="30"/>
        <v>10626000</v>
      </c>
      <c r="H162" s="38"/>
      <c r="I162" s="37">
        <f t="shared" si="31"/>
        <v>0.74441616917696518</v>
      </c>
      <c r="J162" s="10"/>
    </row>
    <row r="163" spans="1:10" ht="13" x14ac:dyDescent="0.3">
      <c r="A163" s="46" t="s">
        <v>167</v>
      </c>
      <c r="B163" s="33" t="s">
        <v>166</v>
      </c>
      <c r="C163" s="38"/>
      <c r="D163" s="36">
        <f>SUM(D164:D165)</f>
        <v>51775000</v>
      </c>
      <c r="E163" s="36">
        <f>SUM(E164:E165)</f>
        <v>41575400</v>
      </c>
      <c r="F163" s="36">
        <f>SUM(F164:F165)</f>
        <v>30949400</v>
      </c>
      <c r="G163" s="36">
        <f>SUM(G164:G165)</f>
        <v>10626000</v>
      </c>
      <c r="H163" s="38"/>
      <c r="I163" s="37">
        <f t="shared" si="31"/>
        <v>0.74441616917696518</v>
      </c>
      <c r="J163" s="10"/>
    </row>
    <row r="164" spans="1:10" ht="13" x14ac:dyDescent="0.3">
      <c r="A164" s="45" t="s">
        <v>168</v>
      </c>
      <c r="B164" s="39" t="s">
        <v>166</v>
      </c>
      <c r="C164" s="40"/>
      <c r="D164" s="41">
        <v>51775000</v>
      </c>
      <c r="E164" s="41">
        <v>41575400</v>
      </c>
      <c r="F164" s="41">
        <v>30949400</v>
      </c>
      <c r="G164" s="44">
        <f t="shared" si="30"/>
        <v>10626000</v>
      </c>
      <c r="H164" s="40"/>
      <c r="I164" s="42">
        <f t="shared" si="31"/>
        <v>0.74441616917696518</v>
      </c>
      <c r="J164" s="10"/>
    </row>
    <row r="165" spans="1:10" ht="13" x14ac:dyDescent="0.3">
      <c r="A165" s="45" t="s">
        <v>495</v>
      </c>
      <c r="B165" s="39" t="s">
        <v>166</v>
      </c>
      <c r="C165" s="40"/>
      <c r="D165" s="41"/>
      <c r="E165" s="41"/>
      <c r="F165" s="41"/>
      <c r="G165" s="44">
        <v>0</v>
      </c>
      <c r="H165" s="40"/>
      <c r="I165" s="42">
        <v>0</v>
      </c>
      <c r="J165" s="10"/>
    </row>
    <row r="166" spans="1:10" ht="13" x14ac:dyDescent="0.3">
      <c r="A166" s="46" t="s">
        <v>169</v>
      </c>
      <c r="B166" s="33" t="s">
        <v>170</v>
      </c>
      <c r="C166" s="38"/>
      <c r="D166" s="36">
        <f>SUM(D167:D172)</f>
        <v>1483619000</v>
      </c>
      <c r="E166" s="36">
        <f>SUM(E167:E172)</f>
        <v>2773619000</v>
      </c>
      <c r="F166" s="36">
        <f>SUM(F167:F172)</f>
        <v>2385189000</v>
      </c>
      <c r="G166" s="43">
        <f t="shared" si="30"/>
        <v>388430000</v>
      </c>
      <c r="H166" s="38"/>
      <c r="I166" s="37">
        <f t="shared" si="31"/>
        <v>0.85995553102282618</v>
      </c>
      <c r="J166" s="10"/>
    </row>
    <row r="167" spans="1:10" ht="13" x14ac:dyDescent="0.3">
      <c r="A167" s="45" t="s">
        <v>428</v>
      </c>
      <c r="B167" s="39" t="s">
        <v>172</v>
      </c>
      <c r="C167" s="38"/>
      <c r="D167" s="41">
        <v>0</v>
      </c>
      <c r="E167" s="41">
        <v>0</v>
      </c>
      <c r="F167" s="41"/>
      <c r="G167" s="44">
        <f t="shared" si="30"/>
        <v>0</v>
      </c>
      <c r="H167" s="40"/>
      <c r="I167" s="42">
        <v>0</v>
      </c>
      <c r="J167" s="10"/>
    </row>
    <row r="168" spans="1:10" ht="13" x14ac:dyDescent="0.3">
      <c r="A168" s="45" t="s">
        <v>529</v>
      </c>
      <c r="B168" s="39" t="s">
        <v>172</v>
      </c>
      <c r="C168" s="38"/>
      <c r="D168" s="41">
        <v>0</v>
      </c>
      <c r="E168" s="41">
        <v>200000000</v>
      </c>
      <c r="F168" s="41">
        <v>200000000</v>
      </c>
      <c r="G168" s="44">
        <f t="shared" si="30"/>
        <v>0</v>
      </c>
      <c r="H168" s="40"/>
      <c r="I168" s="42">
        <v>0</v>
      </c>
      <c r="J168" s="10"/>
    </row>
    <row r="169" spans="1:10" ht="13" x14ac:dyDescent="0.3">
      <c r="A169" s="45" t="s">
        <v>472</v>
      </c>
      <c r="B169" s="39" t="s">
        <v>172</v>
      </c>
      <c r="C169" s="38"/>
      <c r="D169" s="41">
        <v>0</v>
      </c>
      <c r="E169" s="41">
        <v>0</v>
      </c>
      <c r="F169" s="41"/>
      <c r="G169" s="44">
        <f t="shared" si="30"/>
        <v>0</v>
      </c>
      <c r="H169" s="40"/>
      <c r="I169" s="42">
        <v>0</v>
      </c>
      <c r="J169" s="10"/>
    </row>
    <row r="170" spans="1:10" ht="13" x14ac:dyDescent="0.3">
      <c r="A170" s="45" t="s">
        <v>171</v>
      </c>
      <c r="B170" s="39" t="s">
        <v>172</v>
      </c>
      <c r="C170" s="40"/>
      <c r="D170" s="41">
        <v>1200000000</v>
      </c>
      <c r="E170" s="41">
        <v>2260000000</v>
      </c>
      <c r="F170" s="41">
        <v>1900000000</v>
      </c>
      <c r="G170" s="44">
        <f t="shared" si="30"/>
        <v>360000000</v>
      </c>
      <c r="H170" s="40"/>
      <c r="I170" s="42">
        <f t="shared" si="31"/>
        <v>0.84070796460176989</v>
      </c>
      <c r="J170" s="10"/>
    </row>
    <row r="171" spans="1:10" ht="13" x14ac:dyDescent="0.3">
      <c r="A171" s="45" t="s">
        <v>473</v>
      </c>
      <c r="B171" s="39" t="s">
        <v>172</v>
      </c>
      <c r="C171" s="40"/>
      <c r="D171" s="41">
        <v>0</v>
      </c>
      <c r="E171" s="41">
        <v>0</v>
      </c>
      <c r="F171" s="41"/>
      <c r="G171" s="44">
        <f t="shared" si="30"/>
        <v>0</v>
      </c>
      <c r="H171" s="40"/>
      <c r="I171" s="42">
        <v>0</v>
      </c>
      <c r="J171" s="10"/>
    </row>
    <row r="172" spans="1:10" ht="13" x14ac:dyDescent="0.3">
      <c r="A172" s="45" t="s">
        <v>173</v>
      </c>
      <c r="B172" s="39" t="s">
        <v>174</v>
      </c>
      <c r="C172" s="40"/>
      <c r="D172" s="41">
        <v>283619000</v>
      </c>
      <c r="E172" s="41">
        <v>313619000</v>
      </c>
      <c r="F172" s="41">
        <v>285189000</v>
      </c>
      <c r="G172" s="44">
        <f t="shared" si="30"/>
        <v>28430000</v>
      </c>
      <c r="H172" s="40"/>
      <c r="I172" s="42">
        <f t="shared" si="31"/>
        <v>0.90934860451694577</v>
      </c>
      <c r="J172" s="10"/>
    </row>
    <row r="173" spans="1:10" ht="13" x14ac:dyDescent="0.3">
      <c r="A173" s="46" t="s">
        <v>175</v>
      </c>
      <c r="B173" s="33" t="s">
        <v>176</v>
      </c>
      <c r="C173" s="38"/>
      <c r="D173" s="36">
        <f>+D174+D191+D176</f>
        <v>1507311000</v>
      </c>
      <c r="E173" s="36">
        <f>+E174+E191+E176+E195</f>
        <v>2186915675</v>
      </c>
      <c r="F173" s="36">
        <f>+F174+F191+F176+F195</f>
        <v>1679330364</v>
      </c>
      <c r="G173" s="43">
        <f>+E173-F173</f>
        <v>507585311</v>
      </c>
      <c r="H173" s="38"/>
      <c r="I173" s="37">
        <f>+F173/E173</f>
        <v>0.76789900186709303</v>
      </c>
      <c r="J173" s="10"/>
    </row>
    <row r="174" spans="1:10" ht="13" x14ac:dyDescent="0.3">
      <c r="A174" s="46" t="s">
        <v>177</v>
      </c>
      <c r="B174" s="33" t="s">
        <v>178</v>
      </c>
      <c r="C174" s="38"/>
      <c r="D174" s="36">
        <f>+D175</f>
        <v>200000000</v>
      </c>
      <c r="E174" s="36">
        <f>+E175</f>
        <v>200427000</v>
      </c>
      <c r="F174" s="36">
        <f>+F175</f>
        <v>162006252</v>
      </c>
      <c r="G174" s="43">
        <f t="shared" si="30"/>
        <v>38420748</v>
      </c>
      <c r="H174" s="38"/>
      <c r="I174" s="37">
        <f t="shared" si="31"/>
        <v>0.80830552769836395</v>
      </c>
      <c r="J174" s="10"/>
    </row>
    <row r="175" spans="1:10" ht="13" x14ac:dyDescent="0.3">
      <c r="A175" s="45" t="s">
        <v>308</v>
      </c>
      <c r="B175" s="39" t="s">
        <v>309</v>
      </c>
      <c r="C175" s="40"/>
      <c r="D175" s="41">
        <v>200000000</v>
      </c>
      <c r="E175" s="41">
        <v>200427000</v>
      </c>
      <c r="F175" s="41">
        <v>162006252</v>
      </c>
      <c r="G175" s="44">
        <f t="shared" si="30"/>
        <v>38420748</v>
      </c>
      <c r="H175" s="40"/>
      <c r="I175" s="42">
        <f t="shared" si="31"/>
        <v>0.80830552769836395</v>
      </c>
      <c r="J175" s="10"/>
    </row>
    <row r="176" spans="1:10" ht="13" x14ac:dyDescent="0.3">
      <c r="A176" s="46" t="s">
        <v>179</v>
      </c>
      <c r="B176" s="33" t="s">
        <v>180</v>
      </c>
      <c r="C176" s="38"/>
      <c r="D176" s="36">
        <f>SUM(D177:D190)</f>
        <v>1243326000</v>
      </c>
      <c r="E176" s="36">
        <f>SUM(E177:E190)</f>
        <v>1497347466</v>
      </c>
      <c r="F176" s="36">
        <f>SUM(F177:F190)</f>
        <v>1441825624</v>
      </c>
      <c r="G176" s="43">
        <f t="shared" si="30"/>
        <v>55521842</v>
      </c>
      <c r="H176" s="38"/>
      <c r="I176" s="37">
        <f t="shared" si="31"/>
        <v>0.96291986779239658</v>
      </c>
      <c r="J176" s="10"/>
    </row>
    <row r="177" spans="1:10" ht="13" x14ac:dyDescent="0.3">
      <c r="A177" s="45" t="s">
        <v>181</v>
      </c>
      <c r="B177" s="39" t="s">
        <v>182</v>
      </c>
      <c r="C177" s="40"/>
      <c r="D177" s="41">
        <v>163080000</v>
      </c>
      <c r="E177" s="41">
        <v>201584888</v>
      </c>
      <c r="F177" s="41">
        <v>201584888</v>
      </c>
      <c r="G177" s="44">
        <f t="shared" si="30"/>
        <v>0</v>
      </c>
      <c r="H177" s="40"/>
      <c r="I177" s="42">
        <f t="shared" si="31"/>
        <v>1</v>
      </c>
      <c r="J177" s="10"/>
    </row>
    <row r="178" spans="1:10" ht="13" x14ac:dyDescent="0.3">
      <c r="A178" s="45" t="s">
        <v>457</v>
      </c>
      <c r="B178" s="39" t="s">
        <v>291</v>
      </c>
      <c r="C178" s="40"/>
      <c r="D178" s="41">
        <v>0</v>
      </c>
      <c r="E178" s="41">
        <v>0</v>
      </c>
      <c r="F178" s="41"/>
      <c r="G178" s="44">
        <f t="shared" si="30"/>
        <v>0</v>
      </c>
      <c r="H178" s="40"/>
      <c r="I178" s="42">
        <v>0</v>
      </c>
      <c r="J178" s="10"/>
    </row>
    <row r="179" spans="1:10" ht="13" x14ac:dyDescent="0.3">
      <c r="A179" s="45" t="s">
        <v>292</v>
      </c>
      <c r="B179" s="39" t="s">
        <v>291</v>
      </c>
      <c r="C179" s="40"/>
      <c r="D179" s="41">
        <v>336000000</v>
      </c>
      <c r="E179" s="41">
        <v>336000000</v>
      </c>
      <c r="F179" s="41">
        <v>309734500</v>
      </c>
      <c r="G179" s="44">
        <f t="shared" si="30"/>
        <v>26265500</v>
      </c>
      <c r="H179" s="40"/>
      <c r="I179" s="42">
        <f t="shared" si="31"/>
        <v>0.92182886904761907</v>
      </c>
      <c r="J179" s="10"/>
    </row>
    <row r="180" spans="1:10" ht="13" x14ac:dyDescent="0.3">
      <c r="A180" s="45" t="s">
        <v>293</v>
      </c>
      <c r="B180" s="39" t="s">
        <v>294</v>
      </c>
      <c r="C180" s="40"/>
      <c r="D180" s="41">
        <v>218375000</v>
      </c>
      <c r="E180" s="41">
        <v>218375000</v>
      </c>
      <c r="F180" s="41">
        <v>202957890</v>
      </c>
      <c r="G180" s="44">
        <f t="shared" si="30"/>
        <v>15417110</v>
      </c>
      <c r="H180" s="40"/>
      <c r="I180" s="42">
        <f t="shared" si="31"/>
        <v>0.929400755580996</v>
      </c>
      <c r="J180" s="10"/>
    </row>
    <row r="181" spans="1:10" ht="13" x14ac:dyDescent="0.3">
      <c r="A181" s="45" t="s">
        <v>474</v>
      </c>
      <c r="B181" s="39" t="s">
        <v>295</v>
      </c>
      <c r="C181" s="40"/>
      <c r="D181" s="41">
        <v>0</v>
      </c>
      <c r="E181" s="41">
        <v>0</v>
      </c>
      <c r="F181" s="41"/>
      <c r="G181" s="44">
        <f t="shared" si="30"/>
        <v>0</v>
      </c>
      <c r="H181" s="40"/>
      <c r="I181" s="42">
        <v>0</v>
      </c>
      <c r="J181" s="10"/>
    </row>
    <row r="182" spans="1:10" ht="13" x14ac:dyDescent="0.3">
      <c r="A182" s="45" t="s">
        <v>297</v>
      </c>
      <c r="B182" s="39" t="s">
        <v>295</v>
      </c>
      <c r="C182" s="40"/>
      <c r="D182" s="41">
        <v>33635000</v>
      </c>
      <c r="E182" s="41">
        <v>38801343</v>
      </c>
      <c r="F182" s="41">
        <v>38801343</v>
      </c>
      <c r="G182" s="44">
        <f t="shared" si="30"/>
        <v>0</v>
      </c>
      <c r="H182" s="40"/>
      <c r="I182" s="42">
        <f t="shared" si="31"/>
        <v>1</v>
      </c>
      <c r="J182" s="10"/>
    </row>
    <row r="183" spans="1:10" ht="13" x14ac:dyDescent="0.3">
      <c r="A183" s="45" t="s">
        <v>296</v>
      </c>
      <c r="B183" s="39" t="s">
        <v>298</v>
      </c>
      <c r="C183" s="40"/>
      <c r="D183" s="41">
        <v>241097000</v>
      </c>
      <c r="E183" s="41">
        <v>341043982</v>
      </c>
      <c r="F183" s="41">
        <v>332864218</v>
      </c>
      <c r="G183" s="44">
        <f t="shared" si="30"/>
        <v>8179764</v>
      </c>
      <c r="H183" s="40"/>
      <c r="I183" s="42">
        <f t="shared" si="31"/>
        <v>0.97601551579350254</v>
      </c>
      <c r="J183" s="10"/>
    </row>
    <row r="184" spans="1:10" ht="13" x14ac:dyDescent="0.3">
      <c r="A184" s="45" t="s">
        <v>299</v>
      </c>
      <c r="B184" s="39" t="s">
        <v>300</v>
      </c>
      <c r="C184" s="40"/>
      <c r="D184" s="41">
        <v>99850000</v>
      </c>
      <c r="E184" s="41">
        <v>134742440</v>
      </c>
      <c r="F184" s="41">
        <v>134742440</v>
      </c>
      <c r="G184" s="44">
        <f t="shared" si="30"/>
        <v>0</v>
      </c>
      <c r="H184" s="40"/>
      <c r="I184" s="42">
        <f t="shared" si="31"/>
        <v>1</v>
      </c>
      <c r="J184" s="10"/>
    </row>
    <row r="185" spans="1:10" ht="13" x14ac:dyDescent="0.3">
      <c r="A185" s="45" t="s">
        <v>301</v>
      </c>
      <c r="B185" s="39" t="s">
        <v>302</v>
      </c>
      <c r="C185" s="40"/>
      <c r="D185" s="41">
        <v>7378000</v>
      </c>
      <c r="E185" s="41">
        <v>7378000</v>
      </c>
      <c r="F185" s="41">
        <v>5359100</v>
      </c>
      <c r="G185" s="44">
        <f t="shared" si="30"/>
        <v>2018900</v>
      </c>
      <c r="H185" s="40"/>
      <c r="I185" s="42">
        <f t="shared" si="31"/>
        <v>0.72636215776633239</v>
      </c>
      <c r="J185" s="10"/>
    </row>
    <row r="186" spans="1:10" ht="13" x14ac:dyDescent="0.3">
      <c r="A186" s="45" t="s">
        <v>303</v>
      </c>
      <c r="B186" s="39" t="s">
        <v>304</v>
      </c>
      <c r="C186" s="40"/>
      <c r="D186" s="41">
        <v>57291000</v>
      </c>
      <c r="E186" s="41">
        <v>77198245</v>
      </c>
      <c r="F186" s="41">
        <v>77198245</v>
      </c>
      <c r="G186" s="44">
        <f t="shared" si="30"/>
        <v>0</v>
      </c>
      <c r="H186" s="40"/>
      <c r="I186" s="42">
        <f t="shared" si="31"/>
        <v>1</v>
      </c>
      <c r="J186" s="10"/>
    </row>
    <row r="187" spans="1:10" ht="13" x14ac:dyDescent="0.3">
      <c r="A187" s="45" t="s">
        <v>441</v>
      </c>
      <c r="B187" s="39" t="s">
        <v>442</v>
      </c>
      <c r="C187" s="40"/>
      <c r="D187" s="41">
        <v>0</v>
      </c>
      <c r="E187" s="41">
        <v>0</v>
      </c>
      <c r="F187" s="41"/>
      <c r="G187" s="44">
        <f t="shared" si="30"/>
        <v>0</v>
      </c>
      <c r="H187" s="40"/>
      <c r="I187" s="42">
        <v>0</v>
      </c>
      <c r="J187" s="10"/>
    </row>
    <row r="188" spans="1:10" ht="13" x14ac:dyDescent="0.3">
      <c r="A188" s="45" t="s">
        <v>443</v>
      </c>
      <c r="B188" s="39" t="s">
        <v>442</v>
      </c>
      <c r="C188" s="40"/>
      <c r="D188" s="41">
        <v>0</v>
      </c>
      <c r="E188" s="41">
        <v>0</v>
      </c>
      <c r="F188" s="41"/>
      <c r="G188" s="44">
        <f t="shared" si="30"/>
        <v>0</v>
      </c>
      <c r="H188" s="40"/>
      <c r="I188" s="42">
        <v>0</v>
      </c>
      <c r="J188" s="10"/>
    </row>
    <row r="189" spans="1:10" ht="13" x14ac:dyDescent="0.3">
      <c r="A189" s="45" t="s">
        <v>496</v>
      </c>
      <c r="B189" s="39" t="s">
        <v>216</v>
      </c>
      <c r="C189" s="40"/>
      <c r="D189" s="41">
        <v>0</v>
      </c>
      <c r="E189" s="41">
        <v>0</v>
      </c>
      <c r="F189" s="41"/>
      <c r="G189" s="44">
        <f t="shared" si="30"/>
        <v>0</v>
      </c>
      <c r="H189" s="40"/>
      <c r="I189" s="42">
        <v>0</v>
      </c>
      <c r="J189" s="10"/>
    </row>
    <row r="190" spans="1:10" ht="13" x14ac:dyDescent="0.3">
      <c r="A190" s="45" t="s">
        <v>497</v>
      </c>
      <c r="B190" s="39" t="s">
        <v>216</v>
      </c>
      <c r="C190" s="40"/>
      <c r="D190" s="41">
        <v>86620000</v>
      </c>
      <c r="E190" s="41">
        <v>142223568</v>
      </c>
      <c r="F190" s="41">
        <v>138583000</v>
      </c>
      <c r="G190" s="44">
        <f t="shared" si="30"/>
        <v>3640568</v>
      </c>
      <c r="H190" s="40"/>
      <c r="I190" s="42">
        <f t="shared" si="31"/>
        <v>0.97440249846635829</v>
      </c>
      <c r="J190" s="10"/>
    </row>
    <row r="191" spans="1:10" ht="13" x14ac:dyDescent="0.3">
      <c r="A191" s="46" t="s">
        <v>183</v>
      </c>
      <c r="B191" s="33" t="s">
        <v>184</v>
      </c>
      <c r="C191" s="38"/>
      <c r="D191" s="36">
        <f>+D192</f>
        <v>63985000</v>
      </c>
      <c r="E191" s="36">
        <f>+E192</f>
        <v>89141209</v>
      </c>
      <c r="F191" s="36">
        <f>+F192</f>
        <v>75498488</v>
      </c>
      <c r="G191" s="43">
        <f t="shared" si="30"/>
        <v>13642721</v>
      </c>
      <c r="H191" s="38"/>
      <c r="I191" s="37">
        <f t="shared" si="31"/>
        <v>0.84695382581135958</v>
      </c>
      <c r="J191" s="10"/>
    </row>
    <row r="192" spans="1:10" ht="13" x14ac:dyDescent="0.3">
      <c r="A192" s="46" t="s">
        <v>185</v>
      </c>
      <c r="B192" s="33" t="s">
        <v>186</v>
      </c>
      <c r="C192" s="38"/>
      <c r="D192" s="36">
        <f>SUM(D193:D194)</f>
        <v>63985000</v>
      </c>
      <c r="E192" s="36">
        <f>SUM(E193:E194)</f>
        <v>89141209</v>
      </c>
      <c r="F192" s="36">
        <f>SUM(F193:F194)</f>
        <v>75498488</v>
      </c>
      <c r="G192" s="43">
        <f t="shared" si="30"/>
        <v>13642721</v>
      </c>
      <c r="H192" s="38"/>
      <c r="I192" s="37">
        <f t="shared" si="31"/>
        <v>0.84695382581135958</v>
      </c>
      <c r="J192" s="10"/>
    </row>
    <row r="193" spans="1:10" ht="13" x14ac:dyDescent="0.3">
      <c r="A193" s="45" t="s">
        <v>306</v>
      </c>
      <c r="B193" s="39" t="s">
        <v>307</v>
      </c>
      <c r="C193" s="40"/>
      <c r="D193" s="41"/>
      <c r="E193" s="41">
        <v>25156209</v>
      </c>
      <c r="F193" s="41">
        <v>12482488</v>
      </c>
      <c r="G193" s="43">
        <f t="shared" si="30"/>
        <v>12673721</v>
      </c>
      <c r="H193" s="40"/>
      <c r="I193" s="37">
        <f t="shared" si="31"/>
        <v>0.49619908945739799</v>
      </c>
      <c r="J193" s="10"/>
    </row>
    <row r="194" spans="1:10" ht="13" x14ac:dyDescent="0.3">
      <c r="A194" s="45" t="s">
        <v>187</v>
      </c>
      <c r="B194" s="39" t="s">
        <v>188</v>
      </c>
      <c r="C194" s="40"/>
      <c r="D194" s="41">
        <v>63985000</v>
      </c>
      <c r="E194" s="41">
        <v>63985000</v>
      </c>
      <c r="F194" s="41">
        <v>63016000</v>
      </c>
      <c r="G194" s="44">
        <f t="shared" si="30"/>
        <v>969000</v>
      </c>
      <c r="H194" s="40"/>
      <c r="I194" s="42">
        <f t="shared" si="31"/>
        <v>0.98485582558412132</v>
      </c>
      <c r="J194" s="10"/>
    </row>
    <row r="195" spans="1:10" ht="13" x14ac:dyDescent="0.3">
      <c r="A195" s="46" t="s">
        <v>572</v>
      </c>
      <c r="B195" s="33" t="s">
        <v>573</v>
      </c>
      <c r="C195" s="40"/>
      <c r="D195" s="36">
        <f>+D196</f>
        <v>0</v>
      </c>
      <c r="E195" s="36">
        <f>+E196</f>
        <v>400000000</v>
      </c>
      <c r="F195" s="36">
        <f>+F196</f>
        <v>0</v>
      </c>
      <c r="G195" s="43">
        <f t="shared" ref="G195" si="32">+E195-F195</f>
        <v>400000000</v>
      </c>
      <c r="H195" s="38"/>
      <c r="I195" s="37">
        <f t="shared" ref="I195" si="33">+F195/E195</f>
        <v>0</v>
      </c>
      <c r="J195" s="10"/>
    </row>
    <row r="196" spans="1:10" ht="13" x14ac:dyDescent="0.3">
      <c r="A196" s="45" t="s">
        <v>574</v>
      </c>
      <c r="B196" s="39" t="s">
        <v>573</v>
      </c>
      <c r="C196" s="40"/>
      <c r="D196" s="41">
        <v>0</v>
      </c>
      <c r="E196" s="41">
        <v>400000000</v>
      </c>
      <c r="F196" s="41">
        <v>0</v>
      </c>
      <c r="G196" s="44">
        <f t="shared" si="30"/>
        <v>400000000</v>
      </c>
      <c r="H196" s="40"/>
      <c r="I196" s="42">
        <f t="shared" si="31"/>
        <v>0</v>
      </c>
      <c r="J196" s="10"/>
    </row>
    <row r="197" spans="1:10" ht="13" x14ac:dyDescent="0.3">
      <c r="A197" s="46" t="s">
        <v>189</v>
      </c>
      <c r="B197" s="33" t="s">
        <v>190</v>
      </c>
      <c r="C197" s="38"/>
      <c r="D197" s="36">
        <f>+D204+D221+D231+D247+D249+D265+D198</f>
        <v>10256054444</v>
      </c>
      <c r="E197" s="36">
        <f>+E204+E221+E231+E247+E249+E265+E198</f>
        <v>15537376708</v>
      </c>
      <c r="F197" s="36">
        <f>+F204+F221+F231+F247+F249+F265+F198</f>
        <v>14946024247</v>
      </c>
      <c r="G197" s="43">
        <f t="shared" si="30"/>
        <v>591352461</v>
      </c>
      <c r="H197" s="38"/>
      <c r="I197" s="37">
        <f t="shared" si="31"/>
        <v>0.96194000621124676</v>
      </c>
      <c r="J197" s="10"/>
    </row>
    <row r="198" spans="1:10" ht="13" x14ac:dyDescent="0.3">
      <c r="A198" s="46" t="s">
        <v>310</v>
      </c>
      <c r="B198" s="33" t="s">
        <v>312</v>
      </c>
      <c r="C198" s="38"/>
      <c r="D198" s="36">
        <f>SUM(D199:D203)</f>
        <v>1304600000</v>
      </c>
      <c r="E198" s="36">
        <f>SUM(E199:E203)</f>
        <v>2598707471</v>
      </c>
      <c r="F198" s="36">
        <f>SUM(F199:F203)</f>
        <v>2543471022</v>
      </c>
      <c r="G198" s="43">
        <f t="shared" si="30"/>
        <v>55236449</v>
      </c>
      <c r="H198" s="38"/>
      <c r="I198" s="37">
        <f t="shared" si="31"/>
        <v>0.97874464532218219</v>
      </c>
      <c r="J198" s="10"/>
    </row>
    <row r="199" spans="1:10" ht="13" x14ac:dyDescent="0.3">
      <c r="A199" s="45" t="s">
        <v>450</v>
      </c>
      <c r="B199" s="39" t="s">
        <v>429</v>
      </c>
      <c r="C199" s="38"/>
      <c r="D199" s="41">
        <v>0</v>
      </c>
      <c r="E199" s="41">
        <v>0</v>
      </c>
      <c r="F199" s="41">
        <v>0</v>
      </c>
      <c r="G199" s="44">
        <f t="shared" si="30"/>
        <v>0</v>
      </c>
      <c r="H199" s="40"/>
      <c r="I199" s="42">
        <v>0</v>
      </c>
      <c r="J199" s="10"/>
    </row>
    <row r="200" spans="1:10" ht="13" x14ac:dyDescent="0.3">
      <c r="A200" s="45" t="s">
        <v>311</v>
      </c>
      <c r="B200" s="39" t="s">
        <v>313</v>
      </c>
      <c r="C200" s="40"/>
      <c r="D200" s="41">
        <v>1120000000</v>
      </c>
      <c r="E200" s="41">
        <v>2358580638</v>
      </c>
      <c r="F200" s="41">
        <v>2307914189</v>
      </c>
      <c r="G200" s="44">
        <f t="shared" si="30"/>
        <v>50666449</v>
      </c>
      <c r="H200" s="40"/>
      <c r="I200" s="42">
        <f t="shared" si="31"/>
        <v>0.97851824602318305</v>
      </c>
      <c r="J200" s="10"/>
    </row>
    <row r="201" spans="1:10" ht="13" x14ac:dyDescent="0.3">
      <c r="A201" s="45" t="s">
        <v>430</v>
      </c>
      <c r="B201" s="39" t="s">
        <v>429</v>
      </c>
      <c r="C201" s="40"/>
      <c r="D201" s="41">
        <v>0</v>
      </c>
      <c r="E201" s="41">
        <v>0</v>
      </c>
      <c r="F201" s="41">
        <v>0</v>
      </c>
      <c r="G201" s="44">
        <f t="shared" si="30"/>
        <v>0</v>
      </c>
      <c r="H201" s="40"/>
      <c r="I201" s="42">
        <v>0</v>
      </c>
      <c r="J201" s="10"/>
    </row>
    <row r="202" spans="1:10" ht="13" x14ac:dyDescent="0.3">
      <c r="A202" s="45" t="s">
        <v>431</v>
      </c>
      <c r="B202" s="39" t="s">
        <v>314</v>
      </c>
      <c r="C202" s="40"/>
      <c r="D202" s="41">
        <v>0</v>
      </c>
      <c r="E202" s="41">
        <v>0</v>
      </c>
      <c r="F202" s="41">
        <v>0</v>
      </c>
      <c r="G202" s="44">
        <f t="shared" si="30"/>
        <v>0</v>
      </c>
      <c r="H202" s="40"/>
      <c r="I202" s="42">
        <v>0</v>
      </c>
      <c r="J202" s="10"/>
    </row>
    <row r="203" spans="1:10" ht="13" x14ac:dyDescent="0.3">
      <c r="A203" s="45" t="s">
        <v>315</v>
      </c>
      <c r="B203" s="39" t="s">
        <v>314</v>
      </c>
      <c r="C203" s="40"/>
      <c r="D203" s="41">
        <v>184600000</v>
      </c>
      <c r="E203" s="41">
        <v>240126833</v>
      </c>
      <c r="F203" s="41">
        <v>235556833</v>
      </c>
      <c r="G203" s="43">
        <f t="shared" si="30"/>
        <v>4570000</v>
      </c>
      <c r="H203" s="40"/>
      <c r="I203" s="37">
        <f t="shared" si="31"/>
        <v>0.98096839098360988</v>
      </c>
      <c r="J203" s="10"/>
    </row>
    <row r="204" spans="1:10" ht="13" x14ac:dyDescent="0.3">
      <c r="A204" s="46" t="s">
        <v>191</v>
      </c>
      <c r="B204" s="33" t="s">
        <v>192</v>
      </c>
      <c r="C204" s="38"/>
      <c r="D204" s="36">
        <f>SUM(D205:D220)</f>
        <v>617160875</v>
      </c>
      <c r="E204" s="36">
        <f>SUM(E205:E220)</f>
        <v>975046533</v>
      </c>
      <c r="F204" s="36">
        <f>SUM(F205:F220)</f>
        <v>929034944</v>
      </c>
      <c r="G204" s="43">
        <f t="shared" si="30"/>
        <v>46011589</v>
      </c>
      <c r="H204" s="38"/>
      <c r="I204" s="37">
        <f t="shared" si="31"/>
        <v>0.95281087882192383</v>
      </c>
      <c r="J204" s="10"/>
    </row>
    <row r="205" spans="1:10" ht="13" x14ac:dyDescent="0.3">
      <c r="A205" s="45" t="s">
        <v>458</v>
      </c>
      <c r="B205" s="39" t="s">
        <v>194</v>
      </c>
      <c r="C205" s="38"/>
      <c r="D205" s="41">
        <v>0</v>
      </c>
      <c r="E205" s="41">
        <v>0</v>
      </c>
      <c r="F205" s="41"/>
      <c r="G205" s="44">
        <f t="shared" si="30"/>
        <v>0</v>
      </c>
      <c r="H205" s="38"/>
      <c r="I205" s="42">
        <v>0</v>
      </c>
      <c r="J205" s="10"/>
    </row>
    <row r="206" spans="1:10" ht="13" x14ac:dyDescent="0.3">
      <c r="A206" s="45" t="s">
        <v>459</v>
      </c>
      <c r="B206" s="39" t="s">
        <v>194</v>
      </c>
      <c r="C206" s="38"/>
      <c r="D206" s="41">
        <v>0</v>
      </c>
      <c r="E206" s="41">
        <v>0</v>
      </c>
      <c r="F206" s="41"/>
      <c r="G206" s="44">
        <f t="shared" si="30"/>
        <v>0</v>
      </c>
      <c r="H206" s="38"/>
      <c r="I206" s="42">
        <v>0</v>
      </c>
      <c r="J206" s="10"/>
    </row>
    <row r="207" spans="1:10" ht="13" x14ac:dyDescent="0.3">
      <c r="A207" s="45" t="s">
        <v>193</v>
      </c>
      <c r="B207" s="39" t="s">
        <v>194</v>
      </c>
      <c r="C207" s="40"/>
      <c r="D207" s="41">
        <v>215000000</v>
      </c>
      <c r="E207" s="41">
        <v>522850963</v>
      </c>
      <c r="F207" s="41">
        <v>504548417</v>
      </c>
      <c r="G207" s="44">
        <f t="shared" si="30"/>
        <v>18302546</v>
      </c>
      <c r="H207" s="40"/>
      <c r="I207" s="42">
        <f t="shared" si="31"/>
        <v>0.96499471685968763</v>
      </c>
      <c r="J207" s="10"/>
    </row>
    <row r="208" spans="1:10" ht="13" x14ac:dyDescent="0.3">
      <c r="A208" s="45" t="s">
        <v>195</v>
      </c>
      <c r="B208" s="39" t="s">
        <v>196</v>
      </c>
      <c r="C208" s="40"/>
      <c r="D208" s="41">
        <v>96524000</v>
      </c>
      <c r="E208" s="41">
        <v>96524000</v>
      </c>
      <c r="F208" s="41">
        <v>94105720</v>
      </c>
      <c r="G208" s="44">
        <f t="shared" si="30"/>
        <v>2418280</v>
      </c>
      <c r="H208" s="40"/>
      <c r="I208" s="42">
        <f t="shared" si="31"/>
        <v>0.97494633459036095</v>
      </c>
      <c r="J208" s="10"/>
    </row>
    <row r="209" spans="1:10" ht="13" x14ac:dyDescent="0.3">
      <c r="A209" s="45" t="s">
        <v>537</v>
      </c>
      <c r="B209" s="39" t="s">
        <v>538</v>
      </c>
      <c r="C209" s="40"/>
      <c r="D209" s="41">
        <v>0</v>
      </c>
      <c r="E209" s="41">
        <v>13570000</v>
      </c>
      <c r="F209" s="41">
        <v>13570000</v>
      </c>
      <c r="G209" s="44">
        <f t="shared" si="30"/>
        <v>0</v>
      </c>
      <c r="H209" s="40"/>
      <c r="I209" s="42">
        <f t="shared" si="31"/>
        <v>1</v>
      </c>
      <c r="J209" s="10"/>
    </row>
    <row r="210" spans="1:10" ht="13" x14ac:dyDescent="0.3">
      <c r="A210" s="45" t="s">
        <v>461</v>
      </c>
      <c r="B210" s="39" t="s">
        <v>460</v>
      </c>
      <c r="C210" s="40"/>
      <c r="D210" s="41">
        <v>17360000</v>
      </c>
      <c r="E210" s="41">
        <v>0</v>
      </c>
      <c r="F210" s="41"/>
      <c r="G210" s="44">
        <f t="shared" si="30"/>
        <v>0</v>
      </c>
      <c r="H210" s="40"/>
      <c r="I210" s="42">
        <v>0</v>
      </c>
      <c r="J210" s="10"/>
    </row>
    <row r="211" spans="1:10" ht="13" x14ac:dyDescent="0.3">
      <c r="A211" s="45" t="s">
        <v>463</v>
      </c>
      <c r="B211" s="39" t="s">
        <v>317</v>
      </c>
      <c r="C211" s="40"/>
      <c r="D211" s="41">
        <v>0</v>
      </c>
      <c r="E211" s="41">
        <v>0</v>
      </c>
      <c r="F211" s="41"/>
      <c r="G211" s="44">
        <f t="shared" si="30"/>
        <v>0</v>
      </c>
      <c r="H211" s="40"/>
      <c r="I211" s="42">
        <v>0</v>
      </c>
      <c r="J211" s="10"/>
    </row>
    <row r="212" spans="1:10" ht="13" x14ac:dyDescent="0.3">
      <c r="A212" s="45" t="s">
        <v>462</v>
      </c>
      <c r="B212" s="39" t="s">
        <v>317</v>
      </c>
      <c r="C212" s="40"/>
      <c r="D212" s="41">
        <v>0</v>
      </c>
      <c r="E212" s="41">
        <v>0</v>
      </c>
      <c r="F212" s="41"/>
      <c r="G212" s="44">
        <f t="shared" si="30"/>
        <v>0</v>
      </c>
      <c r="H212" s="40"/>
      <c r="I212" s="42">
        <v>0</v>
      </c>
      <c r="J212" s="10"/>
    </row>
    <row r="213" spans="1:10" ht="13" x14ac:dyDescent="0.3">
      <c r="A213" s="45" t="s">
        <v>316</v>
      </c>
      <c r="B213" s="39" t="s">
        <v>317</v>
      </c>
      <c r="C213" s="40"/>
      <c r="D213" s="41">
        <v>179630000</v>
      </c>
      <c r="E213" s="41">
        <v>266294600</v>
      </c>
      <c r="F213" s="41">
        <v>250099000</v>
      </c>
      <c r="G213" s="44">
        <f t="shared" si="30"/>
        <v>16195600</v>
      </c>
      <c r="H213" s="40"/>
      <c r="I213" s="42">
        <f t="shared" si="31"/>
        <v>0.93918164318765762</v>
      </c>
      <c r="J213" s="10"/>
    </row>
    <row r="214" spans="1:10" ht="13" x14ac:dyDescent="0.3">
      <c r="A214" s="45" t="s">
        <v>499</v>
      </c>
      <c r="B214" s="39" t="s">
        <v>476</v>
      </c>
      <c r="C214" s="40"/>
      <c r="D214" s="41">
        <v>0</v>
      </c>
      <c r="E214" s="41">
        <v>0</v>
      </c>
      <c r="F214" s="41"/>
      <c r="G214" s="44">
        <f t="shared" si="30"/>
        <v>0</v>
      </c>
      <c r="H214" s="40"/>
      <c r="I214" s="42">
        <v>0</v>
      </c>
      <c r="J214" s="10"/>
    </row>
    <row r="215" spans="1:10" ht="13" x14ac:dyDescent="0.3">
      <c r="A215" s="45" t="s">
        <v>475</v>
      </c>
      <c r="B215" s="39" t="s">
        <v>476</v>
      </c>
      <c r="C215" s="40"/>
      <c r="D215" s="41">
        <v>0</v>
      </c>
      <c r="E215" s="41">
        <v>0</v>
      </c>
      <c r="F215" s="41"/>
      <c r="G215" s="44">
        <f t="shared" si="30"/>
        <v>0</v>
      </c>
      <c r="H215" s="40"/>
      <c r="I215" s="42">
        <v>0</v>
      </c>
      <c r="J215" s="10"/>
    </row>
    <row r="216" spans="1:10" ht="13" x14ac:dyDescent="0.3">
      <c r="A216" s="45" t="s">
        <v>498</v>
      </c>
      <c r="B216" s="39" t="s">
        <v>445</v>
      </c>
      <c r="C216" s="40"/>
      <c r="D216" s="41">
        <v>0</v>
      </c>
      <c r="E216" s="41">
        <v>0</v>
      </c>
      <c r="F216" s="41"/>
      <c r="G216" s="44">
        <f t="shared" si="30"/>
        <v>0</v>
      </c>
      <c r="H216" s="40"/>
      <c r="I216" s="42">
        <v>0</v>
      </c>
      <c r="J216" s="10"/>
    </row>
    <row r="217" spans="1:10" ht="13" x14ac:dyDescent="0.3">
      <c r="A217" s="45" t="s">
        <v>444</v>
      </c>
      <c r="B217" s="39" t="s">
        <v>445</v>
      </c>
      <c r="C217" s="40"/>
      <c r="D217" s="41">
        <v>35500000</v>
      </c>
      <c r="E217" s="49">
        <v>0</v>
      </c>
      <c r="F217" s="41"/>
      <c r="G217" s="44">
        <f t="shared" si="30"/>
        <v>0</v>
      </c>
      <c r="H217" s="40"/>
      <c r="I217" s="42">
        <v>0</v>
      </c>
      <c r="J217" s="10"/>
    </row>
    <row r="218" spans="1:10" ht="13" x14ac:dyDescent="0.3">
      <c r="A218" s="45" t="s">
        <v>197</v>
      </c>
      <c r="B218" s="39" t="s">
        <v>198</v>
      </c>
      <c r="C218" s="40"/>
      <c r="D218" s="41">
        <v>7500000</v>
      </c>
      <c r="E218" s="41">
        <v>10160095</v>
      </c>
      <c r="F218" s="41">
        <v>6711807</v>
      </c>
      <c r="G218" s="44">
        <f t="shared" si="30"/>
        <v>3448288</v>
      </c>
      <c r="H218" s="40"/>
      <c r="I218" s="42">
        <f t="shared" si="31"/>
        <v>0.66060474828237337</v>
      </c>
      <c r="J218" s="10"/>
    </row>
    <row r="219" spans="1:10" ht="13" x14ac:dyDescent="0.3">
      <c r="A219" s="45" t="s">
        <v>199</v>
      </c>
      <c r="B219" s="39" t="s">
        <v>200</v>
      </c>
      <c r="C219" s="40"/>
      <c r="D219" s="41">
        <v>60000000</v>
      </c>
      <c r="E219" s="41">
        <v>60000000</v>
      </c>
      <c r="F219" s="41">
        <v>60000000</v>
      </c>
      <c r="G219" s="44">
        <f t="shared" si="30"/>
        <v>0</v>
      </c>
      <c r="H219" s="40"/>
      <c r="I219" s="42">
        <f t="shared" si="31"/>
        <v>1</v>
      </c>
      <c r="J219" s="10"/>
    </row>
    <row r="220" spans="1:10" ht="13" x14ac:dyDescent="0.3">
      <c r="A220" s="45" t="s">
        <v>318</v>
      </c>
      <c r="B220" s="39" t="s">
        <v>201</v>
      </c>
      <c r="C220" s="40"/>
      <c r="D220" s="41">
        <v>5646875</v>
      </c>
      <c r="E220" s="41">
        <v>5646875</v>
      </c>
      <c r="F220" s="41">
        <v>0</v>
      </c>
      <c r="G220" s="44">
        <f t="shared" si="30"/>
        <v>5646875</v>
      </c>
      <c r="H220" s="40"/>
      <c r="I220" s="42">
        <v>0</v>
      </c>
      <c r="J220" s="10"/>
    </row>
    <row r="221" spans="1:10" ht="13" x14ac:dyDescent="0.3">
      <c r="A221" s="46" t="s">
        <v>202</v>
      </c>
      <c r="B221" s="33" t="s">
        <v>203</v>
      </c>
      <c r="C221" s="38"/>
      <c r="D221" s="36">
        <f>SUM(D222:D230)</f>
        <v>876080000</v>
      </c>
      <c r="E221" s="36">
        <f>SUM(E222:E230)</f>
        <v>998845276</v>
      </c>
      <c r="F221" s="36">
        <f>SUM(F222:F230)</f>
        <v>983639378</v>
      </c>
      <c r="G221" s="43">
        <f t="shared" si="30"/>
        <v>15205898</v>
      </c>
      <c r="H221" s="38"/>
      <c r="I221" s="37">
        <f t="shared" si="31"/>
        <v>0.98477652308584374</v>
      </c>
      <c r="J221" s="10"/>
    </row>
    <row r="222" spans="1:10" ht="13" x14ac:dyDescent="0.3">
      <c r="A222" s="45" t="s">
        <v>204</v>
      </c>
      <c r="B222" s="39" t="s">
        <v>205</v>
      </c>
      <c r="C222" s="40"/>
      <c r="D222" s="41">
        <v>52080000</v>
      </c>
      <c r="E222" s="41">
        <v>10000000</v>
      </c>
      <c r="F222" s="41">
        <v>10000000</v>
      </c>
      <c r="G222" s="44">
        <f t="shared" si="30"/>
        <v>0</v>
      </c>
      <c r="H222" s="40"/>
      <c r="I222" s="42">
        <f t="shared" si="31"/>
        <v>1</v>
      </c>
      <c r="J222" s="10"/>
    </row>
    <row r="223" spans="1:10" ht="13" x14ac:dyDescent="0.3">
      <c r="A223" s="45" t="s">
        <v>206</v>
      </c>
      <c r="B223" s="39" t="s">
        <v>207</v>
      </c>
      <c r="C223" s="40"/>
      <c r="D223" s="41">
        <v>582700000</v>
      </c>
      <c r="E223" s="41">
        <v>537406228</v>
      </c>
      <c r="F223" s="41">
        <v>537406228</v>
      </c>
      <c r="G223" s="44">
        <f t="shared" ref="G223:G230" si="34">+E223-F223</f>
        <v>0</v>
      </c>
      <c r="H223" s="40"/>
      <c r="I223" s="42">
        <f t="shared" si="31"/>
        <v>1</v>
      </c>
      <c r="J223" s="10"/>
    </row>
    <row r="224" spans="1:10" ht="13" x14ac:dyDescent="0.3">
      <c r="A224" s="45" t="s">
        <v>446</v>
      </c>
      <c r="B224" s="39" t="s">
        <v>320</v>
      </c>
      <c r="C224" s="40"/>
      <c r="D224" s="41">
        <v>0</v>
      </c>
      <c r="E224" s="41">
        <v>0</v>
      </c>
      <c r="F224" s="41"/>
      <c r="G224" s="44">
        <f t="shared" si="34"/>
        <v>0</v>
      </c>
      <c r="H224" s="40"/>
      <c r="I224" s="42">
        <v>0</v>
      </c>
      <c r="J224" s="10"/>
    </row>
    <row r="225" spans="1:11" ht="13" x14ac:dyDescent="0.3">
      <c r="A225" s="45" t="s">
        <v>319</v>
      </c>
      <c r="B225" s="39" t="s">
        <v>320</v>
      </c>
      <c r="C225" s="40"/>
      <c r="D225" s="41">
        <v>0</v>
      </c>
      <c r="E225" s="41">
        <v>0</v>
      </c>
      <c r="F225" s="41"/>
      <c r="G225" s="44">
        <f t="shared" si="34"/>
        <v>0</v>
      </c>
      <c r="H225" s="40"/>
      <c r="I225" s="42">
        <v>0</v>
      </c>
      <c r="J225" s="10"/>
    </row>
    <row r="226" spans="1:11" ht="13" x14ac:dyDescent="0.3">
      <c r="A226" s="45" t="s">
        <v>319</v>
      </c>
      <c r="B226" s="39" t="s">
        <v>320</v>
      </c>
      <c r="C226" s="40"/>
      <c r="D226" s="41">
        <v>21300000</v>
      </c>
      <c r="E226" s="41">
        <v>41308306</v>
      </c>
      <c r="F226" s="41">
        <v>35829500</v>
      </c>
      <c r="G226" s="44">
        <f t="shared" si="34"/>
        <v>5478806</v>
      </c>
      <c r="H226" s="40"/>
      <c r="I226" s="42">
        <f t="shared" si="31"/>
        <v>0.86736793321904804</v>
      </c>
      <c r="J226" s="10"/>
    </row>
    <row r="227" spans="1:11" ht="13" x14ac:dyDescent="0.3">
      <c r="A227" s="45" t="s">
        <v>464</v>
      </c>
      <c r="B227" s="39" t="s">
        <v>322</v>
      </c>
      <c r="C227" s="40"/>
      <c r="D227" s="41">
        <v>0</v>
      </c>
      <c r="E227" s="41">
        <v>59359333</v>
      </c>
      <c r="F227" s="41">
        <v>58130950</v>
      </c>
      <c r="G227" s="44">
        <f t="shared" si="34"/>
        <v>1228383</v>
      </c>
      <c r="H227" s="40"/>
      <c r="I227" s="42">
        <v>0</v>
      </c>
      <c r="J227" s="10"/>
    </row>
    <row r="228" spans="1:11" ht="13" x14ac:dyDescent="0.3">
      <c r="A228" s="45" t="s">
        <v>465</v>
      </c>
      <c r="B228" s="39" t="s">
        <v>322</v>
      </c>
      <c r="C228" s="40"/>
      <c r="D228" s="41">
        <v>0</v>
      </c>
      <c r="E228" s="41">
        <v>0</v>
      </c>
      <c r="F228" s="41"/>
      <c r="G228" s="44">
        <f t="shared" si="34"/>
        <v>0</v>
      </c>
      <c r="H228" s="40"/>
      <c r="I228" s="42">
        <v>0</v>
      </c>
      <c r="J228" s="10"/>
    </row>
    <row r="229" spans="1:11" ht="13" x14ac:dyDescent="0.3">
      <c r="A229" s="45" t="s">
        <v>500</v>
      </c>
      <c r="B229" s="39" t="s">
        <v>322</v>
      </c>
      <c r="C229" s="40"/>
      <c r="D229" s="41">
        <v>0</v>
      </c>
      <c r="E229" s="41">
        <v>0</v>
      </c>
      <c r="F229" s="41"/>
      <c r="G229" s="44">
        <f t="shared" si="34"/>
        <v>0</v>
      </c>
      <c r="H229" s="40"/>
      <c r="I229" s="42">
        <v>0</v>
      </c>
      <c r="J229" s="10"/>
    </row>
    <row r="230" spans="1:11" ht="13" x14ac:dyDescent="0.3">
      <c r="A230" s="45" t="s">
        <v>321</v>
      </c>
      <c r="B230" s="39" t="s">
        <v>322</v>
      </c>
      <c r="C230" s="40"/>
      <c r="D230" s="41">
        <v>220000000</v>
      </c>
      <c r="E230" s="41">
        <v>350771409</v>
      </c>
      <c r="F230" s="41">
        <v>342272700</v>
      </c>
      <c r="G230" s="44">
        <f t="shared" si="34"/>
        <v>8498709</v>
      </c>
      <c r="H230" s="40"/>
      <c r="I230" s="42">
        <f t="shared" si="31"/>
        <v>0.97577137479867981</v>
      </c>
      <c r="J230" s="10"/>
    </row>
    <row r="231" spans="1:11" ht="13" x14ac:dyDescent="0.3">
      <c r="A231" s="46" t="s">
        <v>208</v>
      </c>
      <c r="B231" s="33" t="s">
        <v>209</v>
      </c>
      <c r="C231" s="38"/>
      <c r="D231" s="36">
        <f>SUM(D232:D246)</f>
        <v>7171577019</v>
      </c>
      <c r="E231" s="36">
        <f>SUM(E232:E246)</f>
        <v>10556664190</v>
      </c>
      <c r="F231" s="36">
        <f>SUM(F232:F246)</f>
        <v>10152588254</v>
      </c>
      <c r="G231" s="36">
        <f>SUM(G232:G246)</f>
        <v>404075936</v>
      </c>
      <c r="H231" s="38"/>
      <c r="I231" s="37">
        <f t="shared" si="31"/>
        <v>0.96172314201461784</v>
      </c>
      <c r="J231" s="10"/>
    </row>
    <row r="232" spans="1:11" ht="13" x14ac:dyDescent="0.3">
      <c r="A232" s="45" t="s">
        <v>530</v>
      </c>
      <c r="B232" s="39" t="s">
        <v>211</v>
      </c>
      <c r="C232" s="38"/>
      <c r="D232" s="41">
        <v>0</v>
      </c>
      <c r="E232" s="41">
        <v>180619736</v>
      </c>
      <c r="F232" s="41">
        <v>343000</v>
      </c>
      <c r="G232" s="44">
        <f t="shared" si="30"/>
        <v>180276736</v>
      </c>
      <c r="H232" s="40"/>
      <c r="I232" s="42">
        <f t="shared" si="31"/>
        <v>1.8990172812565732E-3</v>
      </c>
      <c r="J232" s="10"/>
    </row>
    <row r="233" spans="1:11" ht="13" x14ac:dyDescent="0.3">
      <c r="A233" s="45" t="s">
        <v>531</v>
      </c>
      <c r="B233" s="39" t="s">
        <v>211</v>
      </c>
      <c r="C233" s="38"/>
      <c r="D233" s="41">
        <v>0</v>
      </c>
      <c r="E233" s="41">
        <v>447680931</v>
      </c>
      <c r="F233" s="41">
        <v>443950815</v>
      </c>
      <c r="G233" s="44">
        <f t="shared" si="30"/>
        <v>3730116</v>
      </c>
      <c r="H233" s="40"/>
      <c r="I233" s="42">
        <f t="shared" si="31"/>
        <v>0.99166791403943</v>
      </c>
      <c r="J233" s="10"/>
    </row>
    <row r="234" spans="1:11" ht="13" x14ac:dyDescent="0.3">
      <c r="A234" s="45" t="s">
        <v>210</v>
      </c>
      <c r="B234" s="39" t="s">
        <v>211</v>
      </c>
      <c r="C234" s="40"/>
      <c r="D234" s="41">
        <v>3085750470</v>
      </c>
      <c r="E234" s="41">
        <v>3085750470</v>
      </c>
      <c r="F234" s="41">
        <v>3079850841</v>
      </c>
      <c r="G234" s="44">
        <f t="shared" si="30"/>
        <v>5899629</v>
      </c>
      <c r="H234" s="40"/>
      <c r="I234" s="42">
        <f t="shared" si="31"/>
        <v>0.99808810561406158</v>
      </c>
      <c r="J234" s="10"/>
    </row>
    <row r="235" spans="1:11" ht="13" x14ac:dyDescent="0.3">
      <c r="A235" s="45" t="s">
        <v>532</v>
      </c>
      <c r="B235" s="39" t="s">
        <v>533</v>
      </c>
      <c r="C235" s="40"/>
      <c r="D235" s="41"/>
      <c r="E235" s="41">
        <v>600000000</v>
      </c>
      <c r="F235" s="41">
        <v>600000000</v>
      </c>
      <c r="G235" s="44">
        <f t="shared" si="30"/>
        <v>0</v>
      </c>
      <c r="H235" s="40"/>
      <c r="I235" s="42">
        <f t="shared" si="31"/>
        <v>1</v>
      </c>
      <c r="J235" s="10"/>
    </row>
    <row r="236" spans="1:11" ht="13" x14ac:dyDescent="0.3">
      <c r="A236" s="45" t="s">
        <v>212</v>
      </c>
      <c r="B236" s="39" t="s">
        <v>214</v>
      </c>
      <c r="C236" s="40"/>
      <c r="D236" s="41">
        <v>2211153549</v>
      </c>
      <c r="E236" s="41">
        <v>2204774009</v>
      </c>
      <c r="F236" s="41">
        <v>2086566845</v>
      </c>
      <c r="G236" s="44">
        <f t="shared" si="30"/>
        <v>118207164</v>
      </c>
      <c r="H236" s="40"/>
      <c r="I236" s="42">
        <f t="shared" si="31"/>
        <v>0.94638581391223209</v>
      </c>
      <c r="J236" s="10"/>
      <c r="K236" s="48"/>
    </row>
    <row r="237" spans="1:11" ht="13" x14ac:dyDescent="0.3">
      <c r="A237" s="45" t="s">
        <v>432</v>
      </c>
      <c r="B237" s="39" t="s">
        <v>324</v>
      </c>
      <c r="C237" s="40"/>
      <c r="D237" s="41">
        <v>0</v>
      </c>
      <c r="E237" s="41">
        <v>600000000</v>
      </c>
      <c r="F237" s="41">
        <v>523562751</v>
      </c>
      <c r="G237" s="44">
        <f t="shared" si="30"/>
        <v>76437249</v>
      </c>
      <c r="H237" s="40"/>
      <c r="I237" s="42">
        <v>0</v>
      </c>
      <c r="J237" s="10"/>
      <c r="K237" s="48"/>
    </row>
    <row r="238" spans="1:11" ht="13" x14ac:dyDescent="0.3">
      <c r="A238" s="45" t="s">
        <v>447</v>
      </c>
      <c r="B238" s="39" t="s">
        <v>324</v>
      </c>
      <c r="C238" s="40"/>
      <c r="D238" s="41">
        <v>0</v>
      </c>
      <c r="E238" s="41">
        <v>0</v>
      </c>
      <c r="F238" s="41"/>
      <c r="G238" s="44">
        <f t="shared" si="30"/>
        <v>0</v>
      </c>
      <c r="H238" s="40"/>
      <c r="I238" s="42">
        <v>0</v>
      </c>
      <c r="J238" s="10"/>
      <c r="K238" s="48"/>
    </row>
    <row r="239" spans="1:11" ht="13" x14ac:dyDescent="0.3">
      <c r="A239" s="45" t="s">
        <v>501</v>
      </c>
      <c r="B239" s="39" t="s">
        <v>324</v>
      </c>
      <c r="C239" s="40"/>
      <c r="D239" s="41">
        <v>0</v>
      </c>
      <c r="E239" s="41">
        <v>0</v>
      </c>
      <c r="F239" s="41"/>
      <c r="G239" s="44">
        <f t="shared" si="30"/>
        <v>0</v>
      </c>
      <c r="H239" s="40"/>
      <c r="I239" s="42">
        <v>0</v>
      </c>
      <c r="J239" s="10"/>
      <c r="K239" s="48"/>
    </row>
    <row r="240" spans="1:11" ht="13" x14ac:dyDescent="0.3">
      <c r="A240" s="45" t="s">
        <v>323</v>
      </c>
      <c r="B240" s="39" t="s">
        <v>324</v>
      </c>
      <c r="C240" s="40"/>
      <c r="D240" s="41">
        <v>1784250000</v>
      </c>
      <c r="E240" s="41">
        <v>3393733158</v>
      </c>
      <c r="F240" s="41">
        <v>3374414052</v>
      </c>
      <c r="G240" s="44">
        <f t="shared" si="30"/>
        <v>19319106</v>
      </c>
      <c r="H240" s="40"/>
      <c r="I240" s="42">
        <f t="shared" si="31"/>
        <v>0.99430741749555074</v>
      </c>
      <c r="J240" s="10"/>
    </row>
    <row r="241" spans="1:10" ht="13" x14ac:dyDescent="0.3">
      <c r="A241" s="45" t="s">
        <v>502</v>
      </c>
      <c r="B241" s="39" t="s">
        <v>324</v>
      </c>
      <c r="C241" s="40"/>
      <c r="D241" s="41">
        <v>0</v>
      </c>
      <c r="E241" s="41">
        <v>0</v>
      </c>
      <c r="F241" s="41"/>
      <c r="G241" s="44">
        <f t="shared" si="30"/>
        <v>0</v>
      </c>
      <c r="H241" s="40"/>
      <c r="I241" s="42">
        <v>0</v>
      </c>
      <c r="J241" s="10"/>
    </row>
    <row r="242" spans="1:10" ht="13" x14ac:dyDescent="0.3">
      <c r="A242" s="45" t="s">
        <v>503</v>
      </c>
      <c r="B242" s="39" t="s">
        <v>216</v>
      </c>
      <c r="C242" s="40"/>
      <c r="D242" s="41">
        <v>0</v>
      </c>
      <c r="E242" s="41">
        <v>0</v>
      </c>
      <c r="F242" s="41"/>
      <c r="G242" s="44">
        <f t="shared" si="30"/>
        <v>0</v>
      </c>
      <c r="H242" s="40"/>
      <c r="I242" s="42">
        <v>0</v>
      </c>
      <c r="J242" s="10"/>
    </row>
    <row r="243" spans="1:10" ht="13" x14ac:dyDescent="0.3">
      <c r="A243" s="45" t="s">
        <v>217</v>
      </c>
      <c r="B243" s="39" t="s">
        <v>218</v>
      </c>
      <c r="C243" s="40"/>
      <c r="D243" s="41">
        <v>65573000</v>
      </c>
      <c r="E243" s="41">
        <v>35000000</v>
      </c>
      <c r="F243" s="41">
        <v>34999950</v>
      </c>
      <c r="G243" s="44">
        <f t="shared" si="30"/>
        <v>50</v>
      </c>
      <c r="H243" s="40"/>
      <c r="I243" s="42">
        <f t="shared" si="31"/>
        <v>0.9999985714285714</v>
      </c>
      <c r="J243" s="10"/>
    </row>
    <row r="244" spans="1:10" ht="13" x14ac:dyDescent="0.3">
      <c r="A244" s="45" t="s">
        <v>477</v>
      </c>
      <c r="B244" s="39" t="s">
        <v>222</v>
      </c>
      <c r="C244" s="40"/>
      <c r="D244" s="41">
        <v>0</v>
      </c>
      <c r="E244" s="41">
        <v>0</v>
      </c>
      <c r="F244" s="41"/>
      <c r="G244" s="44">
        <f t="shared" si="30"/>
        <v>0</v>
      </c>
      <c r="H244" s="40"/>
      <c r="I244" s="42">
        <v>0</v>
      </c>
      <c r="J244" s="10"/>
    </row>
    <row r="245" spans="1:10" ht="13" x14ac:dyDescent="0.3">
      <c r="A245" s="45" t="s">
        <v>504</v>
      </c>
      <c r="B245" s="39" t="s">
        <v>222</v>
      </c>
      <c r="C245" s="40"/>
      <c r="D245" s="41">
        <v>0</v>
      </c>
      <c r="E245" s="41">
        <v>0</v>
      </c>
      <c r="F245" s="41"/>
      <c r="G245" s="44">
        <f t="shared" si="30"/>
        <v>0</v>
      </c>
      <c r="H245" s="40"/>
      <c r="I245" s="42">
        <v>0</v>
      </c>
      <c r="J245" s="10"/>
    </row>
    <row r="246" spans="1:10" ht="13" x14ac:dyDescent="0.3">
      <c r="A246" s="45" t="s">
        <v>221</v>
      </c>
      <c r="B246" s="39" t="s">
        <v>222</v>
      </c>
      <c r="C246" s="40"/>
      <c r="D246" s="41">
        <v>24850000</v>
      </c>
      <c r="E246" s="41">
        <v>9105886</v>
      </c>
      <c r="F246" s="41">
        <v>8900000</v>
      </c>
      <c r="G246" s="44">
        <f t="shared" si="30"/>
        <v>205886</v>
      </c>
      <c r="H246" s="40"/>
      <c r="I246" s="42">
        <f t="shared" si="31"/>
        <v>0.97738978941752619</v>
      </c>
      <c r="J246" s="10"/>
    </row>
    <row r="247" spans="1:10" ht="13" x14ac:dyDescent="0.3">
      <c r="A247" s="46" t="s">
        <v>223</v>
      </c>
      <c r="B247" s="33" t="s">
        <v>224</v>
      </c>
      <c r="C247" s="38"/>
      <c r="D247" s="36">
        <f>+D248</f>
        <v>0</v>
      </c>
      <c r="E247" s="36">
        <f>+E248</f>
        <v>0</v>
      </c>
      <c r="F247" s="36">
        <f>+F248</f>
        <v>0</v>
      </c>
      <c r="G247" s="43">
        <f t="shared" si="30"/>
        <v>0</v>
      </c>
      <c r="H247" s="38"/>
      <c r="I247" s="37">
        <v>0</v>
      </c>
      <c r="J247" s="10"/>
    </row>
    <row r="248" spans="1:10" ht="13" x14ac:dyDescent="0.3">
      <c r="A248" s="45" t="s">
        <v>225</v>
      </c>
      <c r="B248" s="39" t="s">
        <v>226</v>
      </c>
      <c r="C248" s="40"/>
      <c r="D248" s="41">
        <v>0</v>
      </c>
      <c r="E248" s="41">
        <v>0</v>
      </c>
      <c r="F248" s="41">
        <v>0</v>
      </c>
      <c r="G248" s="44">
        <f t="shared" si="30"/>
        <v>0</v>
      </c>
      <c r="H248" s="40"/>
      <c r="I248" s="42">
        <v>0</v>
      </c>
      <c r="J248" s="10"/>
    </row>
    <row r="249" spans="1:10" ht="13" x14ac:dyDescent="0.3">
      <c r="A249" s="46" t="s">
        <v>227</v>
      </c>
      <c r="B249" s="33" t="s">
        <v>228</v>
      </c>
      <c r="C249" s="38"/>
      <c r="D249" s="36">
        <f>+D250+D263</f>
        <v>238636550</v>
      </c>
      <c r="E249" s="36">
        <f>+E250+E263</f>
        <v>260433238</v>
      </c>
      <c r="F249" s="36">
        <f>+F250+F263</f>
        <v>239611627</v>
      </c>
      <c r="G249" s="43">
        <f t="shared" si="30"/>
        <v>20821611</v>
      </c>
      <c r="H249" s="38"/>
      <c r="I249" s="37">
        <f t="shared" si="31"/>
        <v>0.92005010128545883</v>
      </c>
      <c r="J249" s="10"/>
    </row>
    <row r="250" spans="1:10" ht="13" x14ac:dyDescent="0.3">
      <c r="A250" s="46" t="s">
        <v>229</v>
      </c>
      <c r="B250" s="33" t="s">
        <v>230</v>
      </c>
      <c r="C250" s="38"/>
      <c r="D250" s="36">
        <f>SUM(D251:D262)</f>
        <v>227461050</v>
      </c>
      <c r="E250" s="36">
        <f>SUM(E251:E262)</f>
        <v>260433238</v>
      </c>
      <c r="F250" s="36">
        <f>SUM(F251:F262)</f>
        <v>239611627</v>
      </c>
      <c r="G250" s="43">
        <f>+E250-F250</f>
        <v>20821611</v>
      </c>
      <c r="H250" s="38"/>
      <c r="I250" s="37">
        <f t="shared" si="31"/>
        <v>0.92005010128545883</v>
      </c>
      <c r="J250" s="10"/>
    </row>
    <row r="251" spans="1:10" ht="13" x14ac:dyDescent="0.3">
      <c r="A251" s="45" t="s">
        <v>478</v>
      </c>
      <c r="B251" s="39" t="s">
        <v>232</v>
      </c>
      <c r="C251" s="38"/>
      <c r="D251" s="41">
        <v>0</v>
      </c>
      <c r="E251" s="41">
        <v>0</v>
      </c>
      <c r="F251" s="41"/>
      <c r="G251" s="44">
        <f t="shared" si="30"/>
        <v>0</v>
      </c>
      <c r="H251" s="52"/>
      <c r="I251" s="42">
        <v>0</v>
      </c>
      <c r="J251" s="10"/>
    </row>
    <row r="252" spans="1:10" ht="13" x14ac:dyDescent="0.3">
      <c r="A252" s="45" t="s">
        <v>479</v>
      </c>
      <c r="B252" s="39" t="s">
        <v>232</v>
      </c>
      <c r="C252" s="38"/>
      <c r="D252" s="41">
        <v>0</v>
      </c>
      <c r="E252" s="41">
        <v>0</v>
      </c>
      <c r="F252" s="41"/>
      <c r="G252" s="44">
        <f t="shared" si="30"/>
        <v>0</v>
      </c>
      <c r="H252" s="52"/>
      <c r="I252" s="42">
        <v>0</v>
      </c>
      <c r="J252" s="10"/>
    </row>
    <row r="253" spans="1:10" ht="13" x14ac:dyDescent="0.3">
      <c r="A253" s="45" t="s">
        <v>505</v>
      </c>
      <c r="B253" s="39" t="s">
        <v>232</v>
      </c>
      <c r="C253" s="38"/>
      <c r="D253" s="41">
        <v>0</v>
      </c>
      <c r="E253" s="41">
        <v>0</v>
      </c>
      <c r="F253" s="41"/>
      <c r="G253" s="44">
        <f t="shared" si="30"/>
        <v>0</v>
      </c>
      <c r="H253" s="52"/>
      <c r="I253" s="42">
        <v>0</v>
      </c>
      <c r="J253" s="10"/>
    </row>
    <row r="254" spans="1:10" ht="13" x14ac:dyDescent="0.3">
      <c r="A254" s="45" t="s">
        <v>231</v>
      </c>
      <c r="B254" s="39" t="s">
        <v>232</v>
      </c>
      <c r="C254" s="40"/>
      <c r="D254" s="41">
        <v>95519550</v>
      </c>
      <c r="E254" s="41">
        <v>129210833</v>
      </c>
      <c r="F254" s="41">
        <v>119750633</v>
      </c>
      <c r="G254" s="44">
        <f t="shared" si="30"/>
        <v>9460200</v>
      </c>
      <c r="H254" s="44">
        <f t="shared" si="30"/>
        <v>110290433</v>
      </c>
      <c r="I254" s="42">
        <f t="shared" si="31"/>
        <v>0.92678477662937131</v>
      </c>
      <c r="J254" s="10"/>
    </row>
    <row r="255" spans="1:10" ht="13" x14ac:dyDescent="0.3">
      <c r="A255" s="45" t="s">
        <v>233</v>
      </c>
      <c r="B255" s="39" t="s">
        <v>519</v>
      </c>
      <c r="C255" s="40"/>
      <c r="D255" s="41">
        <v>0</v>
      </c>
      <c r="E255" s="49">
        <v>1600000</v>
      </c>
      <c r="F255" s="49">
        <v>0</v>
      </c>
      <c r="G255" s="67">
        <f t="shared" si="30"/>
        <v>1600000</v>
      </c>
      <c r="H255" s="44"/>
      <c r="I255" s="42">
        <f t="shared" si="31"/>
        <v>0</v>
      </c>
      <c r="J255" s="10"/>
    </row>
    <row r="256" spans="1:10" ht="13" x14ac:dyDescent="0.3">
      <c r="A256" s="45" t="s">
        <v>448</v>
      </c>
      <c r="B256" s="39" t="s">
        <v>326</v>
      </c>
      <c r="C256" s="40"/>
      <c r="D256" s="41">
        <v>0</v>
      </c>
      <c r="E256" s="41">
        <v>0</v>
      </c>
      <c r="F256" s="41"/>
      <c r="G256" s="44">
        <f t="shared" si="30"/>
        <v>0</v>
      </c>
      <c r="H256" s="44"/>
      <c r="I256" s="42">
        <v>0</v>
      </c>
      <c r="J256" s="10"/>
    </row>
    <row r="257" spans="1:10" ht="13" x14ac:dyDescent="0.3">
      <c r="A257" s="45" t="s">
        <v>449</v>
      </c>
      <c r="B257" s="39" t="s">
        <v>326</v>
      </c>
      <c r="C257" s="40"/>
      <c r="D257" s="41">
        <v>0</v>
      </c>
      <c r="E257" s="41">
        <v>0</v>
      </c>
      <c r="F257" s="41"/>
      <c r="G257" s="44">
        <f t="shared" si="30"/>
        <v>0</v>
      </c>
      <c r="H257" s="44"/>
      <c r="I257" s="42">
        <v>0</v>
      </c>
      <c r="J257" s="10"/>
    </row>
    <row r="258" spans="1:10" ht="13" x14ac:dyDescent="0.3">
      <c r="A258" s="45" t="s">
        <v>325</v>
      </c>
      <c r="B258" s="39" t="s">
        <v>326</v>
      </c>
      <c r="C258" s="40"/>
      <c r="D258" s="41">
        <v>0</v>
      </c>
      <c r="E258" s="41">
        <v>0</v>
      </c>
      <c r="F258" s="41">
        <v>0</v>
      </c>
      <c r="G258" s="44">
        <f t="shared" si="30"/>
        <v>0</v>
      </c>
      <c r="H258" s="40"/>
      <c r="I258" s="42">
        <v>0</v>
      </c>
      <c r="J258" s="10"/>
    </row>
    <row r="259" spans="1:10" ht="13" x14ac:dyDescent="0.3">
      <c r="A259" s="45" t="s">
        <v>480</v>
      </c>
      <c r="B259" s="39" t="s">
        <v>236</v>
      </c>
      <c r="C259" s="40"/>
      <c r="D259" s="41">
        <v>0</v>
      </c>
      <c r="E259" s="41">
        <v>0</v>
      </c>
      <c r="F259" s="41"/>
      <c r="G259" s="44">
        <f t="shared" si="30"/>
        <v>0</v>
      </c>
      <c r="H259" s="40"/>
      <c r="I259" s="42">
        <v>0</v>
      </c>
      <c r="J259" s="10"/>
    </row>
    <row r="260" spans="1:10" ht="13" x14ac:dyDescent="0.3">
      <c r="A260" s="45" t="s">
        <v>235</v>
      </c>
      <c r="B260" s="39" t="s">
        <v>236</v>
      </c>
      <c r="C260" s="40"/>
      <c r="D260" s="41">
        <v>33526500</v>
      </c>
      <c r="E260" s="41">
        <v>72829405</v>
      </c>
      <c r="F260" s="41">
        <v>63084661</v>
      </c>
      <c r="G260" s="44">
        <f t="shared" si="30"/>
        <v>9744744</v>
      </c>
      <c r="H260" s="40"/>
      <c r="I260" s="42">
        <f t="shared" si="31"/>
        <v>0.86619767111924095</v>
      </c>
      <c r="J260" s="10"/>
    </row>
    <row r="261" spans="1:10" ht="13" x14ac:dyDescent="0.3">
      <c r="A261" s="45" t="s">
        <v>237</v>
      </c>
      <c r="B261" s="39" t="s">
        <v>238</v>
      </c>
      <c r="C261" s="40"/>
      <c r="D261" s="41">
        <v>98415000</v>
      </c>
      <c r="E261" s="41">
        <v>56793000</v>
      </c>
      <c r="F261" s="41">
        <v>56776333</v>
      </c>
      <c r="G261" s="44">
        <f t="shared" si="30"/>
        <v>16667</v>
      </c>
      <c r="H261" s="40"/>
      <c r="I261" s="42">
        <f t="shared" si="31"/>
        <v>0.99970653073442151</v>
      </c>
      <c r="J261" s="10"/>
    </row>
    <row r="262" spans="1:10" ht="13" x14ac:dyDescent="0.3">
      <c r="A262" s="45" t="s">
        <v>392</v>
      </c>
      <c r="B262" s="39" t="s">
        <v>393</v>
      </c>
      <c r="C262" s="40"/>
      <c r="D262" s="41">
        <v>0</v>
      </c>
      <c r="E262" s="41">
        <v>0</v>
      </c>
      <c r="F262" s="41"/>
      <c r="G262" s="44">
        <f t="shared" si="30"/>
        <v>0</v>
      </c>
      <c r="H262" s="40"/>
      <c r="I262" s="42">
        <v>0</v>
      </c>
      <c r="J262" s="10"/>
    </row>
    <row r="263" spans="1:10" ht="13" x14ac:dyDescent="0.3">
      <c r="A263" s="46" t="s">
        <v>239</v>
      </c>
      <c r="B263" s="33" t="s">
        <v>240</v>
      </c>
      <c r="C263" s="38"/>
      <c r="D263" s="36">
        <f>+D264</f>
        <v>11175500</v>
      </c>
      <c r="E263" s="36">
        <f>+E264</f>
        <v>0</v>
      </c>
      <c r="F263" s="36">
        <f>+F264</f>
        <v>0</v>
      </c>
      <c r="G263" s="43">
        <f t="shared" si="30"/>
        <v>0</v>
      </c>
      <c r="H263" s="38"/>
      <c r="I263" s="37">
        <v>0</v>
      </c>
      <c r="J263" s="10"/>
    </row>
    <row r="264" spans="1:10" ht="13" x14ac:dyDescent="0.3">
      <c r="A264" s="45" t="s">
        <v>241</v>
      </c>
      <c r="B264" s="39" t="s">
        <v>242</v>
      </c>
      <c r="C264" s="40"/>
      <c r="D264" s="41">
        <v>11175500</v>
      </c>
      <c r="E264" s="41">
        <v>0</v>
      </c>
      <c r="F264" s="41"/>
      <c r="G264" s="44">
        <f t="shared" si="30"/>
        <v>0</v>
      </c>
      <c r="H264" s="40"/>
      <c r="I264" s="42">
        <v>0</v>
      </c>
      <c r="J264" s="10"/>
    </row>
    <row r="265" spans="1:10" ht="13" x14ac:dyDescent="0.3">
      <c r="A265" s="46" t="s">
        <v>243</v>
      </c>
      <c r="B265" s="33" t="s">
        <v>244</v>
      </c>
      <c r="C265" s="38"/>
      <c r="D265" s="36">
        <f>+D266</f>
        <v>48000000</v>
      </c>
      <c r="E265" s="36">
        <f>+E266</f>
        <v>147680000</v>
      </c>
      <c r="F265" s="36">
        <f>+F266</f>
        <v>97679022</v>
      </c>
      <c r="G265" s="43">
        <f t="shared" si="30"/>
        <v>50000978</v>
      </c>
      <c r="H265" s="38"/>
      <c r="I265" s="37">
        <f t="shared" si="31"/>
        <v>0.66142349674972911</v>
      </c>
      <c r="J265" s="10"/>
    </row>
    <row r="266" spans="1:10" ht="13" x14ac:dyDescent="0.3">
      <c r="A266" s="45" t="s">
        <v>245</v>
      </c>
      <c r="B266" s="39" t="s">
        <v>246</v>
      </c>
      <c r="C266" s="40"/>
      <c r="D266" s="41">
        <v>48000000</v>
      </c>
      <c r="E266" s="41">
        <v>147680000</v>
      </c>
      <c r="F266" s="41">
        <v>97679022</v>
      </c>
      <c r="G266" s="44">
        <f t="shared" si="30"/>
        <v>50000978</v>
      </c>
      <c r="H266" s="40"/>
      <c r="I266" s="42">
        <f t="shared" si="31"/>
        <v>0.66142349674972911</v>
      </c>
      <c r="J266" s="10"/>
    </row>
    <row r="267" spans="1:10" ht="13" x14ac:dyDescent="0.3">
      <c r="A267" s="46" t="s">
        <v>247</v>
      </c>
      <c r="B267" s="33" t="s">
        <v>248</v>
      </c>
      <c r="C267" s="38"/>
      <c r="D267" s="36">
        <f>+D278+D280+D283+D289+D268+D273</f>
        <v>646215200</v>
      </c>
      <c r="E267" s="36">
        <f>+E278+E280+E283+E289+E268+E273</f>
        <v>641654130</v>
      </c>
      <c r="F267" s="36">
        <f>+F278+F280+F283+F289+F268+F273</f>
        <v>466131195</v>
      </c>
      <c r="G267" s="43">
        <f t="shared" si="30"/>
        <v>175522935</v>
      </c>
      <c r="H267" s="38"/>
      <c r="I267" s="37">
        <f t="shared" si="31"/>
        <v>0.72645241915609582</v>
      </c>
      <c r="J267" s="10"/>
    </row>
    <row r="268" spans="1:10" ht="13" x14ac:dyDescent="0.3">
      <c r="A268" s="46" t="s">
        <v>327</v>
      </c>
      <c r="B268" s="33" t="s">
        <v>328</v>
      </c>
      <c r="C268" s="38"/>
      <c r="D268" s="36">
        <f>SUM(D269:D272)</f>
        <v>109850000</v>
      </c>
      <c r="E268" s="36">
        <f>SUM(E269:E272)</f>
        <v>100368825</v>
      </c>
      <c r="F268" s="36">
        <f>SUM(F269:F272)</f>
        <v>78811566</v>
      </c>
      <c r="G268" s="43">
        <f t="shared" si="30"/>
        <v>21557259</v>
      </c>
      <c r="H268" s="38"/>
      <c r="I268" s="37">
        <f>+F268/E268</f>
        <v>0.78521957390653918</v>
      </c>
      <c r="J268" s="10"/>
    </row>
    <row r="269" spans="1:10" ht="13" x14ac:dyDescent="0.3">
      <c r="A269" s="45" t="s">
        <v>481</v>
      </c>
      <c r="B269" s="39" t="s">
        <v>328</v>
      </c>
      <c r="C269" s="38"/>
      <c r="D269" s="41"/>
      <c r="E269" s="41"/>
      <c r="F269" s="41"/>
      <c r="G269" s="44">
        <f t="shared" si="30"/>
        <v>0</v>
      </c>
      <c r="H269" s="40"/>
      <c r="I269" s="42">
        <v>0</v>
      </c>
      <c r="J269" s="10"/>
    </row>
    <row r="270" spans="1:10" ht="13" x14ac:dyDescent="0.3">
      <c r="A270" s="45" t="s">
        <v>482</v>
      </c>
      <c r="B270" s="39" t="s">
        <v>328</v>
      </c>
      <c r="C270" s="38"/>
      <c r="D270" s="41"/>
      <c r="E270" s="41"/>
      <c r="F270" s="41"/>
      <c r="G270" s="44">
        <f t="shared" si="30"/>
        <v>0</v>
      </c>
      <c r="H270" s="40"/>
      <c r="I270" s="42">
        <v>0</v>
      </c>
      <c r="J270" s="10"/>
    </row>
    <row r="271" spans="1:10" ht="13" x14ac:dyDescent="0.3">
      <c r="A271" s="45" t="s">
        <v>506</v>
      </c>
      <c r="B271" s="39" t="s">
        <v>328</v>
      </c>
      <c r="C271" s="38"/>
      <c r="D271" s="41"/>
      <c r="E271" s="41"/>
      <c r="F271" s="41"/>
      <c r="G271" s="44">
        <f t="shared" si="30"/>
        <v>0</v>
      </c>
      <c r="H271" s="40"/>
      <c r="I271" s="42">
        <v>0</v>
      </c>
      <c r="J271" s="10"/>
    </row>
    <row r="272" spans="1:10" ht="13" x14ac:dyDescent="0.3">
      <c r="A272" s="45" t="s">
        <v>329</v>
      </c>
      <c r="B272" s="39" t="s">
        <v>328</v>
      </c>
      <c r="C272" s="40"/>
      <c r="D272" s="41">
        <v>109850000</v>
      </c>
      <c r="E272" s="41">
        <v>100368825</v>
      </c>
      <c r="F272" s="41">
        <v>78811566</v>
      </c>
      <c r="G272" s="44">
        <f t="shared" si="30"/>
        <v>21557259</v>
      </c>
      <c r="H272" s="40"/>
      <c r="I272" s="42">
        <f t="shared" si="31"/>
        <v>0.78521957390653918</v>
      </c>
      <c r="J272" s="10"/>
    </row>
    <row r="273" spans="1:10" ht="13" x14ac:dyDescent="0.3">
      <c r="A273" s="46" t="s">
        <v>330</v>
      </c>
      <c r="B273" s="33" t="s">
        <v>331</v>
      </c>
      <c r="C273" s="38"/>
      <c r="D273" s="36">
        <f>SUM(D274:D277)</f>
        <v>222273000</v>
      </c>
      <c r="E273" s="36">
        <f>SUM(E274:E277)</f>
        <v>209116791</v>
      </c>
      <c r="F273" s="36">
        <f>SUM(F274:F277)</f>
        <v>105291500</v>
      </c>
      <c r="G273" s="43">
        <f t="shared" si="30"/>
        <v>103825291</v>
      </c>
      <c r="H273" s="38"/>
      <c r="I273" s="37">
        <f t="shared" si="31"/>
        <v>0.50350571800807709</v>
      </c>
      <c r="J273" s="10"/>
    </row>
    <row r="274" spans="1:10" ht="13" x14ac:dyDescent="0.3">
      <c r="A274" s="45" t="s">
        <v>483</v>
      </c>
      <c r="B274" s="39" t="s">
        <v>331</v>
      </c>
      <c r="C274" s="38"/>
      <c r="D274" s="41"/>
      <c r="E274" s="41"/>
      <c r="F274" s="41"/>
      <c r="G274" s="44">
        <f t="shared" si="30"/>
        <v>0</v>
      </c>
      <c r="H274" s="40"/>
      <c r="I274" s="42">
        <v>0</v>
      </c>
      <c r="J274" s="10"/>
    </row>
    <row r="275" spans="1:10" ht="13" x14ac:dyDescent="0.3">
      <c r="A275" s="45" t="s">
        <v>332</v>
      </c>
      <c r="B275" s="39" t="s">
        <v>331</v>
      </c>
      <c r="C275" s="40"/>
      <c r="D275" s="41">
        <v>122273000</v>
      </c>
      <c r="E275" s="41">
        <v>122273000</v>
      </c>
      <c r="F275" s="41">
        <v>93647578</v>
      </c>
      <c r="G275" s="44">
        <f t="shared" si="30"/>
        <v>28625422</v>
      </c>
      <c r="H275" s="40"/>
      <c r="I275" s="42">
        <f t="shared" si="31"/>
        <v>0.7658892641875148</v>
      </c>
      <c r="J275" s="10"/>
    </row>
    <row r="276" spans="1:10" ht="13" x14ac:dyDescent="0.3">
      <c r="A276" s="45" t="s">
        <v>433</v>
      </c>
      <c r="B276" s="39" t="s">
        <v>334</v>
      </c>
      <c r="C276" s="40"/>
      <c r="D276" s="41">
        <v>0</v>
      </c>
      <c r="E276" s="41">
        <v>0</v>
      </c>
      <c r="F276" s="41"/>
      <c r="G276" s="44">
        <f t="shared" si="30"/>
        <v>0</v>
      </c>
      <c r="H276" s="40"/>
      <c r="I276" s="42">
        <v>0</v>
      </c>
      <c r="J276" s="10"/>
    </row>
    <row r="277" spans="1:10" ht="13" x14ac:dyDescent="0.3">
      <c r="A277" s="45" t="s">
        <v>333</v>
      </c>
      <c r="B277" s="39" t="s">
        <v>334</v>
      </c>
      <c r="C277" s="40"/>
      <c r="D277" s="41">
        <v>100000000</v>
      </c>
      <c r="E277" s="41">
        <v>86843791</v>
      </c>
      <c r="F277" s="41">
        <v>11643922</v>
      </c>
      <c r="G277" s="44">
        <f t="shared" si="30"/>
        <v>75199869</v>
      </c>
      <c r="H277" s="40"/>
      <c r="I277" s="42">
        <f t="shared" si="31"/>
        <v>0.13407892338555327</v>
      </c>
      <c r="J277" s="10"/>
    </row>
    <row r="278" spans="1:10" ht="13" x14ac:dyDescent="0.3">
      <c r="A278" s="46" t="s">
        <v>249</v>
      </c>
      <c r="B278" s="33" t="s">
        <v>250</v>
      </c>
      <c r="C278" s="38"/>
      <c r="D278" s="36">
        <f>+D279</f>
        <v>47125000</v>
      </c>
      <c r="E278" s="36">
        <f>+E279</f>
        <v>29465000</v>
      </c>
      <c r="F278" s="36">
        <f>+F279</f>
        <v>29285000</v>
      </c>
      <c r="G278" s="43">
        <f t="shared" si="30"/>
        <v>180000</v>
      </c>
      <c r="H278" s="38"/>
      <c r="I278" s="37">
        <f t="shared" si="31"/>
        <v>0.9938910571864924</v>
      </c>
      <c r="J278" s="10"/>
    </row>
    <row r="279" spans="1:10" ht="13" x14ac:dyDescent="0.3">
      <c r="A279" s="45" t="s">
        <v>251</v>
      </c>
      <c r="B279" s="39" t="s">
        <v>252</v>
      </c>
      <c r="C279" s="40"/>
      <c r="D279" s="41">
        <v>47125000</v>
      </c>
      <c r="E279" s="41">
        <v>29465000</v>
      </c>
      <c r="F279" s="41">
        <v>29285000</v>
      </c>
      <c r="G279" s="44">
        <f t="shared" si="30"/>
        <v>180000</v>
      </c>
      <c r="H279" s="40"/>
      <c r="I279" s="42">
        <f t="shared" si="31"/>
        <v>0.9938910571864924</v>
      </c>
      <c r="J279" s="10"/>
    </row>
    <row r="280" spans="1:10" ht="13" x14ac:dyDescent="0.3">
      <c r="A280" s="46" t="s">
        <v>253</v>
      </c>
      <c r="B280" s="33" t="s">
        <v>254</v>
      </c>
      <c r="C280" s="38"/>
      <c r="D280" s="36">
        <f>SUM(D281:D282)</f>
        <v>127292200</v>
      </c>
      <c r="E280" s="36">
        <f>SUM(E281:E282)</f>
        <v>127788514</v>
      </c>
      <c r="F280" s="36">
        <f>SUM(F281:F282)</f>
        <v>127788514</v>
      </c>
      <c r="G280" s="43">
        <f t="shared" si="30"/>
        <v>0</v>
      </c>
      <c r="H280" s="38"/>
      <c r="I280" s="37">
        <f t="shared" si="31"/>
        <v>1</v>
      </c>
      <c r="J280" s="10"/>
    </row>
    <row r="281" spans="1:10" ht="13" x14ac:dyDescent="0.3">
      <c r="A281" s="45" t="s">
        <v>255</v>
      </c>
      <c r="B281" s="39" t="s">
        <v>256</v>
      </c>
      <c r="C281" s="40"/>
      <c r="D281" s="41">
        <v>127292200</v>
      </c>
      <c r="E281" s="41">
        <v>127292200</v>
      </c>
      <c r="F281" s="49">
        <v>127292200</v>
      </c>
      <c r="G281" s="44">
        <f t="shared" si="30"/>
        <v>0</v>
      </c>
      <c r="H281" s="40"/>
      <c r="I281" s="42">
        <f t="shared" si="31"/>
        <v>1</v>
      </c>
      <c r="J281" s="10"/>
    </row>
    <row r="282" spans="1:10" ht="13" x14ac:dyDescent="0.3">
      <c r="A282" s="45" t="s">
        <v>541</v>
      </c>
      <c r="B282" s="39" t="s">
        <v>542</v>
      </c>
      <c r="C282" s="40"/>
      <c r="D282" s="41">
        <v>0</v>
      </c>
      <c r="E282" s="41">
        <v>496314</v>
      </c>
      <c r="F282" s="41">
        <v>496314</v>
      </c>
      <c r="G282" s="44">
        <f t="shared" ref="G282" si="35">+E282-F282</f>
        <v>0</v>
      </c>
      <c r="H282" s="40"/>
      <c r="I282" s="42">
        <v>0</v>
      </c>
      <c r="J282" s="10"/>
    </row>
    <row r="283" spans="1:10" ht="13" x14ac:dyDescent="0.3">
      <c r="A283" s="46" t="s">
        <v>257</v>
      </c>
      <c r="B283" s="33" t="s">
        <v>258</v>
      </c>
      <c r="C283" s="38"/>
      <c r="D283" s="36">
        <f>SUM(D284:D288)</f>
        <v>139675000</v>
      </c>
      <c r="E283" s="36">
        <f>SUM(E284:E288)</f>
        <v>174915000</v>
      </c>
      <c r="F283" s="36">
        <f>SUM(F284:F288)</f>
        <v>124954615</v>
      </c>
      <c r="G283" s="43">
        <f t="shared" si="30"/>
        <v>49960385</v>
      </c>
      <c r="H283" s="38"/>
      <c r="I283" s="37">
        <f t="shared" si="31"/>
        <v>0.71437335277134606</v>
      </c>
      <c r="J283" s="10"/>
    </row>
    <row r="284" spans="1:10" ht="13" x14ac:dyDescent="0.3">
      <c r="A284" s="45" t="s">
        <v>394</v>
      </c>
      <c r="B284" s="39" t="s">
        <v>396</v>
      </c>
      <c r="C284" s="40"/>
      <c r="D284" s="41"/>
      <c r="E284" s="41"/>
      <c r="F284" s="41"/>
      <c r="G284" s="44">
        <f t="shared" ref="G284:G287" si="36">+E284-F284</f>
        <v>0</v>
      </c>
      <c r="H284" s="40"/>
      <c r="I284" s="42">
        <v>0</v>
      </c>
      <c r="J284" s="10"/>
    </row>
    <row r="285" spans="1:10" ht="13" x14ac:dyDescent="0.3">
      <c r="A285" s="45" t="s">
        <v>539</v>
      </c>
      <c r="B285" s="39" t="s">
        <v>540</v>
      </c>
      <c r="C285" s="40"/>
      <c r="D285" s="41"/>
      <c r="E285" s="41">
        <v>21240000</v>
      </c>
      <c r="F285" s="41">
        <v>14040000</v>
      </c>
      <c r="G285" s="44">
        <f t="shared" si="36"/>
        <v>7200000</v>
      </c>
      <c r="H285" s="40"/>
      <c r="I285" s="42">
        <v>0</v>
      </c>
      <c r="J285" s="10"/>
    </row>
    <row r="286" spans="1:10" ht="13" x14ac:dyDescent="0.3">
      <c r="A286" s="45" t="s">
        <v>575</v>
      </c>
      <c r="B286" s="39" t="s">
        <v>550</v>
      </c>
      <c r="C286" s="40"/>
      <c r="D286" s="41"/>
      <c r="E286" s="41">
        <v>12340000</v>
      </c>
      <c r="F286" s="41">
        <v>11759500</v>
      </c>
      <c r="G286" s="44">
        <f t="shared" si="36"/>
        <v>580500</v>
      </c>
      <c r="H286" s="40"/>
      <c r="I286" s="42">
        <v>0</v>
      </c>
      <c r="J286" s="10"/>
    </row>
    <row r="287" spans="1:10" ht="13" x14ac:dyDescent="0.3">
      <c r="A287" s="45" t="s">
        <v>549</v>
      </c>
      <c r="B287" s="39" t="s">
        <v>550</v>
      </c>
      <c r="C287" s="40"/>
      <c r="D287" s="41"/>
      <c r="E287" s="41">
        <v>52660000</v>
      </c>
      <c r="F287" s="41">
        <v>44457915</v>
      </c>
      <c r="G287" s="44">
        <f t="shared" si="36"/>
        <v>8202085</v>
      </c>
      <c r="H287" s="40"/>
      <c r="I287" s="42">
        <f t="shared" si="31"/>
        <v>0.84424449297379411</v>
      </c>
      <c r="J287" s="10"/>
    </row>
    <row r="288" spans="1:10" ht="13" x14ac:dyDescent="0.3">
      <c r="A288" s="45" t="s">
        <v>259</v>
      </c>
      <c r="B288" s="39" t="s">
        <v>260</v>
      </c>
      <c r="C288" s="40"/>
      <c r="D288" s="41">
        <v>139675000</v>
      </c>
      <c r="E288" s="41">
        <v>88675000</v>
      </c>
      <c r="F288" s="41">
        <v>54697200</v>
      </c>
      <c r="G288" s="44">
        <f t="shared" si="30"/>
        <v>33977800</v>
      </c>
      <c r="H288" s="40"/>
      <c r="I288" s="42">
        <f t="shared" si="31"/>
        <v>0.61682774175359456</v>
      </c>
      <c r="J288" s="10"/>
    </row>
    <row r="289" spans="1:10" ht="13" x14ac:dyDescent="0.3">
      <c r="A289" s="46" t="s">
        <v>261</v>
      </c>
      <c r="B289" s="33" t="s">
        <v>262</v>
      </c>
      <c r="C289" s="38"/>
      <c r="D289" s="36">
        <f>+D290</f>
        <v>0</v>
      </c>
      <c r="E289" s="36">
        <f>+E290</f>
        <v>0</v>
      </c>
      <c r="F289" s="36">
        <f>+F290</f>
        <v>0</v>
      </c>
      <c r="G289" s="43">
        <f t="shared" si="30"/>
        <v>0</v>
      </c>
      <c r="H289" s="38"/>
      <c r="I289" s="37">
        <v>0</v>
      </c>
      <c r="J289" s="10"/>
    </row>
    <row r="290" spans="1:10" ht="13" x14ac:dyDescent="0.3">
      <c r="A290" s="45" t="s">
        <v>263</v>
      </c>
      <c r="B290" s="39" t="s">
        <v>264</v>
      </c>
      <c r="C290" s="40"/>
      <c r="D290" s="41"/>
      <c r="E290" s="41"/>
      <c r="F290" s="41"/>
      <c r="G290" s="44">
        <f t="shared" si="30"/>
        <v>0</v>
      </c>
      <c r="H290" s="40"/>
      <c r="I290" s="42">
        <v>0</v>
      </c>
      <c r="J290" s="10"/>
    </row>
    <row r="291" spans="1:10" ht="13" x14ac:dyDescent="0.3">
      <c r="A291" s="46" t="s">
        <v>534</v>
      </c>
      <c r="B291" s="33" t="s">
        <v>266</v>
      </c>
      <c r="C291" s="38"/>
      <c r="D291" s="36">
        <f>SUM(D292:D293)</f>
        <v>443800000</v>
      </c>
      <c r="E291" s="36">
        <f t="shared" ref="E291:G291" si="37">SUM(E292:E293)</f>
        <v>426068898</v>
      </c>
      <c r="F291" s="36">
        <f t="shared" si="37"/>
        <v>298519264</v>
      </c>
      <c r="G291" s="36">
        <f t="shared" si="37"/>
        <v>127549634</v>
      </c>
      <c r="H291" s="38"/>
      <c r="I291" s="37">
        <f t="shared" si="31"/>
        <v>0.70063613045043249</v>
      </c>
      <c r="J291" s="10"/>
    </row>
    <row r="292" spans="1:10" ht="13" x14ac:dyDescent="0.3">
      <c r="A292" s="45" t="s">
        <v>535</v>
      </c>
      <c r="B292" s="39" t="s">
        <v>266</v>
      </c>
      <c r="C292" s="38"/>
      <c r="D292" s="41">
        <v>0</v>
      </c>
      <c r="E292" s="41">
        <v>33149774</v>
      </c>
      <c r="F292" s="41">
        <v>32788693</v>
      </c>
      <c r="G292" s="44">
        <f t="shared" si="30"/>
        <v>361081</v>
      </c>
      <c r="H292" s="40"/>
      <c r="I292" s="42">
        <f t="shared" si="31"/>
        <v>0.98910758788280129</v>
      </c>
      <c r="J292" s="10"/>
    </row>
    <row r="293" spans="1:10" ht="13" x14ac:dyDescent="0.3">
      <c r="A293" s="45" t="s">
        <v>536</v>
      </c>
      <c r="B293" s="39" t="s">
        <v>266</v>
      </c>
      <c r="C293" s="40"/>
      <c r="D293" s="41">
        <v>443800000</v>
      </c>
      <c r="E293" s="41">
        <v>392919124</v>
      </c>
      <c r="F293" s="41">
        <v>265730571</v>
      </c>
      <c r="G293" s="44">
        <f t="shared" si="30"/>
        <v>127188553</v>
      </c>
      <c r="H293" s="40"/>
      <c r="I293" s="42">
        <f t="shared" si="31"/>
        <v>0.67629839009821269</v>
      </c>
      <c r="J293" s="10"/>
    </row>
    <row r="294" spans="1:10" ht="13" x14ac:dyDescent="0.3">
      <c r="A294" s="46" t="s">
        <v>335</v>
      </c>
      <c r="B294" s="33" t="s">
        <v>336</v>
      </c>
      <c r="C294" s="38"/>
      <c r="D294" s="36">
        <f>+D295</f>
        <v>600000000</v>
      </c>
      <c r="E294" s="36">
        <f>+E295</f>
        <v>600000000</v>
      </c>
      <c r="F294" s="36">
        <f>+F295</f>
        <v>576151536</v>
      </c>
      <c r="G294" s="44">
        <f t="shared" si="30"/>
        <v>23848464</v>
      </c>
      <c r="H294" s="38"/>
      <c r="I294" s="42">
        <f t="shared" si="31"/>
        <v>0.96025256000000003</v>
      </c>
      <c r="J294" s="10"/>
    </row>
    <row r="295" spans="1:10" ht="13" x14ac:dyDescent="0.3">
      <c r="A295" s="45" t="s">
        <v>337</v>
      </c>
      <c r="B295" s="39" t="s">
        <v>336</v>
      </c>
      <c r="C295" s="40"/>
      <c r="D295" s="41">
        <v>600000000</v>
      </c>
      <c r="E295" s="41">
        <v>600000000</v>
      </c>
      <c r="F295" s="41">
        <v>576151536</v>
      </c>
      <c r="G295" s="44">
        <f t="shared" si="30"/>
        <v>23848464</v>
      </c>
      <c r="H295" s="40"/>
      <c r="I295" s="42">
        <f t="shared" si="31"/>
        <v>0.96025256000000003</v>
      </c>
      <c r="J295" s="10"/>
    </row>
    <row r="296" spans="1:10" ht="13" x14ac:dyDescent="0.3">
      <c r="A296" s="46" t="s">
        <v>268</v>
      </c>
      <c r="B296" s="33" t="s">
        <v>285</v>
      </c>
      <c r="C296" s="38"/>
      <c r="D296" s="36">
        <f>+D297</f>
        <v>253849313</v>
      </c>
      <c r="E296" s="36">
        <f>+E297</f>
        <v>232504413</v>
      </c>
      <c r="F296" s="36">
        <f>+F297</f>
        <v>84886900</v>
      </c>
      <c r="G296" s="43">
        <f t="shared" si="30"/>
        <v>147617513</v>
      </c>
      <c r="H296" s="38"/>
      <c r="I296" s="37">
        <f t="shared" si="31"/>
        <v>0.36509801644065998</v>
      </c>
      <c r="J296" s="10"/>
    </row>
    <row r="297" spans="1:10" ht="13" x14ac:dyDescent="0.3">
      <c r="A297" s="46" t="s">
        <v>269</v>
      </c>
      <c r="B297" s="33" t="s">
        <v>285</v>
      </c>
      <c r="C297" s="38"/>
      <c r="D297" s="36">
        <f>+D298+D309</f>
        <v>253849313</v>
      </c>
      <c r="E297" s="36">
        <f>+E298+E309</f>
        <v>232504413</v>
      </c>
      <c r="F297" s="36">
        <f>+F298+F309</f>
        <v>84886900</v>
      </c>
      <c r="G297" s="43">
        <f t="shared" ref="G297:G319" si="38">+E297-F297</f>
        <v>147617513</v>
      </c>
      <c r="H297" s="38"/>
      <c r="I297" s="37">
        <f t="shared" ref="I297:I317" si="39">+F297/E297</f>
        <v>0.36509801644065998</v>
      </c>
      <c r="J297" s="10"/>
    </row>
    <row r="298" spans="1:10" ht="13" x14ac:dyDescent="0.3">
      <c r="A298" s="46" t="s">
        <v>270</v>
      </c>
      <c r="B298" s="33" t="s">
        <v>61</v>
      </c>
      <c r="C298" s="38"/>
      <c r="D298" s="36">
        <f>SUM(D299:D308)</f>
        <v>160973313</v>
      </c>
      <c r="E298" s="36">
        <f>SUM(E299:E308)</f>
        <v>139628413</v>
      </c>
      <c r="F298" s="36">
        <f>SUM(F299:F308)</f>
        <v>11392500</v>
      </c>
      <c r="G298" s="43">
        <f t="shared" si="38"/>
        <v>128235913</v>
      </c>
      <c r="H298" s="38"/>
      <c r="I298" s="37">
        <f t="shared" si="39"/>
        <v>8.1591559735051916E-2</v>
      </c>
      <c r="J298" s="10"/>
    </row>
    <row r="299" spans="1:10" ht="13" x14ac:dyDescent="0.3">
      <c r="A299" s="45" t="s">
        <v>271</v>
      </c>
      <c r="B299" s="39" t="s">
        <v>67</v>
      </c>
      <c r="C299" s="40"/>
      <c r="D299" s="41">
        <v>32550000</v>
      </c>
      <c r="E299" s="41">
        <v>32550000</v>
      </c>
      <c r="F299" s="41"/>
      <c r="G299" s="44">
        <f t="shared" si="38"/>
        <v>32550000</v>
      </c>
      <c r="H299" s="40"/>
      <c r="I299" s="42">
        <f t="shared" si="39"/>
        <v>0</v>
      </c>
      <c r="J299" s="10"/>
    </row>
    <row r="300" spans="1:10" ht="13" x14ac:dyDescent="0.3">
      <c r="A300" s="45" t="s">
        <v>272</v>
      </c>
      <c r="B300" s="39" t="s">
        <v>85</v>
      </c>
      <c r="C300" s="40"/>
      <c r="D300" s="41">
        <v>11392500</v>
      </c>
      <c r="E300" s="41">
        <v>11392500</v>
      </c>
      <c r="F300" s="41">
        <v>11392500</v>
      </c>
      <c r="G300" s="44">
        <f t="shared" si="38"/>
        <v>0</v>
      </c>
      <c r="H300" s="40"/>
      <c r="I300" s="42">
        <f t="shared" si="39"/>
        <v>1</v>
      </c>
      <c r="J300" s="10"/>
    </row>
    <row r="301" spans="1:10" ht="13" x14ac:dyDescent="0.3">
      <c r="A301" s="45" t="s">
        <v>273</v>
      </c>
      <c r="B301" s="39" t="s">
        <v>286</v>
      </c>
      <c r="C301" s="40"/>
      <c r="D301" s="41">
        <v>86800000</v>
      </c>
      <c r="E301" s="41">
        <v>83076187</v>
      </c>
      <c r="F301" s="41"/>
      <c r="G301" s="44">
        <f t="shared" si="38"/>
        <v>83076187</v>
      </c>
      <c r="H301" s="40"/>
      <c r="I301" s="42">
        <f t="shared" si="39"/>
        <v>0</v>
      </c>
      <c r="J301" s="10"/>
    </row>
    <row r="302" spans="1:10" ht="13" x14ac:dyDescent="0.3">
      <c r="A302" s="45" t="s">
        <v>274</v>
      </c>
      <c r="B302" s="39" t="s">
        <v>93</v>
      </c>
      <c r="C302" s="40"/>
      <c r="D302" s="41">
        <v>1085000</v>
      </c>
      <c r="E302" s="41">
        <v>1085000</v>
      </c>
      <c r="F302" s="41"/>
      <c r="G302" s="44">
        <f t="shared" si="38"/>
        <v>1085000</v>
      </c>
      <c r="H302" s="40"/>
      <c r="I302" s="42">
        <f t="shared" si="39"/>
        <v>0</v>
      </c>
      <c r="J302" s="10"/>
    </row>
    <row r="303" spans="1:10" ht="13" x14ac:dyDescent="0.3">
      <c r="A303" s="45" t="s">
        <v>275</v>
      </c>
      <c r="B303" s="39" t="s">
        <v>101</v>
      </c>
      <c r="C303" s="40"/>
      <c r="D303" s="41">
        <v>3797500</v>
      </c>
      <c r="E303" s="41">
        <v>0</v>
      </c>
      <c r="F303" s="41"/>
      <c r="G303" s="44">
        <f t="shared" si="38"/>
        <v>0</v>
      </c>
      <c r="H303" s="40"/>
      <c r="I303" s="42">
        <v>0</v>
      </c>
      <c r="J303" s="10"/>
    </row>
    <row r="304" spans="1:10" ht="13" x14ac:dyDescent="0.3">
      <c r="A304" s="45" t="s">
        <v>276</v>
      </c>
      <c r="B304" s="39" t="s">
        <v>287</v>
      </c>
      <c r="C304" s="40"/>
      <c r="D304" s="41">
        <v>2712500</v>
      </c>
      <c r="E304" s="41">
        <v>0</v>
      </c>
      <c r="F304" s="41"/>
      <c r="G304" s="44">
        <f t="shared" si="38"/>
        <v>0</v>
      </c>
      <c r="H304" s="40"/>
      <c r="I304" s="42">
        <v>0</v>
      </c>
      <c r="J304" s="10"/>
    </row>
    <row r="305" spans="1:11" ht="13" x14ac:dyDescent="0.3">
      <c r="A305" s="45" t="s">
        <v>277</v>
      </c>
      <c r="B305" s="39" t="s">
        <v>117</v>
      </c>
      <c r="C305" s="40"/>
      <c r="D305" s="41">
        <v>3255000</v>
      </c>
      <c r="E305" s="41">
        <v>0</v>
      </c>
      <c r="F305" s="41"/>
      <c r="G305" s="44">
        <f t="shared" si="38"/>
        <v>0</v>
      </c>
      <c r="H305" s="40"/>
      <c r="I305" s="42">
        <v>0</v>
      </c>
      <c r="J305" s="10"/>
    </row>
    <row r="306" spans="1:11" ht="13" x14ac:dyDescent="0.3">
      <c r="A306" s="45" t="s">
        <v>278</v>
      </c>
      <c r="B306" s="39" t="s">
        <v>120</v>
      </c>
      <c r="C306" s="40"/>
      <c r="D306" s="41">
        <v>6510000</v>
      </c>
      <c r="E306" s="41">
        <v>0</v>
      </c>
      <c r="F306" s="41"/>
      <c r="G306" s="44">
        <f t="shared" si="38"/>
        <v>0</v>
      </c>
      <c r="H306" s="40"/>
      <c r="I306" s="42">
        <v>0</v>
      </c>
      <c r="J306" s="10"/>
    </row>
    <row r="307" spans="1:11" ht="13" x14ac:dyDescent="0.3">
      <c r="A307" s="45" t="s">
        <v>279</v>
      </c>
      <c r="B307" s="39" t="s">
        <v>136</v>
      </c>
      <c r="C307" s="40"/>
      <c r="D307" s="41">
        <v>7595000</v>
      </c>
      <c r="E307" s="41">
        <v>6248913</v>
      </c>
      <c r="F307" s="41"/>
      <c r="G307" s="44">
        <f t="shared" si="38"/>
        <v>6248913</v>
      </c>
      <c r="H307" s="40"/>
      <c r="I307" s="42">
        <f t="shared" si="39"/>
        <v>0</v>
      </c>
      <c r="J307" s="10"/>
    </row>
    <row r="308" spans="1:11" ht="13" x14ac:dyDescent="0.3">
      <c r="A308" s="45" t="s">
        <v>280</v>
      </c>
      <c r="B308" s="39" t="s">
        <v>160</v>
      </c>
      <c r="C308" s="40"/>
      <c r="D308" s="41">
        <v>5275813</v>
      </c>
      <c r="E308" s="41">
        <v>5275813</v>
      </c>
      <c r="F308" s="41"/>
      <c r="G308" s="44">
        <f t="shared" si="38"/>
        <v>5275813</v>
      </c>
      <c r="H308" s="40"/>
      <c r="I308" s="42">
        <f t="shared" si="39"/>
        <v>0</v>
      </c>
      <c r="J308" s="10"/>
    </row>
    <row r="309" spans="1:11" ht="13" x14ac:dyDescent="0.3">
      <c r="A309" s="46" t="s">
        <v>281</v>
      </c>
      <c r="B309" s="33" t="s">
        <v>138</v>
      </c>
      <c r="C309" s="38"/>
      <c r="D309" s="36">
        <f>SUM(D310:D312)</f>
        <v>92876000</v>
      </c>
      <c r="E309" s="36">
        <f>SUM(E310:E312)</f>
        <v>92876000</v>
      </c>
      <c r="F309" s="36">
        <f>SUM(F310:F312)</f>
        <v>73494400</v>
      </c>
      <c r="G309" s="43">
        <f t="shared" si="38"/>
        <v>19381600</v>
      </c>
      <c r="H309" s="38"/>
      <c r="I309" s="37">
        <f t="shared" si="39"/>
        <v>0.79131745553210731</v>
      </c>
      <c r="J309" s="10"/>
    </row>
    <row r="310" spans="1:11" ht="13" x14ac:dyDescent="0.3">
      <c r="A310" s="45" t="s">
        <v>282</v>
      </c>
      <c r="B310" s="39" t="s">
        <v>226</v>
      </c>
      <c r="C310" s="40"/>
      <c r="D310" s="41">
        <v>83111000</v>
      </c>
      <c r="E310" s="41">
        <v>83111000</v>
      </c>
      <c r="F310" s="41">
        <v>68972400</v>
      </c>
      <c r="G310" s="44">
        <f t="shared" si="38"/>
        <v>14138600</v>
      </c>
      <c r="H310" s="40"/>
      <c r="I310" s="42">
        <f t="shared" si="39"/>
        <v>0.82988292765097282</v>
      </c>
      <c r="J310" s="10"/>
    </row>
    <row r="311" spans="1:11" ht="13" x14ac:dyDescent="0.3">
      <c r="A311" s="45" t="s">
        <v>283</v>
      </c>
      <c r="B311" s="39" t="s">
        <v>236</v>
      </c>
      <c r="C311" s="40"/>
      <c r="D311" s="41">
        <v>4340000</v>
      </c>
      <c r="E311" s="41">
        <v>4340000</v>
      </c>
      <c r="F311" s="41"/>
      <c r="G311" s="44">
        <f t="shared" si="38"/>
        <v>4340000</v>
      </c>
      <c r="H311" s="40"/>
      <c r="I311" s="42">
        <f t="shared" si="39"/>
        <v>0</v>
      </c>
      <c r="J311" s="10"/>
    </row>
    <row r="312" spans="1:11" ht="13" x14ac:dyDescent="0.3">
      <c r="A312" s="45" t="s">
        <v>284</v>
      </c>
      <c r="B312" s="39" t="s">
        <v>238</v>
      </c>
      <c r="C312" s="40"/>
      <c r="D312" s="41">
        <v>5425000</v>
      </c>
      <c r="E312" s="41">
        <v>5425000</v>
      </c>
      <c r="F312" s="41">
        <v>4522000</v>
      </c>
      <c r="G312" s="44">
        <f t="shared" si="38"/>
        <v>903000</v>
      </c>
      <c r="H312" s="40"/>
      <c r="I312" s="42">
        <f t="shared" si="39"/>
        <v>0.83354838709677415</v>
      </c>
      <c r="J312" s="10"/>
    </row>
    <row r="313" spans="1:11" ht="13" x14ac:dyDescent="0.3">
      <c r="A313" s="46">
        <v>24</v>
      </c>
      <c r="B313" s="33" t="s">
        <v>288</v>
      </c>
      <c r="C313" s="38"/>
      <c r="D313" s="36">
        <f>+D314+D318</f>
        <v>3715137598</v>
      </c>
      <c r="E313" s="36">
        <f>+E314+E318</f>
        <v>11904193648</v>
      </c>
      <c r="F313" s="36">
        <f>+F314+F318</f>
        <v>5730350117</v>
      </c>
      <c r="G313" s="43">
        <f t="shared" si="38"/>
        <v>6173843531</v>
      </c>
      <c r="H313" s="38"/>
      <c r="I313" s="37">
        <f t="shared" si="39"/>
        <v>0.48137238744958966</v>
      </c>
      <c r="J313" s="10"/>
    </row>
    <row r="314" spans="1:11" ht="13" x14ac:dyDescent="0.3">
      <c r="A314" s="46">
        <v>2402</v>
      </c>
      <c r="B314" s="33" t="s">
        <v>27</v>
      </c>
      <c r="C314" s="38"/>
      <c r="D314" s="36">
        <f t="shared" ref="D314:F316" si="40">+D315</f>
        <v>3715137598</v>
      </c>
      <c r="E314" s="36">
        <f t="shared" si="40"/>
        <v>11904193648</v>
      </c>
      <c r="F314" s="36">
        <f t="shared" si="40"/>
        <v>5730350117</v>
      </c>
      <c r="G314" s="43">
        <f t="shared" si="38"/>
        <v>6173843531</v>
      </c>
      <c r="H314" s="38"/>
      <c r="I314" s="37">
        <f t="shared" si="39"/>
        <v>0.48137238744958966</v>
      </c>
      <c r="J314" s="10"/>
    </row>
    <row r="315" spans="1:11" ht="13" x14ac:dyDescent="0.3">
      <c r="A315" s="46">
        <v>240201</v>
      </c>
      <c r="B315" s="33" t="s">
        <v>29</v>
      </c>
      <c r="C315" s="38"/>
      <c r="D315" s="36">
        <f t="shared" si="40"/>
        <v>3715137598</v>
      </c>
      <c r="E315" s="36">
        <f t="shared" si="40"/>
        <v>11904193648</v>
      </c>
      <c r="F315" s="36">
        <f t="shared" si="40"/>
        <v>5730350117</v>
      </c>
      <c r="G315" s="43">
        <f t="shared" si="38"/>
        <v>6173843531</v>
      </c>
      <c r="H315" s="38"/>
      <c r="I315" s="37">
        <f t="shared" si="39"/>
        <v>0.48137238744958966</v>
      </c>
      <c r="J315" s="10"/>
    </row>
    <row r="316" spans="1:11" ht="13" x14ac:dyDescent="0.3">
      <c r="A316" s="46">
        <v>24020101</v>
      </c>
      <c r="B316" s="33" t="s">
        <v>31</v>
      </c>
      <c r="C316" s="38"/>
      <c r="D316" s="36">
        <f t="shared" si="40"/>
        <v>3715137598</v>
      </c>
      <c r="E316" s="36">
        <f t="shared" si="40"/>
        <v>11904193648</v>
      </c>
      <c r="F316" s="36">
        <f t="shared" si="40"/>
        <v>5730350117</v>
      </c>
      <c r="G316" s="43">
        <f t="shared" si="38"/>
        <v>6173843531</v>
      </c>
      <c r="H316" s="38"/>
      <c r="I316" s="37">
        <f t="shared" si="39"/>
        <v>0.48137238744958966</v>
      </c>
      <c r="J316" s="10"/>
    </row>
    <row r="317" spans="1:11" ht="13" x14ac:dyDescent="0.3">
      <c r="A317" s="45">
        <v>2402010101</v>
      </c>
      <c r="B317" s="39" t="s">
        <v>33</v>
      </c>
      <c r="C317" s="40"/>
      <c r="D317" s="41">
        <v>3715137598</v>
      </c>
      <c r="E317" s="41">
        <v>11904193648</v>
      </c>
      <c r="F317" s="41">
        <v>5730350117</v>
      </c>
      <c r="G317" s="44">
        <f t="shared" si="38"/>
        <v>6173843531</v>
      </c>
      <c r="H317" s="40"/>
      <c r="I317" s="42">
        <f t="shared" si="39"/>
        <v>0.48137238744958966</v>
      </c>
      <c r="J317" s="10"/>
      <c r="K317" s="60"/>
    </row>
    <row r="318" spans="1:11" ht="13" x14ac:dyDescent="0.3">
      <c r="A318" s="46">
        <v>240202</v>
      </c>
      <c r="B318" s="33" t="s">
        <v>59</v>
      </c>
      <c r="C318" s="38"/>
      <c r="D318" s="36">
        <f>+D319</f>
        <v>0</v>
      </c>
      <c r="E318" s="36">
        <f>+E319</f>
        <v>0</v>
      </c>
      <c r="F318" s="36">
        <f>+F319</f>
        <v>0</v>
      </c>
      <c r="G318" s="43">
        <f t="shared" si="38"/>
        <v>0</v>
      </c>
      <c r="H318" s="38"/>
      <c r="I318" s="37">
        <v>0</v>
      </c>
      <c r="J318" s="10"/>
      <c r="K318" s="48"/>
    </row>
    <row r="319" spans="1:11" ht="13" x14ac:dyDescent="0.3">
      <c r="A319" s="45">
        <v>24020202</v>
      </c>
      <c r="B319" s="39" t="s">
        <v>138</v>
      </c>
      <c r="C319" s="40"/>
      <c r="D319" s="41"/>
      <c r="E319" s="41"/>
      <c r="F319" s="41"/>
      <c r="G319" s="44">
        <f t="shared" si="38"/>
        <v>0</v>
      </c>
      <c r="H319" s="40"/>
      <c r="I319" s="42">
        <v>0</v>
      </c>
      <c r="J319" s="10"/>
    </row>
    <row r="320" spans="1:11" ht="10.5" customHeight="1" x14ac:dyDescent="0.25">
      <c r="A320" s="58"/>
      <c r="B320" s="11"/>
      <c r="C320" s="11"/>
      <c r="D320" s="11"/>
      <c r="E320" s="11"/>
      <c r="F320" s="11"/>
      <c r="G320" s="11"/>
      <c r="H320" s="11"/>
      <c r="I320" s="11"/>
      <c r="J320" s="10"/>
    </row>
    <row r="321" spans="1:10" ht="12.75" customHeight="1" x14ac:dyDescent="0.25">
      <c r="A321" s="58" t="s">
        <v>21</v>
      </c>
      <c r="B321" s="12" t="s">
        <v>22</v>
      </c>
      <c r="C321" s="13"/>
      <c r="D321" s="11"/>
      <c r="E321" s="11"/>
      <c r="F321" s="11"/>
      <c r="G321" s="11"/>
      <c r="H321" s="11"/>
      <c r="I321" s="11"/>
      <c r="J321" s="10"/>
    </row>
    <row r="322" spans="1:10" ht="12.5" x14ac:dyDescent="0.25">
      <c r="A322" s="58"/>
      <c r="B322" s="11" t="s">
        <v>23</v>
      </c>
      <c r="C322" s="13"/>
      <c r="D322" s="11"/>
      <c r="E322" s="11"/>
      <c r="F322" s="11"/>
      <c r="G322" s="11"/>
      <c r="H322" s="11"/>
      <c r="I322" s="11"/>
      <c r="J322" s="10"/>
    </row>
    <row r="323" spans="1:10" ht="12.75" customHeight="1" x14ac:dyDescent="0.25">
      <c r="A323" s="58"/>
      <c r="B323" s="11"/>
      <c r="C323" s="11"/>
      <c r="D323" s="11"/>
      <c r="E323" s="11"/>
      <c r="F323" s="11"/>
      <c r="G323" s="11"/>
      <c r="H323" s="11"/>
      <c r="I323" s="11"/>
      <c r="J323" s="10"/>
    </row>
    <row r="324" spans="1:10" ht="39" customHeight="1" x14ac:dyDescent="0.25">
      <c r="A324" s="71" t="s">
        <v>24</v>
      </c>
      <c r="B324" s="72"/>
      <c r="C324" s="72"/>
      <c r="D324" s="72"/>
      <c r="E324" s="72"/>
      <c r="F324" s="72"/>
      <c r="G324" s="72"/>
      <c r="H324" s="72"/>
      <c r="I324" s="72"/>
      <c r="J324" s="10"/>
    </row>
    <row r="325" spans="1:10" ht="12.75" customHeight="1" x14ac:dyDescent="0.25">
      <c r="J325" s="10"/>
    </row>
    <row r="326" spans="1:10" ht="12.75" customHeight="1" x14ac:dyDescent="0.25">
      <c r="J326" s="10"/>
    </row>
    <row r="327" spans="1:10" ht="12.75" customHeight="1" x14ac:dyDescent="0.25">
      <c r="J327" s="10"/>
    </row>
    <row r="328" spans="1:10" ht="12.75" customHeight="1" x14ac:dyDescent="0.25">
      <c r="J328" s="10"/>
    </row>
    <row r="329" spans="1:10" ht="12.75" customHeight="1" x14ac:dyDescent="0.25">
      <c r="J329" s="10"/>
    </row>
    <row r="330" spans="1:10" ht="12.75" customHeight="1" x14ac:dyDescent="0.25">
      <c r="J330" s="10"/>
    </row>
    <row r="331" spans="1:10" ht="12.75" customHeight="1" x14ac:dyDescent="0.25">
      <c r="J331" s="10"/>
    </row>
    <row r="332" spans="1:10" ht="12.75" customHeight="1" x14ac:dyDescent="0.25">
      <c r="J332" s="10"/>
    </row>
    <row r="333" spans="1:10" ht="12.75" customHeight="1" x14ac:dyDescent="0.25">
      <c r="J333" s="10"/>
    </row>
    <row r="334" spans="1:10" ht="12.75" customHeight="1" x14ac:dyDescent="0.25">
      <c r="J334" s="10"/>
    </row>
    <row r="335" spans="1:10" ht="12.75" customHeight="1" x14ac:dyDescent="0.25">
      <c r="J335" s="10"/>
    </row>
    <row r="336" spans="1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  <row r="1267" spans="10:10" ht="12.75" customHeight="1" x14ac:dyDescent="0.25">
      <c r="J1267" s="10"/>
    </row>
    <row r="1268" spans="10:10" ht="12.75" customHeight="1" x14ac:dyDescent="0.25">
      <c r="J1268" s="10"/>
    </row>
    <row r="1269" spans="10:10" ht="12.75" customHeight="1" x14ac:dyDescent="0.25">
      <c r="J1269" s="10"/>
    </row>
    <row r="1270" spans="10:10" ht="12.75" customHeight="1" x14ac:dyDescent="0.25">
      <c r="J1270" s="10"/>
    </row>
    <row r="1271" spans="10:10" ht="12.75" customHeight="1" x14ac:dyDescent="0.25">
      <c r="J1271" s="10"/>
    </row>
    <row r="1272" spans="10:10" ht="12.75" customHeight="1" x14ac:dyDescent="0.25">
      <c r="J1272" s="10"/>
    </row>
    <row r="1273" spans="10:10" ht="12.75" customHeight="1" x14ac:dyDescent="0.25">
      <c r="J1273" s="10"/>
    </row>
    <row r="1274" spans="10:10" ht="12.75" customHeight="1" x14ac:dyDescent="0.25">
      <c r="J1274" s="10"/>
    </row>
    <row r="1275" spans="10:10" ht="12.75" customHeight="1" x14ac:dyDescent="0.25">
      <c r="J1275" s="10"/>
    </row>
    <row r="1276" spans="10:10" ht="12.75" customHeight="1" x14ac:dyDescent="0.25">
      <c r="J1276" s="10"/>
    </row>
    <row r="1277" spans="10:10" ht="12.75" customHeight="1" x14ac:dyDescent="0.25">
      <c r="J1277" s="10"/>
    </row>
    <row r="1278" spans="10:10" ht="12.75" customHeight="1" x14ac:dyDescent="0.25">
      <c r="J1278" s="10"/>
    </row>
    <row r="1279" spans="10:10" ht="12.75" customHeight="1" x14ac:dyDescent="0.25">
      <c r="J1279" s="10"/>
    </row>
    <row r="1280" spans="10:10" ht="12.75" customHeight="1" x14ac:dyDescent="0.25">
      <c r="J1280" s="10"/>
    </row>
    <row r="1281" spans="10:10" ht="12.75" customHeight="1" x14ac:dyDescent="0.25">
      <c r="J1281" s="10"/>
    </row>
    <row r="1282" spans="10:10" ht="12.75" customHeight="1" x14ac:dyDescent="0.25">
      <c r="J1282" s="10"/>
    </row>
    <row r="1283" spans="10:10" ht="12.75" customHeight="1" x14ac:dyDescent="0.25">
      <c r="J1283" s="10"/>
    </row>
    <row r="1284" spans="10:10" ht="12.75" customHeight="1" x14ac:dyDescent="0.25">
      <c r="J1284" s="10"/>
    </row>
    <row r="1285" spans="10:10" ht="12.75" customHeight="1" x14ac:dyDescent="0.25">
      <c r="J1285" s="10"/>
    </row>
    <row r="1286" spans="10:10" ht="12.75" customHeight="1" x14ac:dyDescent="0.25">
      <c r="J1286" s="10"/>
    </row>
    <row r="1287" spans="10:10" ht="12.75" customHeight="1" x14ac:dyDescent="0.25">
      <c r="J1287" s="10"/>
    </row>
    <row r="1288" spans="10:10" ht="12.75" customHeight="1" x14ac:dyDescent="0.25">
      <c r="J1288" s="10"/>
    </row>
    <row r="1289" spans="10:10" ht="12.75" customHeight="1" x14ac:dyDescent="0.25">
      <c r="J1289" s="10"/>
    </row>
    <row r="1290" spans="10:10" ht="12.75" customHeight="1" x14ac:dyDescent="0.25">
      <c r="J1290" s="10"/>
    </row>
    <row r="1291" spans="10:10" ht="12.75" customHeight="1" x14ac:dyDescent="0.25">
      <c r="J1291" s="10"/>
    </row>
    <row r="1292" spans="10:10" ht="12.75" customHeight="1" x14ac:dyDescent="0.25">
      <c r="J1292" s="10"/>
    </row>
    <row r="1293" spans="10:10" ht="12.75" customHeight="1" x14ac:dyDescent="0.25">
      <c r="J1293" s="10"/>
    </row>
    <row r="1294" spans="10:10" ht="12.75" customHeight="1" x14ac:dyDescent="0.25">
      <c r="J1294" s="10"/>
    </row>
    <row r="1295" spans="10:10" ht="12.75" customHeight="1" x14ac:dyDescent="0.25">
      <c r="J1295" s="10"/>
    </row>
    <row r="1296" spans="10:10" ht="12.75" customHeight="1" x14ac:dyDescent="0.25">
      <c r="J1296" s="10"/>
    </row>
    <row r="1297" spans="10:10" ht="12.75" customHeight="1" x14ac:dyDescent="0.25">
      <c r="J1297" s="10"/>
    </row>
  </sheetData>
  <mergeCells count="10">
    <mergeCell ref="I1:J3"/>
    <mergeCell ref="A1:A3"/>
    <mergeCell ref="B1:G1"/>
    <mergeCell ref="B2:G2"/>
    <mergeCell ref="B3:G3"/>
    <mergeCell ref="A324:I324"/>
    <mergeCell ref="A8:A9"/>
    <mergeCell ref="B8:C9"/>
    <mergeCell ref="G8:H9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Ejec. Consolidada (2)</vt:lpstr>
      <vt:lpstr>Ejec. Consolidada (3)</vt:lpstr>
      <vt:lpstr>Ejec. Consolidada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Maria</cp:lastModifiedBy>
  <cp:lastPrinted>2024-01-15T16:33:44Z</cp:lastPrinted>
  <dcterms:modified xsi:type="dcterms:W3CDTF">2024-01-19T15:15:59Z</dcterms:modified>
</cp:coreProperties>
</file>