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20" windowHeight="9460" firstSheet="2" activeTab="2"/>
  </bookViews>
  <sheets>
    <sheet name="Ejec. Consolidada (2)" sheetId="2" state="hidden" r:id="rId1"/>
    <sheet name="Ejec. Consolidada (3)" sheetId="10" state="hidden" r:id="rId2"/>
    <sheet name="Ejec. Consolidada" sheetId="1" r:id="rId3"/>
  </sheets>
  <definedNames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G288" i="10" l="1"/>
  <c r="F287" i="10"/>
  <c r="I287" i="10" s="1"/>
  <c r="E287" i="10"/>
  <c r="G287" i="10" s="1"/>
  <c r="D287" i="10"/>
  <c r="I286" i="10"/>
  <c r="G286" i="10"/>
  <c r="F285" i="10"/>
  <c r="I285" i="10" s="1"/>
  <c r="E285" i="10"/>
  <c r="E284" i="10" s="1"/>
  <c r="D285" i="10"/>
  <c r="D284" i="10" s="1"/>
  <c r="D283" i="10" s="1"/>
  <c r="I281" i="10"/>
  <c r="G281" i="10"/>
  <c r="I280" i="10"/>
  <c r="G280" i="10"/>
  <c r="I279" i="10"/>
  <c r="G279" i="10"/>
  <c r="F278" i="10"/>
  <c r="E278" i="10"/>
  <c r="G278" i="10" s="1"/>
  <c r="D278" i="10"/>
  <c r="I277" i="10"/>
  <c r="G277" i="10"/>
  <c r="I276" i="10"/>
  <c r="G276" i="10"/>
  <c r="I275" i="10"/>
  <c r="G275" i="10"/>
  <c r="G274" i="10"/>
  <c r="I273" i="10"/>
  <c r="G273" i="10"/>
  <c r="I272" i="10"/>
  <c r="G272" i="10"/>
  <c r="I271" i="10"/>
  <c r="G271" i="10"/>
  <c r="I270" i="10"/>
  <c r="G270" i="10"/>
  <c r="I269" i="10"/>
  <c r="G269" i="10"/>
  <c r="I268" i="10"/>
  <c r="G268" i="10"/>
  <c r="F267" i="10"/>
  <c r="F266" i="10" s="1"/>
  <c r="E267" i="10"/>
  <c r="E266" i="10" s="1"/>
  <c r="D267" i="10"/>
  <c r="I264" i="10"/>
  <c r="G264" i="10"/>
  <c r="F263" i="10"/>
  <c r="E263" i="10"/>
  <c r="G263" i="10" s="1"/>
  <c r="D263" i="10"/>
  <c r="I262" i="10"/>
  <c r="G262" i="10"/>
  <c r="F261" i="10"/>
  <c r="E261" i="10"/>
  <c r="G261" i="10" s="1"/>
  <c r="D261" i="10"/>
  <c r="G260" i="10"/>
  <c r="F259" i="10"/>
  <c r="E259" i="10"/>
  <c r="G259" i="10" s="1"/>
  <c r="D259" i="10"/>
  <c r="I258" i="10"/>
  <c r="G258" i="10"/>
  <c r="G257" i="10"/>
  <c r="G256" i="10"/>
  <c r="F255" i="10"/>
  <c r="E255" i="10"/>
  <c r="G255" i="10" s="1"/>
  <c r="D255" i="10"/>
  <c r="G254" i="10"/>
  <c r="I253" i="10"/>
  <c r="G253" i="10"/>
  <c r="F252" i="10"/>
  <c r="I252" i="10" s="1"/>
  <c r="E252" i="10"/>
  <c r="G252" i="10" s="1"/>
  <c r="D252" i="10"/>
  <c r="I251" i="10"/>
  <c r="G251" i="10"/>
  <c r="F250" i="10"/>
  <c r="E250" i="10"/>
  <c r="G250" i="10" s="1"/>
  <c r="D250" i="10"/>
  <c r="I249" i="10"/>
  <c r="G249" i="10"/>
  <c r="G248" i="10"/>
  <c r="I247" i="10"/>
  <c r="G247" i="10"/>
  <c r="G246" i="10"/>
  <c r="F245" i="10"/>
  <c r="I245" i="10" s="1"/>
  <c r="E245" i="10"/>
  <c r="D245" i="10"/>
  <c r="I244" i="10"/>
  <c r="G244" i="10"/>
  <c r="G243" i="10"/>
  <c r="G242" i="10"/>
  <c r="G241" i="10"/>
  <c r="F240" i="10"/>
  <c r="F239" i="10" s="1"/>
  <c r="E240" i="10"/>
  <c r="D240" i="10"/>
  <c r="I238" i="10"/>
  <c r="G238" i="10"/>
  <c r="F237" i="10"/>
  <c r="E237" i="10"/>
  <c r="G237" i="10" s="1"/>
  <c r="D237" i="10"/>
  <c r="G236" i="10"/>
  <c r="F235" i="10"/>
  <c r="E235" i="10"/>
  <c r="G235" i="10" s="1"/>
  <c r="D235" i="10"/>
  <c r="G234" i="10"/>
  <c r="I233" i="10"/>
  <c r="G233" i="10"/>
  <c r="I232" i="10"/>
  <c r="G232" i="10"/>
  <c r="G231" i="10"/>
  <c r="G230" i="10"/>
  <c r="G229" i="10"/>
  <c r="G228" i="10"/>
  <c r="I227" i="10"/>
  <c r="G227" i="10"/>
  <c r="H227" i="10" s="1"/>
  <c r="G226" i="10"/>
  <c r="G225" i="10"/>
  <c r="G224" i="10"/>
  <c r="F223" i="10"/>
  <c r="F222" i="10" s="1"/>
  <c r="E223" i="10"/>
  <c r="E222" i="10" s="1"/>
  <c r="D223" i="10"/>
  <c r="D222" i="10" s="1"/>
  <c r="G221" i="10"/>
  <c r="F220" i="10"/>
  <c r="E220" i="10"/>
  <c r="G220" i="10" s="1"/>
  <c r="D220" i="10"/>
  <c r="I219" i="10"/>
  <c r="G219" i="10"/>
  <c r="G218" i="10"/>
  <c r="G217" i="10"/>
  <c r="I216" i="10"/>
  <c r="G216" i="10"/>
  <c r="G215" i="10"/>
  <c r="G214" i="10"/>
  <c r="I213" i="10"/>
  <c r="G213" i="10"/>
  <c r="G212" i="10"/>
  <c r="G211" i="10"/>
  <c r="G210" i="10"/>
  <c r="I209" i="10"/>
  <c r="G209" i="10"/>
  <c r="G208" i="10"/>
  <c r="I207" i="10"/>
  <c r="G207" i="10"/>
  <c r="F206" i="10"/>
  <c r="E206" i="10"/>
  <c r="G206" i="10" s="1"/>
  <c r="D206" i="10"/>
  <c r="I205" i="10"/>
  <c r="G205" i="10"/>
  <c r="G204" i="10"/>
  <c r="G203" i="10"/>
  <c r="G202" i="10"/>
  <c r="I201" i="10"/>
  <c r="G201" i="10"/>
  <c r="G200" i="10"/>
  <c r="G199" i="10"/>
  <c r="I198" i="10"/>
  <c r="G198" i="10"/>
  <c r="I197" i="10"/>
  <c r="G197" i="10"/>
  <c r="F196" i="10"/>
  <c r="E196" i="10"/>
  <c r="D196" i="10"/>
  <c r="G195" i="10"/>
  <c r="I194" i="10"/>
  <c r="G194" i="10"/>
  <c r="I193" i="10"/>
  <c r="G193" i="10"/>
  <c r="I192" i="10"/>
  <c r="G192" i="10"/>
  <c r="G191" i="10"/>
  <c r="G190" i="10"/>
  <c r="G189" i="10"/>
  <c r="I188" i="10"/>
  <c r="G188" i="10"/>
  <c r="G187" i="10"/>
  <c r="G186" i="10"/>
  <c r="I185" i="10"/>
  <c r="G185" i="10"/>
  <c r="I184" i="10"/>
  <c r="G184" i="10"/>
  <c r="I183" i="10"/>
  <c r="G183" i="10"/>
  <c r="G182" i="10"/>
  <c r="G181" i="10"/>
  <c r="F180" i="10"/>
  <c r="E180" i="10"/>
  <c r="G180" i="10" s="1"/>
  <c r="D180" i="10"/>
  <c r="I179" i="10"/>
  <c r="G179" i="10"/>
  <c r="G178" i="10"/>
  <c r="G177" i="10"/>
  <c r="I176" i="10"/>
  <c r="G176" i="10"/>
  <c r="G175" i="10"/>
  <c r="F174" i="10"/>
  <c r="E174" i="10"/>
  <c r="G174" i="10" s="1"/>
  <c r="D174" i="10"/>
  <c r="I172" i="10"/>
  <c r="G172" i="10"/>
  <c r="I171" i="10"/>
  <c r="G171" i="10"/>
  <c r="F170" i="10"/>
  <c r="F169" i="10" s="1"/>
  <c r="E170" i="10"/>
  <c r="E169" i="10" s="1"/>
  <c r="G169" i="10" s="1"/>
  <c r="D170" i="10"/>
  <c r="D169" i="10" s="1"/>
  <c r="I168" i="10"/>
  <c r="G168" i="10"/>
  <c r="G167" i="10"/>
  <c r="G166" i="10"/>
  <c r="G165" i="10"/>
  <c r="I164" i="10"/>
  <c r="G164" i="10"/>
  <c r="I163" i="10"/>
  <c r="G163" i="10"/>
  <c r="I162" i="10"/>
  <c r="G162" i="10"/>
  <c r="I161" i="10"/>
  <c r="G161" i="10"/>
  <c r="I160" i="10"/>
  <c r="G160" i="10"/>
  <c r="G159" i="10"/>
  <c r="I158" i="10"/>
  <c r="G158" i="10"/>
  <c r="I157" i="10"/>
  <c r="G157" i="10"/>
  <c r="G156" i="10"/>
  <c r="I155" i="10"/>
  <c r="G155" i="10"/>
  <c r="F154" i="10"/>
  <c r="I154" i="10" s="1"/>
  <c r="E154" i="10"/>
  <c r="D154" i="10"/>
  <c r="I153" i="10"/>
  <c r="G153" i="10"/>
  <c r="F152" i="10"/>
  <c r="E152" i="10"/>
  <c r="D152" i="10"/>
  <c r="I150" i="10"/>
  <c r="G150" i="10"/>
  <c r="G149" i="10"/>
  <c r="I148" i="10"/>
  <c r="G148" i="10"/>
  <c r="G147" i="10"/>
  <c r="G146" i="10"/>
  <c r="F145" i="10"/>
  <c r="E145" i="10"/>
  <c r="G145" i="10" s="1"/>
  <c r="D145" i="10"/>
  <c r="I143" i="10"/>
  <c r="G143" i="10"/>
  <c r="G142" i="10"/>
  <c r="F142" i="10"/>
  <c r="F141" i="10" s="1"/>
  <c r="E142" i="10"/>
  <c r="E141" i="10" s="1"/>
  <c r="G141" i="10" s="1"/>
  <c r="D142" i="10"/>
  <c r="D141" i="10" s="1"/>
  <c r="I140" i="10"/>
  <c r="G140" i="10"/>
  <c r="F139" i="10"/>
  <c r="I139" i="10" s="1"/>
  <c r="E139" i="10"/>
  <c r="G139" i="10" s="1"/>
  <c r="D139" i="10"/>
  <c r="G138" i="10"/>
  <c r="F137" i="10"/>
  <c r="E137" i="10"/>
  <c r="D137" i="10"/>
  <c r="G136" i="10"/>
  <c r="I135" i="10"/>
  <c r="G135" i="10"/>
  <c r="I134" i="10"/>
  <c r="G134" i="10"/>
  <c r="I133" i="10"/>
  <c r="G133" i="10"/>
  <c r="G132" i="10"/>
  <c r="I131" i="10"/>
  <c r="G131" i="10"/>
  <c r="G130" i="10"/>
  <c r="F129" i="10"/>
  <c r="E129" i="10"/>
  <c r="D129" i="10"/>
  <c r="D128" i="10" s="1"/>
  <c r="G127" i="10"/>
  <c r="F126" i="10"/>
  <c r="E126" i="10"/>
  <c r="D126" i="10"/>
  <c r="E125" i="10"/>
  <c r="D125" i="10"/>
  <c r="D124" i="10" s="1"/>
  <c r="I122" i="10"/>
  <c r="G122" i="10"/>
  <c r="F121" i="10"/>
  <c r="I121" i="10" s="1"/>
  <c r="E121" i="10"/>
  <c r="D121" i="10"/>
  <c r="G120" i="10"/>
  <c r="G119" i="10"/>
  <c r="F117" i="10"/>
  <c r="E117" i="10"/>
  <c r="G117" i="10" s="1"/>
  <c r="D117" i="10"/>
  <c r="I116" i="10"/>
  <c r="G116" i="10"/>
  <c r="G115" i="10"/>
  <c r="F114" i="10"/>
  <c r="I114" i="10" s="1"/>
  <c r="E114" i="10"/>
  <c r="D114" i="10"/>
  <c r="G113" i="10"/>
  <c r="I112" i="10"/>
  <c r="G112" i="10"/>
  <c r="G111" i="10"/>
  <c r="G110" i="10"/>
  <c r="G109" i="10"/>
  <c r="G108" i="10"/>
  <c r="F107" i="10"/>
  <c r="E107" i="10"/>
  <c r="G107" i="10" s="1"/>
  <c r="D107" i="10"/>
  <c r="I106" i="10"/>
  <c r="G106" i="10"/>
  <c r="G105" i="10"/>
  <c r="F104" i="10"/>
  <c r="I104" i="10" s="1"/>
  <c r="E104" i="10"/>
  <c r="D104" i="10"/>
  <c r="G103" i="10"/>
  <c r="G102" i="10"/>
  <c r="G101" i="10"/>
  <c r="G100" i="10"/>
  <c r="F99" i="10"/>
  <c r="E99" i="10"/>
  <c r="I98" i="10"/>
  <c r="G98" i="10"/>
  <c r="G97" i="10"/>
  <c r="G96" i="10"/>
  <c r="G95" i="10"/>
  <c r="G94" i="10"/>
  <c r="I93" i="10"/>
  <c r="F93" i="10"/>
  <c r="E93" i="10"/>
  <c r="D93" i="10"/>
  <c r="I92" i="10"/>
  <c r="G92" i="10"/>
  <c r="G91" i="10"/>
  <c r="G90" i="10"/>
  <c r="F89" i="10"/>
  <c r="I89" i="10" s="1"/>
  <c r="E89" i="10"/>
  <c r="D89" i="10"/>
  <c r="I87" i="10"/>
  <c r="G87" i="10"/>
  <c r="G86" i="10"/>
  <c r="G85" i="10"/>
  <c r="G84" i="10"/>
  <c r="I83" i="10"/>
  <c r="F83" i="10"/>
  <c r="E83" i="10"/>
  <c r="G83" i="10" s="1"/>
  <c r="D83" i="10"/>
  <c r="G82" i="10"/>
  <c r="G81" i="10"/>
  <c r="G80" i="10"/>
  <c r="G79" i="10"/>
  <c r="G78" i="10"/>
  <c r="I77" i="10"/>
  <c r="G77" i="10"/>
  <c r="F76" i="10"/>
  <c r="E76" i="10"/>
  <c r="G76" i="10" s="1"/>
  <c r="D76" i="10"/>
  <c r="D45" i="10" s="1"/>
  <c r="G75" i="10"/>
  <c r="G74" i="10"/>
  <c r="G73" i="10"/>
  <c r="G72" i="10"/>
  <c r="G71" i="10"/>
  <c r="G70" i="10"/>
  <c r="F69" i="10"/>
  <c r="E69" i="10"/>
  <c r="D69" i="10"/>
  <c r="G68" i="10"/>
  <c r="G67" i="10"/>
  <c r="I66" i="10"/>
  <c r="G66" i="10"/>
  <c r="G65" i="10"/>
  <c r="G64" i="10"/>
  <c r="F63" i="10"/>
  <c r="I63" i="10" s="1"/>
  <c r="E63" i="10"/>
  <c r="D63" i="10"/>
  <c r="G62" i="10"/>
  <c r="G61" i="10"/>
  <c r="I60" i="10"/>
  <c r="G60" i="10"/>
  <c r="G59" i="10"/>
  <c r="I58" i="10"/>
  <c r="G58" i="10"/>
  <c r="F57" i="10"/>
  <c r="I57" i="10" s="1"/>
  <c r="E57" i="10"/>
  <c r="D57" i="10"/>
  <c r="G56" i="10"/>
  <c r="I55" i="10"/>
  <c r="G55" i="10"/>
  <c r="G54" i="10"/>
  <c r="F53" i="10"/>
  <c r="E53" i="10"/>
  <c r="D53" i="10"/>
  <c r="G52" i="10"/>
  <c r="I51" i="10"/>
  <c r="G51" i="10"/>
  <c r="G50" i="10"/>
  <c r="I49" i="10"/>
  <c r="G49" i="10"/>
  <c r="F48" i="10"/>
  <c r="I48" i="10" s="1"/>
  <c r="E48" i="10"/>
  <c r="G48" i="10" s="1"/>
  <c r="D48" i="10"/>
  <c r="G47" i="10"/>
  <c r="G46" i="10"/>
  <c r="F46" i="10"/>
  <c r="I46" i="10" s="1"/>
  <c r="E46" i="10"/>
  <c r="D46" i="10"/>
  <c r="G44" i="10"/>
  <c r="I43" i="10"/>
  <c r="G43" i="10"/>
  <c r="F42" i="10"/>
  <c r="E42" i="10"/>
  <c r="G42" i="10" s="1"/>
  <c r="D42" i="10"/>
  <c r="G41" i="10"/>
  <c r="G40" i="10"/>
  <c r="G38" i="10" s="1"/>
  <c r="G39" i="10"/>
  <c r="F38" i="10"/>
  <c r="E38" i="10"/>
  <c r="D38" i="10"/>
  <c r="G36" i="10"/>
  <c r="F35" i="10"/>
  <c r="E35" i="10"/>
  <c r="D35" i="10"/>
  <c r="G34" i="10"/>
  <c r="F33" i="10"/>
  <c r="E33" i="10"/>
  <c r="G33" i="10" s="1"/>
  <c r="F32" i="10"/>
  <c r="I29" i="10"/>
  <c r="G29" i="10"/>
  <c r="G28" i="10" s="1"/>
  <c r="I28" i="10"/>
  <c r="F28" i="10"/>
  <c r="E28" i="10"/>
  <c r="D28" i="10"/>
  <c r="G27" i="10"/>
  <c r="G26" i="10" s="1"/>
  <c r="F26" i="10"/>
  <c r="I26" i="10" s="1"/>
  <c r="E26" i="10"/>
  <c r="D26" i="10"/>
  <c r="I25" i="10"/>
  <c r="G25" i="10"/>
  <c r="G24" i="10"/>
  <c r="F24" i="10"/>
  <c r="I24" i="10" s="1"/>
  <c r="E24" i="10"/>
  <c r="D24" i="10"/>
  <c r="I23" i="10"/>
  <c r="G23" i="10"/>
  <c r="G22" i="10"/>
  <c r="G21" i="10"/>
  <c r="F20" i="10"/>
  <c r="E20" i="10"/>
  <c r="G20" i="10" s="1"/>
  <c r="D20" i="10"/>
  <c r="G18" i="10"/>
  <c r="G17" i="10"/>
  <c r="F17" i="10"/>
  <c r="E17" i="10"/>
  <c r="D17" i="10"/>
  <c r="F16" i="10"/>
  <c r="F15" i="10" s="1"/>
  <c r="E16" i="10"/>
  <c r="G16" i="10" s="1"/>
  <c r="D16" i="10"/>
  <c r="D15" i="10" s="1"/>
  <c r="H15" i="10"/>
  <c r="G14" i="10"/>
  <c r="I38" i="1"/>
  <c r="I26" i="1"/>
  <c r="D287" i="1"/>
  <c r="D285" i="1"/>
  <c r="D284" i="1" s="1"/>
  <c r="D283" i="1" s="1"/>
  <c r="D282" i="1" s="1"/>
  <c r="D278" i="1"/>
  <c r="D267" i="1"/>
  <c r="D263" i="1"/>
  <c r="D261" i="1"/>
  <c r="D259" i="1"/>
  <c r="D255" i="1"/>
  <c r="D282" i="10" l="1"/>
  <c r="D266" i="10"/>
  <c r="D265" i="10" s="1"/>
  <c r="I278" i="10"/>
  <c r="E128" i="10"/>
  <c r="I250" i="10"/>
  <c r="I180" i="10"/>
  <c r="G126" i="10"/>
  <c r="G137" i="10"/>
  <c r="G154" i="10"/>
  <c r="G245" i="10"/>
  <c r="I261" i="10"/>
  <c r="F173" i="10"/>
  <c r="I173" i="10" s="1"/>
  <c r="I206" i="10"/>
  <c r="I255" i="10"/>
  <c r="I263" i="10"/>
  <c r="I145" i="10"/>
  <c r="I174" i="10"/>
  <c r="F128" i="10"/>
  <c r="I128" i="10" s="1"/>
  <c r="I222" i="10"/>
  <c r="D173" i="10"/>
  <c r="I237" i="10"/>
  <c r="D239" i="10"/>
  <c r="I38" i="10"/>
  <c r="I76" i="10"/>
  <c r="F88" i="10"/>
  <c r="F31" i="10" s="1"/>
  <c r="I107" i="10"/>
  <c r="I117" i="10"/>
  <c r="D88" i="10"/>
  <c r="G93" i="10"/>
  <c r="G104" i="10"/>
  <c r="G114" i="10"/>
  <c r="E45" i="10"/>
  <c r="G45" i="10" s="1"/>
  <c r="G89" i="10"/>
  <c r="G37" i="10"/>
  <c r="I42" i="10"/>
  <c r="G69" i="10"/>
  <c r="G99" i="10"/>
  <c r="D37" i="10"/>
  <c r="I53" i="10"/>
  <c r="G63" i="10"/>
  <c r="G121" i="10"/>
  <c r="G35" i="10"/>
  <c r="I20" i="10"/>
  <c r="D19" i="10"/>
  <c r="D13" i="10" s="1"/>
  <c r="D12" i="10" s="1"/>
  <c r="D151" i="10"/>
  <c r="D31" i="10"/>
  <c r="E283" i="10"/>
  <c r="I266" i="10"/>
  <c r="F265" i="10"/>
  <c r="I265" i="10" s="1"/>
  <c r="G222" i="10"/>
  <c r="I239" i="10"/>
  <c r="G266" i="10"/>
  <c r="E265" i="10"/>
  <c r="D123" i="10"/>
  <c r="E151" i="10"/>
  <c r="F151" i="10"/>
  <c r="I151" i="10" s="1"/>
  <c r="I169" i="10"/>
  <c r="I141" i="10"/>
  <c r="G53" i="10"/>
  <c r="G196" i="10"/>
  <c r="G240" i="10"/>
  <c r="F45" i="10"/>
  <c r="G57" i="10"/>
  <c r="I99" i="10"/>
  <c r="E239" i="10"/>
  <c r="G239" i="10" s="1"/>
  <c r="I240" i="10"/>
  <c r="E19" i="10"/>
  <c r="G129" i="10"/>
  <c r="E173" i="10"/>
  <c r="G173" i="10" s="1"/>
  <c r="G267" i="10"/>
  <c r="E15" i="10"/>
  <c r="F37" i="10"/>
  <c r="I37" i="10" s="1"/>
  <c r="E32" i="10"/>
  <c r="E88" i="10"/>
  <c r="E124" i="10"/>
  <c r="F284" i="10"/>
  <c r="G284" i="10" s="1"/>
  <c r="I196" i="10"/>
  <c r="F19" i="10"/>
  <c r="I19" i="10" s="1"/>
  <c r="E37" i="10"/>
  <c r="F125" i="10"/>
  <c r="F124" i="10" s="1"/>
  <c r="F123" i="10" s="1"/>
  <c r="I129" i="10"/>
  <c r="G152" i="10"/>
  <c r="G170" i="10"/>
  <c r="G223" i="10"/>
  <c r="I267" i="10"/>
  <c r="I142" i="10"/>
  <c r="I152" i="10"/>
  <c r="I170" i="10"/>
  <c r="I223" i="10"/>
  <c r="G285" i="10"/>
  <c r="D266" i="1"/>
  <c r="D265" i="1" s="1"/>
  <c r="D252" i="1"/>
  <c r="D250" i="1"/>
  <c r="D245" i="1"/>
  <c r="D240" i="1"/>
  <c r="D237" i="1"/>
  <c r="D235" i="1"/>
  <c r="D223" i="1"/>
  <c r="D220" i="1"/>
  <c r="D206" i="1"/>
  <c r="D196" i="1"/>
  <c r="D180" i="1"/>
  <c r="D174" i="1"/>
  <c r="D170" i="1"/>
  <c r="D169" i="1" s="1"/>
  <c r="D154" i="1"/>
  <c r="D152" i="1"/>
  <c r="D145" i="1"/>
  <c r="D142" i="1"/>
  <c r="D141" i="1" s="1"/>
  <c r="D139" i="1"/>
  <c r="D137" i="1"/>
  <c r="D129" i="1"/>
  <c r="D125" i="1"/>
  <c r="D124" i="1" s="1"/>
  <c r="D126" i="1"/>
  <c r="D121" i="1"/>
  <c r="D117" i="1"/>
  <c r="D114" i="1"/>
  <c r="D107" i="1"/>
  <c r="D104" i="1"/>
  <c r="D93" i="1"/>
  <c r="D89" i="1"/>
  <c r="D83" i="1"/>
  <c r="D76" i="1"/>
  <c r="D69" i="1"/>
  <c r="D63" i="1"/>
  <c r="D57" i="1"/>
  <c r="D53" i="1"/>
  <c r="D48" i="1"/>
  <c r="D46" i="1"/>
  <c r="D42" i="1"/>
  <c r="D38" i="1"/>
  <c r="D37" i="1" s="1"/>
  <c r="D35" i="1"/>
  <c r="D26" i="1"/>
  <c r="D28" i="1"/>
  <c r="D24" i="1"/>
  <c r="D20" i="1"/>
  <c r="D17" i="1"/>
  <c r="D16" i="1" s="1"/>
  <c r="D15" i="1" s="1"/>
  <c r="G128" i="10" l="1"/>
  <c r="D30" i="10"/>
  <c r="G88" i="10"/>
  <c r="I45" i="10"/>
  <c r="F13" i="10"/>
  <c r="F12" i="10" s="1"/>
  <c r="D11" i="10"/>
  <c r="D10" i="10" s="1"/>
  <c r="E123" i="10"/>
  <c r="G123" i="10" s="1"/>
  <c r="G124" i="10"/>
  <c r="G19" i="10"/>
  <c r="E282" i="10"/>
  <c r="G151" i="10"/>
  <c r="I88" i="10"/>
  <c r="G125" i="10"/>
  <c r="F30" i="10"/>
  <c r="G15" i="10"/>
  <c r="E13" i="10"/>
  <c r="E31" i="10"/>
  <c r="G32" i="10"/>
  <c r="F283" i="10"/>
  <c r="G283" i="10" s="1"/>
  <c r="I284" i="10"/>
  <c r="G265" i="10"/>
  <c r="D151" i="1"/>
  <c r="D239" i="1"/>
  <c r="D222" i="1"/>
  <c r="D173" i="1" s="1"/>
  <c r="D128" i="1"/>
  <c r="D88" i="1"/>
  <c r="D31" i="1" s="1"/>
  <c r="D45" i="1"/>
  <c r="D19" i="1"/>
  <c r="D13" i="1" s="1"/>
  <c r="D12" i="1" s="1"/>
  <c r="G243" i="1"/>
  <c r="G226" i="1"/>
  <c r="G218" i="1"/>
  <c r="G214" i="1"/>
  <c r="G212" i="1"/>
  <c r="G204" i="1"/>
  <c r="G200" i="1"/>
  <c r="G191" i="1"/>
  <c r="G189" i="1"/>
  <c r="E154" i="1"/>
  <c r="G167" i="1"/>
  <c r="E117" i="1"/>
  <c r="F117" i="1"/>
  <c r="G13" i="10" l="1"/>
  <c r="E12" i="10"/>
  <c r="I13" i="10"/>
  <c r="K31" i="10"/>
  <c r="E30" i="10"/>
  <c r="G30" i="10" s="1"/>
  <c r="G31" i="10"/>
  <c r="F282" i="10"/>
  <c r="I282" i="10" s="1"/>
  <c r="I283" i="10"/>
  <c r="I31" i="10"/>
  <c r="I12" i="10"/>
  <c r="F11" i="10"/>
  <c r="I123" i="10"/>
  <c r="D123" i="1"/>
  <c r="D30" i="1" s="1"/>
  <c r="D11" i="1" s="1"/>
  <c r="D10" i="1" s="1"/>
  <c r="G86" i="1"/>
  <c r="E83" i="1"/>
  <c r="G85" i="1"/>
  <c r="F35" i="1"/>
  <c r="E35" i="1"/>
  <c r="G36" i="1"/>
  <c r="I30" i="10" l="1"/>
  <c r="F10" i="10"/>
  <c r="G282" i="10"/>
  <c r="E11" i="10"/>
  <c r="G12" i="10"/>
  <c r="G35" i="1"/>
  <c r="E10" i="10" l="1"/>
  <c r="G10" i="10" s="1"/>
  <c r="G11" i="10"/>
  <c r="I10" i="10"/>
  <c r="I11" i="10"/>
  <c r="G246" i="1"/>
  <c r="F245" i="1"/>
  <c r="E245" i="1"/>
  <c r="G242" i="1"/>
  <c r="G241" i="1"/>
  <c r="F240" i="1"/>
  <c r="E240" i="1"/>
  <c r="G224" i="1"/>
  <c r="G225" i="1"/>
  <c r="F223" i="1"/>
  <c r="E223" i="1"/>
  <c r="E206" i="1"/>
  <c r="G190" i="1"/>
  <c r="G159" i="1"/>
  <c r="E145" i="1"/>
  <c r="G149" i="1"/>
  <c r="G147" i="1"/>
  <c r="F142" i="1"/>
  <c r="E142" i="1"/>
  <c r="E93" i="1"/>
  <c r="G97" i="1"/>
  <c r="E57" i="1"/>
  <c r="G61" i="1"/>
  <c r="G22" i="1"/>
  <c r="I240" i="1" l="1"/>
  <c r="G223" i="1"/>
  <c r="E196" i="1" l="1"/>
  <c r="G202" i="1"/>
  <c r="G73" i="1" l="1"/>
  <c r="G72" i="1" l="1"/>
  <c r="E69" i="1"/>
  <c r="G203" i="1" l="1"/>
  <c r="G187" i="1"/>
  <c r="G186" i="1"/>
  <c r="G185" i="1"/>
  <c r="I185" i="1"/>
  <c r="G182" i="1"/>
  <c r="F180" i="1"/>
  <c r="E180" i="1"/>
  <c r="G181" i="1"/>
  <c r="G156" i="1"/>
  <c r="G134" i="1"/>
  <c r="I134" i="1"/>
  <c r="G132" i="1"/>
  <c r="G95" i="1"/>
  <c r="G54" i="1"/>
  <c r="F53" i="1"/>
  <c r="E53" i="1"/>
  <c r="I23" i="1"/>
  <c r="F174" i="1" l="1"/>
  <c r="E174" i="1"/>
  <c r="G175" i="1"/>
  <c r="G229" i="1" l="1"/>
  <c r="G228" i="1"/>
  <c r="G211" i="1"/>
  <c r="G199" i="1"/>
  <c r="I192" i="1"/>
  <c r="G192" i="1"/>
  <c r="G166" i="1"/>
  <c r="G165" i="1"/>
  <c r="F129" i="1"/>
  <c r="E129" i="1"/>
  <c r="G130" i="1"/>
  <c r="E42" i="1"/>
  <c r="F99" i="1"/>
  <c r="G102" i="1"/>
  <c r="E99" i="1"/>
  <c r="G100" i="1"/>
  <c r="G99" i="1" l="1"/>
  <c r="E63" i="1"/>
  <c r="E48" i="1"/>
  <c r="E38" i="1"/>
  <c r="E37" i="1" s="1"/>
  <c r="G248" i="1"/>
  <c r="G210" i="1"/>
  <c r="G178" i="1"/>
  <c r="G177" i="1"/>
  <c r="F145" i="1"/>
  <c r="G146" i="1"/>
  <c r="G120" i="1"/>
  <c r="G103" i="1"/>
  <c r="F93" i="1"/>
  <c r="G96" i="1"/>
  <c r="F69" i="1"/>
  <c r="G75" i="1"/>
  <c r="F63" i="1"/>
  <c r="G67" i="1"/>
  <c r="F57" i="1"/>
  <c r="G59" i="1"/>
  <c r="I58" i="1"/>
  <c r="G58" i="1"/>
  <c r="G50" i="1"/>
  <c r="F20" i="1"/>
  <c r="E20" i="1"/>
  <c r="G20" i="1" l="1"/>
  <c r="G57" i="1"/>
  <c r="G113" i="1" l="1"/>
  <c r="G110" i="1"/>
  <c r="G109" i="1"/>
  <c r="G108" i="1"/>
  <c r="F107" i="1"/>
  <c r="E107" i="1"/>
  <c r="F89" i="1"/>
  <c r="E89" i="1"/>
  <c r="G90" i="1"/>
  <c r="F48" i="1"/>
  <c r="G48" i="1" s="1"/>
  <c r="G52" i="1"/>
  <c r="G29" i="1"/>
  <c r="G27" i="1"/>
  <c r="G26" i="1" s="1"/>
  <c r="G25" i="1"/>
  <c r="G23" i="1"/>
  <c r="F26" i="1"/>
  <c r="E26" i="1"/>
  <c r="F255" i="1" l="1"/>
  <c r="E255" i="1"/>
  <c r="G257" i="1"/>
  <c r="G256" i="1"/>
  <c r="F252" i="1"/>
  <c r="E252" i="1"/>
  <c r="G254" i="1"/>
  <c r="G234" i="1"/>
  <c r="G117" i="1"/>
  <c r="G119" i="1"/>
  <c r="F114" i="1"/>
  <c r="E114" i="1"/>
  <c r="G115" i="1"/>
  <c r="G111" i="1"/>
  <c r="F104" i="1"/>
  <c r="E104" i="1"/>
  <c r="G105" i="1"/>
  <c r="G101" i="1"/>
  <c r="G91" i="1"/>
  <c r="F83" i="1"/>
  <c r="G84" i="1"/>
  <c r="F76" i="1"/>
  <c r="E76" i="1"/>
  <c r="G82" i="1"/>
  <c r="G81" i="1"/>
  <c r="G79" i="1"/>
  <c r="G78" i="1"/>
  <c r="G74" i="1"/>
  <c r="G71" i="1"/>
  <c r="G70" i="1"/>
  <c r="G68" i="1"/>
  <c r="G62" i="1"/>
  <c r="G56" i="1"/>
  <c r="G47" i="1"/>
  <c r="G46" i="1" s="1"/>
  <c r="F46" i="1"/>
  <c r="E46" i="1"/>
  <c r="F38" i="1"/>
  <c r="G40" i="1"/>
  <c r="G41" i="1"/>
  <c r="G39" i="1"/>
  <c r="I46" i="1" l="1"/>
  <c r="G53" i="1"/>
  <c r="I117" i="1"/>
  <c r="I99" i="1"/>
  <c r="G38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67" i="1"/>
  <c r="I264" i="1"/>
  <c r="G264" i="1"/>
  <c r="F263" i="1"/>
  <c r="E263" i="1"/>
  <c r="F196" i="1"/>
  <c r="I249" i="1"/>
  <c r="G249" i="1"/>
  <c r="I244" i="1"/>
  <c r="I247" i="1"/>
  <c r="G244" i="1"/>
  <c r="G247" i="1"/>
  <c r="G230" i="1"/>
  <c r="G213" i="1"/>
  <c r="I213" i="1"/>
  <c r="G205" i="1"/>
  <c r="I205" i="1"/>
  <c r="G201" i="1"/>
  <c r="I201" i="1"/>
  <c r="G198" i="1"/>
  <c r="G188" i="1"/>
  <c r="I188" i="1"/>
  <c r="I176" i="1"/>
  <c r="I179" i="1"/>
  <c r="G176" i="1"/>
  <c r="G179" i="1"/>
  <c r="F152" i="1"/>
  <c r="E152" i="1"/>
  <c r="I153" i="1"/>
  <c r="G153" i="1"/>
  <c r="G171" i="1"/>
  <c r="F170" i="1"/>
  <c r="F169" i="1" s="1"/>
  <c r="E170" i="1"/>
  <c r="F154" i="1"/>
  <c r="G168" i="1"/>
  <c r="I168" i="1"/>
  <c r="G164" i="1"/>
  <c r="I164" i="1"/>
  <c r="G163" i="1"/>
  <c r="I163" i="1"/>
  <c r="G162" i="1"/>
  <c r="I162" i="1"/>
  <c r="G161" i="1"/>
  <c r="I161" i="1"/>
  <c r="G160" i="1"/>
  <c r="I160" i="1"/>
  <c r="I157" i="1"/>
  <c r="I158" i="1"/>
  <c r="G155" i="1"/>
  <c r="G157" i="1"/>
  <c r="G158" i="1"/>
  <c r="G135" i="1"/>
  <c r="I135" i="1"/>
  <c r="G136" i="1"/>
  <c r="E24" i="1"/>
  <c r="G14" i="1"/>
  <c r="G18" i="1"/>
  <c r="G21" i="1"/>
  <c r="F17" i="1"/>
  <c r="E17" i="1"/>
  <c r="E16" i="1" s="1"/>
  <c r="E15" i="1" s="1"/>
  <c r="G28" i="1"/>
  <c r="G24" i="1"/>
  <c r="F28" i="1"/>
  <c r="F24" i="1"/>
  <c r="H15" i="1"/>
  <c r="I25" i="1"/>
  <c r="I29" i="1"/>
  <c r="I43" i="1"/>
  <c r="I49" i="1"/>
  <c r="I51" i="1"/>
  <c r="I55" i="1"/>
  <c r="I60" i="1"/>
  <c r="I66" i="1"/>
  <c r="I77" i="1"/>
  <c r="I87" i="1"/>
  <c r="I92" i="1"/>
  <c r="I98" i="1"/>
  <c r="I106" i="1"/>
  <c r="I112" i="1"/>
  <c r="I116" i="1"/>
  <c r="I122" i="1"/>
  <c r="I131" i="1"/>
  <c r="I133" i="1"/>
  <c r="I140" i="1"/>
  <c r="I143" i="1"/>
  <c r="I148" i="1"/>
  <c r="I150" i="1"/>
  <c r="I155" i="1"/>
  <c r="I172" i="1"/>
  <c r="I183" i="1"/>
  <c r="I184" i="1"/>
  <c r="I193" i="1"/>
  <c r="I194" i="1"/>
  <c r="I197" i="1"/>
  <c r="I198" i="1"/>
  <c r="I207" i="1"/>
  <c r="I209" i="1"/>
  <c r="I216" i="1"/>
  <c r="I219" i="1"/>
  <c r="I227" i="1"/>
  <c r="I232" i="1"/>
  <c r="I233" i="1"/>
  <c r="I238" i="1"/>
  <c r="I251" i="1"/>
  <c r="I253" i="1"/>
  <c r="I258" i="1"/>
  <c r="I262" i="1"/>
  <c r="I268" i="1"/>
  <c r="I269" i="1"/>
  <c r="I270" i="1"/>
  <c r="I271" i="1"/>
  <c r="I272" i="1"/>
  <c r="I273" i="1"/>
  <c r="I275" i="1"/>
  <c r="I276" i="1"/>
  <c r="I277" i="1"/>
  <c r="I279" i="1"/>
  <c r="I280" i="1"/>
  <c r="I281" i="1"/>
  <c r="I286" i="1"/>
  <c r="G34" i="1"/>
  <c r="G43" i="1"/>
  <c r="G44" i="1"/>
  <c r="G49" i="1"/>
  <c r="G51" i="1"/>
  <c r="G55" i="1"/>
  <c r="G60" i="1"/>
  <c r="G64" i="1"/>
  <c r="G65" i="1"/>
  <c r="G66" i="1"/>
  <c r="G77" i="1"/>
  <c r="G80" i="1"/>
  <c r="G87" i="1"/>
  <c r="G92" i="1"/>
  <c r="G94" i="1"/>
  <c r="G98" i="1"/>
  <c r="G106" i="1"/>
  <c r="G112" i="1"/>
  <c r="G116" i="1"/>
  <c r="G122" i="1"/>
  <c r="G127" i="1"/>
  <c r="G131" i="1"/>
  <c r="G133" i="1"/>
  <c r="G138" i="1"/>
  <c r="G140" i="1"/>
  <c r="G143" i="1"/>
  <c r="G142" i="1" s="1"/>
  <c r="G148" i="1"/>
  <c r="G150" i="1"/>
  <c r="G172" i="1"/>
  <c r="G183" i="1"/>
  <c r="G184" i="1"/>
  <c r="G193" i="1"/>
  <c r="G194" i="1"/>
  <c r="G195" i="1"/>
  <c r="G197" i="1"/>
  <c r="G207" i="1"/>
  <c r="G208" i="1"/>
  <c r="G209" i="1"/>
  <c r="G215" i="1"/>
  <c r="G216" i="1"/>
  <c r="G217" i="1"/>
  <c r="G219" i="1"/>
  <c r="G221" i="1"/>
  <c r="G227" i="1"/>
  <c r="H227" i="1" s="1"/>
  <c r="G231" i="1"/>
  <c r="G232" i="1"/>
  <c r="G233" i="1"/>
  <c r="G236" i="1"/>
  <c r="G238" i="1"/>
  <c r="G251" i="1"/>
  <c r="G253" i="1"/>
  <c r="G258" i="1"/>
  <c r="G260" i="1"/>
  <c r="G262" i="1"/>
  <c r="G268" i="1"/>
  <c r="G269" i="1"/>
  <c r="G270" i="1"/>
  <c r="G271" i="1"/>
  <c r="G272" i="1"/>
  <c r="G273" i="1"/>
  <c r="G274" i="1"/>
  <c r="G275" i="1"/>
  <c r="G276" i="1"/>
  <c r="G277" i="1"/>
  <c r="G279" i="1"/>
  <c r="G280" i="1"/>
  <c r="G281" i="1"/>
  <c r="G286" i="1"/>
  <c r="G288" i="1"/>
  <c r="F287" i="1"/>
  <c r="F285" i="1"/>
  <c r="F284" i="1" s="1"/>
  <c r="F283" i="1" s="1"/>
  <c r="F278" i="1"/>
  <c r="F267" i="1"/>
  <c r="F261" i="1"/>
  <c r="F259" i="1"/>
  <c r="F250" i="1"/>
  <c r="F237" i="1"/>
  <c r="F235" i="1"/>
  <c r="F220" i="1"/>
  <c r="F206" i="1"/>
  <c r="F139" i="1"/>
  <c r="F137" i="1"/>
  <c r="F126" i="1"/>
  <c r="F125" i="1" s="1"/>
  <c r="F124" i="1" s="1"/>
  <c r="F121" i="1"/>
  <c r="F45" i="1"/>
  <c r="F42" i="1"/>
  <c r="F37" i="1" s="1"/>
  <c r="F33" i="1"/>
  <c r="F32" i="1" s="1"/>
  <c r="E287" i="1"/>
  <c r="E285" i="1"/>
  <c r="E284" i="1" s="1"/>
  <c r="E278" i="1"/>
  <c r="E261" i="1"/>
  <c r="E259" i="1"/>
  <c r="E250" i="1"/>
  <c r="E237" i="1"/>
  <c r="E220" i="1"/>
  <c r="E235" i="1"/>
  <c r="E141" i="1"/>
  <c r="E139" i="1"/>
  <c r="E137" i="1"/>
  <c r="E126" i="1"/>
  <c r="E125" i="1" s="1"/>
  <c r="E121" i="1"/>
  <c r="E33" i="1"/>
  <c r="E28" i="1"/>
  <c r="I37" i="1" l="1"/>
  <c r="E19" i="1"/>
  <c r="F88" i="1"/>
  <c r="F31" i="1" s="1"/>
  <c r="G33" i="1"/>
  <c r="F19" i="1"/>
  <c r="I250" i="1"/>
  <c r="I174" i="1"/>
  <c r="E88" i="1"/>
  <c r="E266" i="1"/>
  <c r="E265" i="1" s="1"/>
  <c r="G174" i="1"/>
  <c r="G263" i="1"/>
  <c r="I263" i="1"/>
  <c r="G245" i="1"/>
  <c r="I245" i="1"/>
  <c r="G17" i="1"/>
  <c r="E45" i="1"/>
  <c r="G45" i="1" s="1"/>
  <c r="F151" i="1"/>
  <c r="I104" i="1"/>
  <c r="I142" i="1"/>
  <c r="G240" i="1"/>
  <c r="G170" i="1"/>
  <c r="G255" i="1"/>
  <c r="F222" i="1"/>
  <c r="F173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78" i="1"/>
  <c r="F239" i="1"/>
  <c r="E239" i="1"/>
  <c r="G237" i="1"/>
  <c r="G235" i="1"/>
  <c r="I206" i="1"/>
  <c r="G196" i="1"/>
  <c r="G180" i="1"/>
  <c r="G154" i="1"/>
  <c r="G139" i="1"/>
  <c r="I261" i="1"/>
  <c r="G63" i="1"/>
  <c r="I287" i="1"/>
  <c r="G107" i="1"/>
  <c r="I139" i="1"/>
  <c r="G220" i="1"/>
  <c r="G145" i="1"/>
  <c r="G121" i="1"/>
  <c r="F282" i="1"/>
  <c r="E222" i="1"/>
  <c r="I267" i="1"/>
  <c r="G287" i="1"/>
  <c r="I154" i="1"/>
  <c r="I237" i="1"/>
  <c r="I145" i="1"/>
  <c r="I114" i="1"/>
  <c r="G206" i="1"/>
  <c r="G42" i="1"/>
  <c r="G37" i="1" s="1"/>
  <c r="I89" i="1"/>
  <c r="G137" i="1"/>
  <c r="I83" i="1"/>
  <c r="I170" i="1"/>
  <c r="G259" i="1"/>
  <c r="G104" i="1"/>
  <c r="G261" i="1"/>
  <c r="I196" i="1"/>
  <c r="I255" i="1"/>
  <c r="I20" i="1"/>
  <c r="G129" i="1"/>
  <c r="F141" i="1"/>
  <c r="G141" i="1" s="1"/>
  <c r="I129" i="1"/>
  <c r="I121" i="1"/>
  <c r="I107" i="1"/>
  <c r="I93" i="1"/>
  <c r="G93" i="1"/>
  <c r="G83" i="1"/>
  <c r="G76" i="1"/>
  <c r="I76" i="1"/>
  <c r="I63" i="1"/>
  <c r="I53" i="1"/>
  <c r="I48" i="1"/>
  <c r="G125" i="1"/>
  <c r="E124" i="1"/>
  <c r="E128" i="1"/>
  <c r="G284" i="1"/>
  <c r="E283" i="1"/>
  <c r="I42" i="1"/>
  <c r="G89" i="1"/>
  <c r="E169" i="1"/>
  <c r="F266" i="1"/>
  <c r="G285" i="1"/>
  <c r="I285" i="1"/>
  <c r="I223" i="1"/>
  <c r="I57" i="1"/>
  <c r="G252" i="1"/>
  <c r="I180" i="1"/>
  <c r="G126" i="1"/>
  <c r="I284" i="1"/>
  <c r="E32" i="1"/>
  <c r="G267" i="1"/>
  <c r="I252" i="1"/>
  <c r="G69" i="1"/>
  <c r="G250" i="1"/>
  <c r="I28" i="1"/>
  <c r="G114" i="1"/>
  <c r="G278" i="1"/>
  <c r="I24" i="1"/>
  <c r="F16" i="1"/>
  <c r="G16" i="1" s="1"/>
  <c r="E31" i="1" l="1"/>
  <c r="G19" i="1"/>
  <c r="E13" i="1"/>
  <c r="E12" i="1" s="1"/>
  <c r="G266" i="1"/>
  <c r="G222" i="1"/>
  <c r="G169" i="1"/>
  <c r="E151" i="1"/>
  <c r="E173" i="1"/>
  <c r="I173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41" i="1"/>
  <c r="I239" i="1"/>
  <c r="I169" i="1"/>
  <c r="I19" i="1"/>
  <c r="G239" i="1"/>
  <c r="I222" i="1"/>
  <c r="F128" i="1"/>
  <c r="F123" i="1" s="1"/>
  <c r="G88" i="1"/>
  <c r="I88" i="1"/>
  <c r="E282" i="1"/>
  <c r="G283" i="1"/>
  <c r="I283" i="1"/>
  <c r="F265" i="1"/>
  <c r="I265" i="1" s="1"/>
  <c r="I266" i="1"/>
  <c r="G124" i="1"/>
  <c r="I45" i="1"/>
  <c r="I152" i="1"/>
  <c r="G152" i="1"/>
  <c r="G32" i="1"/>
  <c r="F15" i="1"/>
  <c r="G15" i="1" s="1"/>
  <c r="G31" i="1" l="1"/>
  <c r="E123" i="1"/>
  <c r="G173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28" i="1"/>
  <c r="F30" i="1"/>
  <c r="G128" i="1"/>
  <c r="G151" i="1"/>
  <c r="I151" i="1"/>
  <c r="I31" i="1"/>
  <c r="G265" i="1"/>
  <c r="G282" i="1"/>
  <c r="I282" i="1"/>
  <c r="F13" i="1"/>
  <c r="G13" i="1" s="1"/>
  <c r="E30" i="1" l="1"/>
  <c r="G30" i="1" s="1"/>
  <c r="F10" i="2"/>
  <c r="G180" i="2"/>
  <c r="I27" i="2"/>
  <c r="G12" i="2"/>
  <c r="E11" i="2"/>
  <c r="I11" i="2" s="1"/>
  <c r="G123" i="1"/>
  <c r="I123" i="1"/>
  <c r="F12" i="1"/>
  <c r="G12" i="1" s="1"/>
  <c r="I13" i="1"/>
  <c r="E11" i="1" l="1"/>
  <c r="I30" i="1"/>
  <c r="E10" i="2"/>
  <c r="G10" i="2" s="1"/>
  <c r="G11" i="2"/>
  <c r="F11" i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<sst xmlns="http://schemas.openxmlformats.org/spreadsheetml/2006/main" count="1516" uniqueCount="509">
  <si>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</si>
  <si>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</si>
  <si>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</si>
  <si>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</si>
  <si>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</si>
  <si>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</si>
  <si>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</si>
  <si>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</si>
  <si>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</si>
  <si>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</si>
  <si>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</si>
  <si>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</si>
  <si>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</si>
  <si>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</si>
  <si>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</si>
  <si>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</si>
  <si>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</si>
  <si>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</si>
  <si>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</si>
  <si>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</si>
  <si>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</si>
  <si>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</si>
  <si>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</si>
  <si>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</si>
  <si>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</si>
  <si>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</si>
  <si>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</si>
  <si>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</si>
  <si>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</si>
  <si>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</si>
  <si>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</si>
  <si>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</si>
  <si>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</si>
  <si>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</si>
  <si>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</si>
  <si>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</si>
  <si>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</si>
  <si>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</si>
  <si>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</si>
  <si>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</si>
  <si>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</si>
  <si>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</si>
  <si>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</si>
  <si>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</si>
  <si>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</si>
  <si>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</si>
  <si>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</si>
  <si>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</si>
  <si>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</si>
  <si>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</si>
  <si>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</si>
  <si>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</si>
  <si>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</si>
  <si>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</si>
  <si>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</si>
  <si>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</si>
  <si>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</si>
  <si>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</si>
  <si>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</si>
  <si>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</si>
  <si>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</si>
  <si>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</si>
  <si>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</si>
  <si>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</si>
  <si>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</si>
  <si>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</si>
  <si>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</si>
  <si>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</si>
  <si>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</si>
  <si>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</si>
  <si>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</si>
  <si>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</si>
  <si>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</si>
  <si>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</si>
  <si>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</si>
  <si>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</si>
  <si>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</si>
  <si>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</si>
  <si>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</si>
  <si>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</si>
  <si>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</si>
  <si>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</si>
  <si>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</si>
  <si>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</si>
  <si>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</si>
  <si>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</si>
  <si>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</si>
  <si>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</si>
  <si>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</si>
  <si>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</si>
  <si>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</si>
  <si>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</si>
  <si>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</si>
  <si>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</si>
  <si>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</si>
  <si>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</si>
  <si>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</si>
  <si>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</si>
  <si>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</si>
  <si>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</si>
  <si>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</si>
  <si>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</si>
  <si>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</si>
  <si>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</si>
  <si>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</si>
  <si>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</si>
  <si>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</si>
  <si>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</si>
  <si>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</si>
  <si>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</si>
  <si>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</si>
  <si>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</si>
  <si>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</si>
  <si>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</si>
  <si>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</si>
  <si>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</si>
  <si>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</si>
  <si>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</si>
  <si>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</si>
  <si>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</si>
  <si>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</si>
  <si>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</si>
  <si>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</si>
  <si>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</si>
  <si>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</si>
  <si>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</si>
  <si>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</si>
  <si>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</si>
  <si>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</si>
  <si>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</si>
  <si>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</si>
  <si>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</si>
  <si>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</si>
  <si>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</si>
  <si>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</si>
  <si>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</si>
  <si>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</si>
  <si>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</si>
  <si>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</si>
  <si>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</si>
  <si>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</si>
  <si>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</si>
  <si>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</si>
  <si>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</si>
  <si>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</si>
  <si>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</si>
  <si>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</si>
  <si>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</si>
  <si>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</si>
  <si>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</si>
  <si>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</si>
  <si>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</si>
  <si>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</si>
  <si>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</si>
  <si>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</si>
  <si>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</si>
  <si>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</si>
  <si>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</si>
  <si>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</si>
  <si>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</si>
  <si>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</si>
  <si>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</si>
  <si>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</si>
  <si>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</si>
  <si>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</si>
  <si>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</si>
  <si>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</si>
  <si>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</si>
  <si>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</si>
  <si>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</si>
  <si>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</si>
  <si>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</si>
  <si>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</si>
  <si>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</si>
  <si>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</si>
  <si>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</si>
  <si>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</si>
  <si>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</si>
  <si>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</si>
  <si>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</si>
  <si>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</si>
  <si>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</si>
  <si>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</si>
  <si>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</si>
  <si>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</si>
  <si>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</si>
  <si>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</si>
  <si>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</si>
  <si>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</si>
  <si>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</si>
  <si>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</si>
  <si>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</si>
  <si>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</si>
  <si>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</si>
  <si>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</si>
  <si>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</si>
  <si>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</si>
  <si>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</si>
  <si>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</si>
  <si>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</si>
  <si>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</si>
  <si>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</si>
  <si>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</si>
  <si>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</si>
  <si>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</si>
  <si>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</si>
  <si>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</si>
  <si>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</si>
  <si>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</si>
  <si>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</si>
  <si>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</si>
  <si>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</si>
  <si>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</si>
  <si>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</si>
  <si>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</si>
  <si>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</si>
  <si>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</si>
  <si>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</si>
  <si>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</si>
  <si>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</si>
  <si>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</si>
  <si>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</si>
  <si>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</si>
  <si>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</si>
  <si>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</si>
  <si>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</si>
  <si>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</si>
  <si>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</si>
  <si>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</si>
  <si>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</si>
  <si>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</si>
  <si>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</si>
  <si>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</si>
  <si>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</si>
  <si>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</si>
  <si>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</si>
  <si>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</si>
  <si>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</si>
  <si>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</si>
  <si>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</si>
  <si>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</si>
  <si>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</si>
  <si>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</si>
  <si>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</si>
  <si>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</si>
  <si>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</si>
  <si>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</si>
  <si>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</si>
  <si>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</si>
  <si>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</si>
  <si>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</si>
  <si>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</si>
  <si>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</si>
  <si>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</si>
  <si>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</si>
  <si>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</si>
  <si>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</si>
  <si>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</si>
  <si>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</si>
  <si>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</si>
  <si>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</si>
  <si>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</si>
  <si>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</si>
  <si>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</si>
  <si>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</si>
  <si>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</si>
  <si>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</si>
  <si>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</si>
  <si>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</si>
  <si>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</si>
  <si>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</si>
  <si>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</si>
  <si>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</si>
  <si>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</si>
  <si>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</si>
  <si>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</si>
  <si>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</si>
  <si>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</si>
  <si>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</si>
  <si>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</si>
  <si>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</si>
  <si>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</si>
  <si>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</si>
  <si>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</si>
  <si>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</si>
  <si>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</si>
  <si>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</si>
  <si>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</si>
  <si>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</si>
  <si>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</si>
  <si>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</si>
  <si>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</si>
  <si>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</si>
  <si>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</si>
  <si>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</si>
  <si>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</si>
  <si>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</si>
  <si>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</si>
  <si>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</si>
  <si>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</si>
  <si>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</si>
  <si>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</si>
  <si>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</si>
  <si>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</si>
  <si>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</si>
  <si>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</si>
  <si>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</si>
  <si>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</si>
  <si>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</si>
  <si>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</si>
  <si>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</si>
  <si>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</si>
  <si>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</si>
  <si>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</si>
  <si>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</si>
  <si>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</si>
  <si>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</si>
  <si>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</si>
  <si>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</si>
  <si>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</si>
  <si>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</si>
  <si>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</si>
  <si>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</si>
  <si>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</si>
  <si>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</si>
  <si>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</si>
  <si>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</si>
  <si>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</si>
  <si>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</si>
  <si>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</si>
  <si>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</si>
  <si>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</si>
  <si>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</si>
  <si>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</si>
  <si>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</si>
  <si>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</si>
  <si>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</si>
  <si>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</si>
  <si>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</si>
  <si>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</si>
  <si>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</si>
  <si>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</si>
  <si>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</si>
  <si>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</si>
  <si>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</si>
  <si>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</si>
  <si>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</si>
  <si>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</si>
  <si>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</si>
  <si>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</si>
  <si>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</si>
  <si>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</si>
  <si>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</si>
  <si>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</si>
  <si>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</si>
  <si>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</si>
  <si>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</si>
  <si>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</si>
  <si>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</si>
  <si>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</si>
  <si>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</si>
  <si>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</si>
  <si>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</si>
  <si>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</si>
  <si>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</si>
  <si>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</si>
  <si>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</si>
  <si>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</si>
  <si>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</si>
  <si>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</si>
  <si>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</si>
  <si>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</si>
  <si>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</si>
  <si>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</si>
  <si>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</si>
  <si>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</si>
  <si>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</si>
  <si>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</si>
  <si>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</si>
  <si>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</si>
  <si>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</si>
  <si>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</si>
  <si>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</si>
  <si>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</si>
  <si>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</si>
  <si>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</si>
  <si>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</si>
  <si>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</si>
  <si>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</si>
  <si>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</si>
  <si>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</si>
  <si>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</si>
  <si>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</si>
  <si>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</si>
  <si>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</si>
  <si>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</si>
  <si>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</si>
  <si>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</si>
  <si>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</si>
  <si>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</si>
  <si>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</si>
  <si>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</si>
  <si>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</si>
  <si>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</si>
  <si>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</si>
  <si>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</si>
  <si>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</si>
  <si>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</si>
  <si>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</si>
  <si>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</si>
  <si>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</si>
  <si>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</si>
  <si>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</si>
  <si>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</si>
  <si>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</si>
  <si>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</si>
  <si>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</si>
  <si>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</si>
  <si>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</si>
  <si>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</si>
  <si>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</si>
  <si>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</si>
  <si>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</si>
  <si>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</si>
  <si>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</si>
  <si>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</si>
  <si>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</si>
  <si>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</si>
  <si>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</si>
  <si>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</si>
  <si>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</si>
  <si>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</si>
  <si>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</si>
  <si>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</si>
  <si>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</si>
  <si>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</si>
  <si>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</si>
  <si>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</si>
  <si>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</si>
  <si>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</si>
  <si>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</si>
  <si>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</si>
  <si>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</si>
  <si>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</si>
  <si>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</si>
  <si>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</si>
  <si>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</si>
  <si>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</si>
  <si>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</si>
  <si>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</si>
  <si>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</si>
  <si>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</si>
  <si>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</si>
  <si>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</si>
  <si>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</si>
  <si>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</si>
  <si>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</si>
  <si>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</si>
  <si>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</si>
  <si>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</si>
  <si>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</si>
  <si>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</si>
  <si>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</si>
  <si>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</si>
  <si>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</si>
  <si>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</si>
  <si>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</si>
  <si>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</si>
  <si>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</si>
  <si>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</si>
  <si>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</si>
  <si>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</si>
  <si>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</si>
  <si>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</si>
  <si>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</si>
  <si>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</si>
  <si>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</si>
  <si>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</si>
  <si>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</si>
  <si>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</si>
  <si>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</si>
  <si>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</si>
  <si>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</si>
  <si>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</si>
  <si>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</si>
  <si>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</si>
  <si>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</si>
  <si>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</si>
  <si>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</si>
  <si>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</si>
  <si>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</si>
  <si>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</si>
  <si>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</si>
  <si>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</si>
  <si>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</si>
  <si>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</si>
  <si>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</si>
  <si>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</si>
  <si>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</si>
  <si>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</si>
  <si>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</si>
  <si>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</si>
  <si>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0202020805090437</t>
  </si>
  <si>
    <t>0202020805090501</t>
  </si>
  <si>
    <t>0202020805090703</t>
  </si>
  <si>
    <t>0202020807010103</t>
  </si>
  <si>
    <t>02020209010103</t>
  </si>
  <si>
    <t>PERIODO:____ENERO DE 2023____</t>
  </si>
  <si>
    <t>OTROS ARTÍCULOS MANUFACTURADOS N.C.P. (PAPELERIA $13.000.000 Y $12.280.500 PARA CINTAS IMPRESIÓN CARNETIZACION)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</si>
</sst>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1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59"/>
      <c r="B1" s="61" t="s">
        <v>0</v>
      </c>
      <c r="C1" s="62"/>
      <c r="D1" s="62"/>
      <c r="E1" s="62"/>
      <c r="F1" s="62"/>
      <c r="G1" s="62"/>
      <c r="I1" s="63"/>
      <c r="J1" s="6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60"/>
      <c r="B2" s="61" t="s">
        <v>1</v>
      </c>
      <c r="C2" s="62"/>
      <c r="D2" s="62"/>
      <c r="E2" s="62"/>
      <c r="F2" s="62"/>
      <c r="G2" s="62"/>
      <c r="I2" s="65"/>
      <c r="J2" s="6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60"/>
      <c r="B3" s="69" t="s">
        <v>2</v>
      </c>
      <c r="C3" s="60"/>
      <c r="D3" s="60"/>
      <c r="E3" s="60"/>
      <c r="F3" s="60"/>
      <c r="G3" s="60"/>
      <c r="I3" s="67"/>
      <c r="J3" s="6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70" t="s">
        <v>6</v>
      </c>
      <c r="F4" s="71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4" t="s">
        <v>11</v>
      </c>
      <c r="B8" s="55" t="s">
        <v>12</v>
      </c>
      <c r="C8" s="55"/>
      <c r="D8" s="17" t="s">
        <v>13</v>
      </c>
      <c r="E8" s="17" t="s">
        <v>13</v>
      </c>
      <c r="F8" s="17" t="s">
        <v>14</v>
      </c>
      <c r="G8" s="56" t="s">
        <v>15</v>
      </c>
      <c r="H8" s="56"/>
      <c r="I8" s="17" t="s">
        <v>16</v>
      </c>
      <c r="J8" s="10"/>
    </row>
    <row r="9" spans="1:26" ht="12.75" customHeight="1" x14ac:dyDescent="0.25">
      <c r="A9" s="54"/>
      <c r="B9" s="55"/>
      <c r="C9" s="55"/>
      <c r="D9" s="17" t="s">
        <v>17</v>
      </c>
      <c r="E9" s="17" t="s">
        <v>18</v>
      </c>
      <c r="F9" s="17" t="s">
        <v>19</v>
      </c>
      <c r="G9" s="56"/>
      <c r="H9" s="56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57" t="s">
        <v>24</v>
      </c>
      <c r="B192" s="58"/>
      <c r="C192" s="58"/>
      <c r="D192" s="58"/>
      <c r="E192" s="58"/>
      <c r="F192" s="58"/>
      <c r="G192" s="58"/>
      <c r="H192" s="58"/>
      <c r="I192" s="58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66"/>
  <sheetViews>
    <sheetView workbookViewId="0">
      <selection activeCell="A8" sqref="A8:I284"/>
    </sheetView>
  </sheetViews>
  <sheetFormatPr baseColWidth="10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9"/>
      <c r="B1" s="61" t="s">
        <v>0</v>
      </c>
      <c r="C1" s="62"/>
      <c r="D1" s="62"/>
      <c r="E1" s="62"/>
      <c r="F1" s="62"/>
      <c r="G1" s="62"/>
      <c r="I1" s="63"/>
      <c r="J1" s="6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60"/>
      <c r="B2" s="61" t="s">
        <v>1</v>
      </c>
      <c r="C2" s="62"/>
      <c r="D2" s="62"/>
      <c r="E2" s="62"/>
      <c r="F2" s="62"/>
      <c r="G2" s="62"/>
      <c r="I2" s="65"/>
      <c r="J2" s="6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60"/>
      <c r="B3" s="69" t="s">
        <v>2</v>
      </c>
      <c r="C3" s="60"/>
      <c r="D3" s="60"/>
      <c r="E3" s="60"/>
      <c r="F3" s="60"/>
      <c r="G3" s="60"/>
      <c r="I3" s="67"/>
      <c r="J3" s="6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70" t="s">
        <v>6</v>
      </c>
      <c r="F4" s="71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338</v>
      </c>
      <c r="B6" s="4"/>
      <c r="C6" s="4"/>
      <c r="D6" s="4"/>
      <c r="E6" s="53" t="s">
        <v>507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4" t="s">
        <v>11</v>
      </c>
      <c r="B8" s="55" t="s">
        <v>12</v>
      </c>
      <c r="C8" s="55"/>
      <c r="D8" s="17" t="s">
        <v>13</v>
      </c>
      <c r="E8" s="17" t="s">
        <v>13</v>
      </c>
      <c r="F8" s="17" t="s">
        <v>14</v>
      </c>
      <c r="G8" s="56" t="s">
        <v>15</v>
      </c>
      <c r="H8" s="56"/>
      <c r="I8" s="17" t="s">
        <v>16</v>
      </c>
      <c r="J8" s="10"/>
    </row>
    <row r="9" spans="1:26" ht="12.75" customHeight="1" x14ac:dyDescent="0.25">
      <c r="A9" s="54"/>
      <c r="B9" s="55"/>
      <c r="C9" s="55"/>
      <c r="D9" s="17" t="s">
        <v>17</v>
      </c>
      <c r="E9" s="17" t="s">
        <v>18</v>
      </c>
      <c r="F9" s="17" t="s">
        <v>19</v>
      </c>
      <c r="G9" s="56"/>
      <c r="H9" s="56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f>+D11+D265+D282</f>
        <v>22288190665</v>
      </c>
      <c r="E10" s="36">
        <f>+E11+E265+E282</f>
        <v>22288190665</v>
      </c>
      <c r="F10" s="36">
        <f>+F11+F265+F282</f>
        <v>6347105887</v>
      </c>
      <c r="G10" s="36">
        <f>+E10-F10</f>
        <v>15941084778</v>
      </c>
      <c r="H10" s="35"/>
      <c r="I10" s="37">
        <f>+F10/E10</f>
        <v>0.28477438937953381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f>+D12+D30</f>
        <v>18223797897</v>
      </c>
      <c r="E11" s="36">
        <f>+E12+E30</f>
        <v>18223797897</v>
      </c>
      <c r="F11" s="36">
        <f>+F12+F30</f>
        <v>6347105887</v>
      </c>
      <c r="G11" s="36">
        <f t="shared" ref="G11:G74" si="0">+E11-F11</f>
        <v>11876692010</v>
      </c>
      <c r="H11" s="38"/>
      <c r="I11" s="37">
        <f t="shared" ref="I11:I123" si="1">+F11/E11</f>
        <v>0.34828667014820552</v>
      </c>
      <c r="J11" s="10"/>
      <c r="K11" s="48"/>
    </row>
    <row r="12" spans="1:26" ht="13" x14ac:dyDescent="0.3">
      <c r="A12" s="33" t="s">
        <v>28</v>
      </c>
      <c r="B12" s="33" t="s">
        <v>29</v>
      </c>
      <c r="C12" s="38"/>
      <c r="D12" s="36">
        <f>+D13</f>
        <v>91359178</v>
      </c>
      <c r="E12" s="36">
        <f>+E13</f>
        <v>91359178</v>
      </c>
      <c r="F12" s="36">
        <f>+F13</f>
        <v>0</v>
      </c>
      <c r="G12" s="36">
        <f t="shared" si="0"/>
        <v>91359178</v>
      </c>
      <c r="H12" s="38"/>
      <c r="I12" s="37">
        <f t="shared" si="1"/>
        <v>0</v>
      </c>
      <c r="J12" s="10"/>
      <c r="K12" s="48"/>
    </row>
    <row r="13" spans="1:26" ht="13" x14ac:dyDescent="0.3">
      <c r="A13" s="33" t="s">
        <v>30</v>
      </c>
      <c r="B13" s="33" t="s">
        <v>31</v>
      </c>
      <c r="C13" s="38"/>
      <c r="D13" s="36">
        <f>+D14+D15+D19</f>
        <v>91359178</v>
      </c>
      <c r="E13" s="36">
        <f>+E14+E15+E19</f>
        <v>91359178</v>
      </c>
      <c r="F13" s="36">
        <f>+F14+F15+F19</f>
        <v>0</v>
      </c>
      <c r="G13" s="36">
        <f t="shared" si="0"/>
        <v>91359178</v>
      </c>
      <c r="H13" s="38"/>
      <c r="I13" s="37">
        <f t="shared" si="1"/>
        <v>0</v>
      </c>
      <c r="J13" s="10"/>
    </row>
    <row r="14" spans="1:26" ht="13" hidden="1" x14ac:dyDescent="0.3">
      <c r="A14" s="39" t="s">
        <v>32</v>
      </c>
      <c r="B14" s="39" t="s">
        <v>33</v>
      </c>
      <c r="C14" s="40"/>
      <c r="D14" s="41">
        <v>0</v>
      </c>
      <c r="E14" s="41"/>
      <c r="F14" s="41"/>
      <c r="G14" s="41">
        <f t="shared" si="0"/>
        <v>0</v>
      </c>
      <c r="H14" s="40"/>
      <c r="I14" s="42">
        <v>0</v>
      </c>
      <c r="J14" s="10"/>
    </row>
    <row r="15" spans="1:26" ht="13" hidden="1" x14ac:dyDescent="0.3">
      <c r="A15" s="33" t="s">
        <v>34</v>
      </c>
      <c r="B15" s="33" t="s">
        <v>35</v>
      </c>
      <c r="C15" s="38"/>
      <c r="D15" s="36">
        <f t="shared" ref="D15:F16" si="2">+D16</f>
        <v>11846030</v>
      </c>
      <c r="E15" s="36">
        <f t="shared" si="2"/>
        <v>11846030</v>
      </c>
      <c r="F15" s="36">
        <f t="shared" si="2"/>
        <v>0</v>
      </c>
      <c r="G15" s="36">
        <f t="shared" si="0"/>
        <v>11846030</v>
      </c>
      <c r="H15" s="36">
        <f t="shared" ref="H15" si="3">+H16</f>
        <v>0</v>
      </c>
      <c r="I15" s="37">
        <v>0</v>
      </c>
      <c r="J15" s="10"/>
    </row>
    <row r="16" spans="1:26" ht="13" hidden="1" x14ac:dyDescent="0.3">
      <c r="A16" s="33" t="s">
        <v>36</v>
      </c>
      <c r="B16" s="33" t="s">
        <v>37</v>
      </c>
      <c r="C16" s="38"/>
      <c r="D16" s="36">
        <f t="shared" si="2"/>
        <v>11846030</v>
      </c>
      <c r="E16" s="36">
        <f t="shared" si="2"/>
        <v>11846030</v>
      </c>
      <c r="F16" s="36">
        <f t="shared" si="2"/>
        <v>0</v>
      </c>
      <c r="G16" s="36">
        <f t="shared" si="0"/>
        <v>11846030</v>
      </c>
      <c r="H16" s="38"/>
      <c r="I16" s="37">
        <v>0</v>
      </c>
      <c r="J16" s="10"/>
    </row>
    <row r="17" spans="1:11" ht="13" hidden="1" x14ac:dyDescent="0.3">
      <c r="A17" s="33" t="s">
        <v>38</v>
      </c>
      <c r="B17" s="33" t="s">
        <v>39</v>
      </c>
      <c r="C17" s="38"/>
      <c r="D17" s="36">
        <f>+D18</f>
        <v>11846030</v>
      </c>
      <c r="E17" s="36">
        <f>+E18</f>
        <v>11846030</v>
      </c>
      <c r="F17" s="36">
        <f t="shared" ref="F17" si="4">+F18</f>
        <v>0</v>
      </c>
      <c r="G17" s="36">
        <f t="shared" si="0"/>
        <v>11846030</v>
      </c>
      <c r="H17" s="38"/>
      <c r="I17" s="37">
        <v>0</v>
      </c>
      <c r="J17" s="10"/>
    </row>
    <row r="18" spans="1:11" ht="13" hidden="1" x14ac:dyDescent="0.3">
      <c r="A18" s="39" t="s">
        <v>40</v>
      </c>
      <c r="B18" s="39" t="s">
        <v>41</v>
      </c>
      <c r="C18" s="40"/>
      <c r="D18" s="41">
        <v>11846030</v>
      </c>
      <c r="E18" s="41">
        <v>11846030</v>
      </c>
      <c r="F18" s="41"/>
      <c r="G18" s="41">
        <f t="shared" si="0"/>
        <v>11846030</v>
      </c>
      <c r="H18" s="40"/>
      <c r="I18" s="42">
        <v>0</v>
      </c>
      <c r="J18" s="10"/>
    </row>
    <row r="19" spans="1:11" ht="13" hidden="1" x14ac:dyDescent="0.3">
      <c r="A19" s="33" t="s">
        <v>42</v>
      </c>
      <c r="B19" s="33" t="s">
        <v>43</v>
      </c>
      <c r="C19" s="38"/>
      <c r="D19" s="36">
        <f>+D20+D24+D28+D26</f>
        <v>79513148</v>
      </c>
      <c r="E19" s="36">
        <f>+E20+E24+E28+E26</f>
        <v>79513148</v>
      </c>
      <c r="F19" s="36">
        <f>+F20+F24+F28+F26</f>
        <v>0</v>
      </c>
      <c r="G19" s="36">
        <f>+E19-F19</f>
        <v>79513148</v>
      </c>
      <c r="H19" s="38"/>
      <c r="I19" s="37">
        <f t="shared" si="1"/>
        <v>0</v>
      </c>
      <c r="J19" s="10"/>
    </row>
    <row r="20" spans="1:11" ht="13" hidden="1" x14ac:dyDescent="0.3">
      <c r="A20" s="33" t="s">
        <v>44</v>
      </c>
      <c r="B20" s="33" t="s">
        <v>45</v>
      </c>
      <c r="C20" s="38"/>
      <c r="D20" s="36">
        <f>SUM(D21:D23)</f>
        <v>14942000</v>
      </c>
      <c r="E20" s="36">
        <f>SUM(E21:E23)</f>
        <v>14942000</v>
      </c>
      <c r="F20" s="36">
        <f>SUM(F21:F23)</f>
        <v>0</v>
      </c>
      <c r="G20" s="36">
        <f>+E20-F20</f>
        <v>14942000</v>
      </c>
      <c r="H20" s="38"/>
      <c r="I20" s="37">
        <f t="shared" si="1"/>
        <v>0</v>
      </c>
      <c r="J20" s="10"/>
    </row>
    <row r="21" spans="1:11" ht="13" hidden="1" x14ac:dyDescent="0.3">
      <c r="A21" s="45" t="s">
        <v>412</v>
      </c>
      <c r="B21" s="39" t="s">
        <v>413</v>
      </c>
      <c r="C21" s="40"/>
      <c r="D21" s="41">
        <v>0</v>
      </c>
      <c r="E21" s="41">
        <v>0</v>
      </c>
      <c r="F21" s="41"/>
      <c r="G21" s="41">
        <f t="shared" si="0"/>
        <v>0</v>
      </c>
      <c r="H21" s="40"/>
      <c r="I21" s="42">
        <v>0</v>
      </c>
      <c r="J21" s="10"/>
    </row>
    <row r="22" spans="1:11" ht="13" hidden="1" x14ac:dyDescent="0.3">
      <c r="A22" s="45" t="s">
        <v>468</v>
      </c>
      <c r="B22" s="39" t="s">
        <v>467</v>
      </c>
      <c r="C22" s="40"/>
      <c r="D22" s="41">
        <v>0</v>
      </c>
      <c r="E22" s="41">
        <v>0</v>
      </c>
      <c r="F22" s="41">
        <v>0</v>
      </c>
      <c r="G22" s="41">
        <f t="shared" si="0"/>
        <v>0</v>
      </c>
      <c r="H22" s="40"/>
      <c r="I22" s="42">
        <v>0</v>
      </c>
      <c r="J22" s="10"/>
    </row>
    <row r="23" spans="1:11" ht="13" hidden="1" x14ac:dyDescent="0.3">
      <c r="A23" s="39" t="s">
        <v>48</v>
      </c>
      <c r="B23" s="39" t="s">
        <v>49</v>
      </c>
      <c r="C23" s="40"/>
      <c r="D23" s="41">
        <v>14942000</v>
      </c>
      <c r="E23" s="41">
        <v>14942000</v>
      </c>
      <c r="F23" s="41"/>
      <c r="G23" s="41">
        <f t="shared" si="0"/>
        <v>14942000</v>
      </c>
      <c r="H23" s="40"/>
      <c r="I23" s="42">
        <f t="shared" si="1"/>
        <v>0</v>
      </c>
      <c r="J23" s="10"/>
    </row>
    <row r="24" spans="1:11" ht="13" hidden="1" x14ac:dyDescent="0.3">
      <c r="A24" s="33" t="s">
        <v>50</v>
      </c>
      <c r="B24" s="33" t="s">
        <v>51</v>
      </c>
      <c r="C24" s="38"/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8"/>
      <c r="I24" s="37">
        <f t="shared" si="1"/>
        <v>0</v>
      </c>
      <c r="J24" s="10"/>
    </row>
    <row r="25" spans="1:11" ht="13" hidden="1" x14ac:dyDescent="0.3">
      <c r="A25" s="39" t="s">
        <v>52</v>
      </c>
      <c r="B25" s="39" t="s">
        <v>53</v>
      </c>
      <c r="C25" s="40"/>
      <c r="D25" s="41">
        <v>58815765</v>
      </c>
      <c r="E25" s="41">
        <v>58815765</v>
      </c>
      <c r="F25" s="41"/>
      <c r="G25" s="41">
        <f t="shared" si="0"/>
        <v>58815765</v>
      </c>
      <c r="H25" s="40"/>
      <c r="I25" s="42">
        <f>+F25/E25</f>
        <v>0</v>
      </c>
      <c r="J25" s="10"/>
    </row>
    <row r="26" spans="1:11" ht="13" hidden="1" x14ac:dyDescent="0.3">
      <c r="A26" s="46" t="s">
        <v>398</v>
      </c>
      <c r="B26" s="39" t="s">
        <v>127</v>
      </c>
      <c r="C26" s="40"/>
      <c r="D26" s="36">
        <f>+D27</f>
        <v>0</v>
      </c>
      <c r="E26" s="36">
        <f>+E27</f>
        <v>0</v>
      </c>
      <c r="F26" s="36">
        <f t="shared" ref="F26:G26" si="5">+F27</f>
        <v>0</v>
      </c>
      <c r="G26" s="36">
        <f t="shared" si="5"/>
        <v>0</v>
      </c>
      <c r="H26" s="40"/>
      <c r="I26" s="37" t="e">
        <f>+F26/E26</f>
        <v>#DIV/0!</v>
      </c>
      <c r="J26" s="10"/>
    </row>
    <row r="27" spans="1:11" ht="13" hidden="1" x14ac:dyDescent="0.3">
      <c r="A27" s="45" t="s">
        <v>399</v>
      </c>
      <c r="B27" s="39" t="s">
        <v>400</v>
      </c>
      <c r="C27" s="40"/>
      <c r="D27" s="41">
        <v>0</v>
      </c>
      <c r="E27" s="41"/>
      <c r="F27" s="41"/>
      <c r="G27" s="41">
        <f t="shared" si="0"/>
        <v>0</v>
      </c>
      <c r="H27" s="40"/>
      <c r="I27" s="42">
        <v>0</v>
      </c>
      <c r="J27" s="10"/>
    </row>
    <row r="28" spans="1:11" ht="13" hidden="1" x14ac:dyDescent="0.3">
      <c r="A28" s="33" t="s">
        <v>54</v>
      </c>
      <c r="B28" s="33" t="s">
        <v>55</v>
      </c>
      <c r="C28" s="38"/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8"/>
      <c r="I28" s="37">
        <f t="shared" si="1"/>
        <v>0</v>
      </c>
      <c r="J28" s="10"/>
    </row>
    <row r="29" spans="1:11" ht="13" hidden="1" x14ac:dyDescent="0.3">
      <c r="A29" s="39" t="s">
        <v>56</v>
      </c>
      <c r="B29" s="39" t="s">
        <v>57</v>
      </c>
      <c r="C29" s="40"/>
      <c r="D29" s="41">
        <v>5755383</v>
      </c>
      <c r="E29" s="41">
        <v>5755383</v>
      </c>
      <c r="F29" s="41"/>
      <c r="G29" s="41">
        <f t="shared" si="0"/>
        <v>5755383</v>
      </c>
      <c r="H29" s="40"/>
      <c r="I29" s="42">
        <f t="shared" si="1"/>
        <v>0</v>
      </c>
      <c r="J29" s="10"/>
    </row>
    <row r="30" spans="1:11" ht="13" x14ac:dyDescent="0.3">
      <c r="A30" s="33" t="s">
        <v>58</v>
      </c>
      <c r="B30" s="33" t="s">
        <v>59</v>
      </c>
      <c r="C30" s="38"/>
      <c r="D30" s="36">
        <f>+D31+D123</f>
        <v>18132438719</v>
      </c>
      <c r="E30" s="36">
        <f>+E31+E123</f>
        <v>18132438719</v>
      </c>
      <c r="F30" s="36">
        <f>+F31+F123</f>
        <v>6347105887</v>
      </c>
      <c r="G30" s="43">
        <f t="shared" si="0"/>
        <v>11785332832</v>
      </c>
      <c r="H30" s="38"/>
      <c r="I30" s="37">
        <f t="shared" si="1"/>
        <v>0.3500414911287808</v>
      </c>
      <c r="J30" s="10"/>
    </row>
    <row r="31" spans="1:11" ht="13" x14ac:dyDescent="0.3">
      <c r="A31" s="33" t="s">
        <v>60</v>
      </c>
      <c r="B31" s="33" t="s">
        <v>61</v>
      </c>
      <c r="C31" s="38"/>
      <c r="D31" s="36">
        <f>+D32+D37+D45+D88+D35</f>
        <v>873943515</v>
      </c>
      <c r="E31" s="36">
        <f>+E32+E37+E45+E88+E35</f>
        <v>873943515</v>
      </c>
      <c r="F31" s="36">
        <f>+F32+F37+F45+F88+F35</f>
        <v>200000</v>
      </c>
      <c r="G31" s="43">
        <f>+E31-F31</f>
        <v>873743515</v>
      </c>
      <c r="H31" s="38"/>
      <c r="I31" s="37">
        <f t="shared" si="1"/>
        <v>2.2884774195046232E-4</v>
      </c>
      <c r="J31" s="10"/>
      <c r="K31" s="48">
        <f>+E31-1091749696</f>
        <v>-217806181</v>
      </c>
    </row>
    <row r="32" spans="1:11" ht="13" hidden="1" x14ac:dyDescent="0.3">
      <c r="A32" s="33">
        <v>2020101</v>
      </c>
      <c r="B32" s="33" t="s">
        <v>339</v>
      </c>
      <c r="C32" s="38"/>
      <c r="D32" s="36">
        <v>0</v>
      </c>
      <c r="E32" s="36">
        <f>+E33</f>
        <v>0</v>
      </c>
      <c r="F32" s="36">
        <f>+F33</f>
        <v>0</v>
      </c>
      <c r="G32" s="43">
        <f t="shared" si="0"/>
        <v>0</v>
      </c>
      <c r="H32" s="38"/>
      <c r="I32" s="37">
        <v>0</v>
      </c>
      <c r="J32" s="10"/>
    </row>
    <row r="33" spans="1:12" ht="13" hidden="1" x14ac:dyDescent="0.3">
      <c r="A33" s="33">
        <v>202010105</v>
      </c>
      <c r="B33" s="33" t="s">
        <v>339</v>
      </c>
      <c r="C33" s="38"/>
      <c r="D33" s="36">
        <v>0</v>
      </c>
      <c r="E33" s="36">
        <f>+E34</f>
        <v>0</v>
      </c>
      <c r="F33" s="36">
        <f>+F34</f>
        <v>0</v>
      </c>
      <c r="G33" s="43">
        <f t="shared" si="0"/>
        <v>0</v>
      </c>
      <c r="H33" s="38"/>
      <c r="I33" s="37">
        <v>0</v>
      </c>
      <c r="J33" s="10"/>
    </row>
    <row r="34" spans="1:12" ht="13" hidden="1" x14ac:dyDescent="0.3">
      <c r="A34" s="45" t="s">
        <v>341</v>
      </c>
      <c r="B34" s="39" t="s">
        <v>340</v>
      </c>
      <c r="C34" s="40"/>
      <c r="D34" s="41"/>
      <c r="E34" s="41"/>
      <c r="F34" s="41"/>
      <c r="G34" s="44">
        <f t="shared" si="0"/>
        <v>0</v>
      </c>
      <c r="H34" s="40"/>
      <c r="I34" s="42">
        <v>0</v>
      </c>
      <c r="J34" s="10"/>
    </row>
    <row r="35" spans="1:12" ht="13" hidden="1" x14ac:dyDescent="0.3">
      <c r="A35" s="33">
        <v>202010106</v>
      </c>
      <c r="B35" s="33" t="s">
        <v>486</v>
      </c>
      <c r="C35" s="40"/>
      <c r="D35" s="36">
        <f>+D36</f>
        <v>0</v>
      </c>
      <c r="E35" s="36">
        <f>+E36</f>
        <v>0</v>
      </c>
      <c r="F35" s="36">
        <f>+F36</f>
        <v>0</v>
      </c>
      <c r="G35" s="43">
        <f t="shared" si="0"/>
        <v>0</v>
      </c>
      <c r="H35" s="38"/>
      <c r="I35" s="37">
        <v>0</v>
      </c>
      <c r="J35" s="10"/>
    </row>
    <row r="36" spans="1:12" ht="13" hidden="1" x14ac:dyDescent="0.3">
      <c r="A36" s="45" t="s">
        <v>485</v>
      </c>
      <c r="B36" s="39" t="s">
        <v>487</v>
      </c>
      <c r="C36" s="40"/>
      <c r="D36" s="41"/>
      <c r="E36" s="41"/>
      <c r="F36" s="41"/>
      <c r="G36" s="44">
        <f t="shared" si="0"/>
        <v>0</v>
      </c>
      <c r="H36" s="40"/>
      <c r="I36" s="42">
        <v>0</v>
      </c>
      <c r="J36" s="10"/>
    </row>
    <row r="37" spans="1:12" ht="13" hidden="1" x14ac:dyDescent="0.3">
      <c r="A37" s="33" t="s">
        <v>68</v>
      </c>
      <c r="B37" s="33" t="s">
        <v>69</v>
      </c>
      <c r="C37" s="38"/>
      <c r="D37" s="36">
        <f>+D42+D38</f>
        <v>150000000</v>
      </c>
      <c r="E37" s="36">
        <f>+E42+E38</f>
        <v>150000000</v>
      </c>
      <c r="F37" s="36">
        <f>+F42+F38</f>
        <v>0</v>
      </c>
      <c r="G37" s="36">
        <f>+G42+G38</f>
        <v>150000000</v>
      </c>
      <c r="H37" s="38"/>
      <c r="I37" s="37">
        <f>+F37/E37</f>
        <v>0</v>
      </c>
      <c r="J37" s="10"/>
    </row>
    <row r="38" spans="1:12" ht="13" hidden="1" x14ac:dyDescent="0.3">
      <c r="A38" s="33">
        <v>202010203</v>
      </c>
      <c r="B38" s="33" t="s">
        <v>342</v>
      </c>
      <c r="C38" s="38"/>
      <c r="D38" s="36">
        <f>SUM(D39:D41)</f>
        <v>0</v>
      </c>
      <c r="E38" s="36">
        <f>SUM(E39:E41)</f>
        <v>0</v>
      </c>
      <c r="F38" s="36">
        <f t="shared" ref="F38:G38" si="6">SUM(F39:F41)</f>
        <v>0</v>
      </c>
      <c r="G38" s="36">
        <f t="shared" si="6"/>
        <v>0</v>
      </c>
      <c r="H38" s="38"/>
      <c r="I38" s="37" t="e">
        <f>+F38/E38</f>
        <v>#DIV/0!</v>
      </c>
      <c r="J38" s="10"/>
    </row>
    <row r="39" spans="1:12" ht="13" hidden="1" x14ac:dyDescent="0.3">
      <c r="A39" s="45" t="s">
        <v>343</v>
      </c>
      <c r="B39" s="39" t="s">
        <v>344</v>
      </c>
      <c r="C39" s="40"/>
      <c r="D39" s="41">
        <v>0</v>
      </c>
      <c r="E39" s="41"/>
      <c r="F39" s="41"/>
      <c r="G39" s="44">
        <f t="shared" si="0"/>
        <v>0</v>
      </c>
      <c r="H39" s="40"/>
      <c r="I39" s="42">
        <v>0</v>
      </c>
      <c r="J39" s="10"/>
    </row>
    <row r="40" spans="1:12" ht="13" hidden="1" x14ac:dyDescent="0.3">
      <c r="A40" s="45" t="s">
        <v>345</v>
      </c>
      <c r="B40" s="39" t="s">
        <v>346</v>
      </c>
      <c r="C40" s="40"/>
      <c r="D40" s="41">
        <v>0</v>
      </c>
      <c r="E40" s="41"/>
      <c r="F40" s="41"/>
      <c r="G40" s="44">
        <f t="shared" si="0"/>
        <v>0</v>
      </c>
      <c r="H40" s="40"/>
      <c r="I40" s="42">
        <v>0</v>
      </c>
      <c r="J40" s="10"/>
    </row>
    <row r="41" spans="1:12" ht="13" hidden="1" x14ac:dyDescent="0.3">
      <c r="A41" s="45" t="s">
        <v>347</v>
      </c>
      <c r="B41" s="39" t="s">
        <v>348</v>
      </c>
      <c r="C41" s="40"/>
      <c r="D41" s="41">
        <v>0</v>
      </c>
      <c r="E41" s="41"/>
      <c r="F41" s="41"/>
      <c r="G41" s="44">
        <f t="shared" si="0"/>
        <v>0</v>
      </c>
      <c r="H41" s="40"/>
      <c r="I41" s="42">
        <v>0</v>
      </c>
      <c r="J41" s="10"/>
    </row>
    <row r="42" spans="1:12" ht="13" hidden="1" x14ac:dyDescent="0.3">
      <c r="A42" s="33" t="s">
        <v>70</v>
      </c>
      <c r="B42" s="33" t="s">
        <v>71</v>
      </c>
      <c r="C42" s="38"/>
      <c r="D42" s="36">
        <f>SUM(D43:D44)</f>
        <v>150000000</v>
      </c>
      <c r="E42" s="36">
        <f>SUM(E43:E44)</f>
        <v>150000000</v>
      </c>
      <c r="F42" s="36">
        <f>SUM(F43:F44)</f>
        <v>0</v>
      </c>
      <c r="G42" s="43">
        <f t="shared" si="0"/>
        <v>150000000</v>
      </c>
      <c r="H42" s="38"/>
      <c r="I42" s="37">
        <f t="shared" si="1"/>
        <v>0</v>
      </c>
      <c r="J42" s="10"/>
    </row>
    <row r="43" spans="1:12" ht="13" hidden="1" x14ac:dyDescent="0.3">
      <c r="A43" s="39" t="s">
        <v>72</v>
      </c>
      <c r="B43" s="39" t="s">
        <v>71</v>
      </c>
      <c r="C43" s="40"/>
      <c r="D43" s="41">
        <v>150000000</v>
      </c>
      <c r="E43" s="41">
        <v>150000000</v>
      </c>
      <c r="F43" s="41"/>
      <c r="G43" s="44">
        <f t="shared" si="0"/>
        <v>150000000</v>
      </c>
      <c r="H43" s="40"/>
      <c r="I43" s="42">
        <f t="shared" si="1"/>
        <v>0</v>
      </c>
      <c r="J43" s="10"/>
    </row>
    <row r="44" spans="1:12" ht="13" hidden="1" x14ac:dyDescent="0.3">
      <c r="A44" s="39" t="s">
        <v>72</v>
      </c>
      <c r="B44" s="39" t="s">
        <v>73</v>
      </c>
      <c r="C44" s="40"/>
      <c r="D44" s="41"/>
      <c r="E44" s="41"/>
      <c r="F44" s="41"/>
      <c r="G44" s="44">
        <f t="shared" si="0"/>
        <v>0</v>
      </c>
      <c r="H44" s="40"/>
      <c r="I44" s="42">
        <v>0</v>
      </c>
      <c r="J44" s="10"/>
      <c r="L44" s="48"/>
    </row>
    <row r="45" spans="1:12" ht="13" hidden="1" x14ac:dyDescent="0.3">
      <c r="A45" s="33" t="s">
        <v>74</v>
      </c>
      <c r="B45" s="33" t="s">
        <v>75</v>
      </c>
      <c r="C45" s="38"/>
      <c r="D45" s="36">
        <f>+D48+D53+D57+D63+D69+D76+D83+D46</f>
        <v>334286375</v>
      </c>
      <c r="E45" s="36">
        <f>+E48+E53+E57+E63+E69+E76+E83+E46</f>
        <v>334286375</v>
      </c>
      <c r="F45" s="36">
        <f>+F48+F53+F57+F63+F69+F76+F83+F46</f>
        <v>200000</v>
      </c>
      <c r="G45" s="43">
        <f>+E45-F45</f>
        <v>334086375</v>
      </c>
      <c r="H45" s="38"/>
      <c r="I45" s="37">
        <f t="shared" si="1"/>
        <v>5.9828941577412477E-4</v>
      </c>
      <c r="J45" s="10"/>
    </row>
    <row r="46" spans="1:12" ht="13" hidden="1" x14ac:dyDescent="0.3">
      <c r="A46" s="46" t="s">
        <v>349</v>
      </c>
      <c r="B46" s="33" t="s">
        <v>351</v>
      </c>
      <c r="C46" s="38"/>
      <c r="D46" s="36">
        <f>+D47</f>
        <v>0</v>
      </c>
      <c r="E46" s="36">
        <f>+E47</f>
        <v>0</v>
      </c>
      <c r="F46" s="36">
        <f>+F47</f>
        <v>0</v>
      </c>
      <c r="G46" s="43">
        <f>+G47</f>
        <v>0</v>
      </c>
      <c r="H46" s="38"/>
      <c r="I46" s="37" t="e">
        <f t="shared" si="1"/>
        <v>#DIV/0!</v>
      </c>
      <c r="J46" s="10"/>
    </row>
    <row r="47" spans="1:12" ht="13" hidden="1" x14ac:dyDescent="0.3">
      <c r="A47" s="45" t="s">
        <v>350</v>
      </c>
      <c r="B47" s="39" t="s">
        <v>351</v>
      </c>
      <c r="C47" s="38"/>
      <c r="D47" s="41"/>
      <c r="E47" s="41"/>
      <c r="F47" s="41"/>
      <c r="G47" s="44">
        <f t="shared" si="0"/>
        <v>0</v>
      </c>
      <c r="H47" s="40"/>
      <c r="I47" s="42">
        <v>0</v>
      </c>
      <c r="J47" s="10"/>
    </row>
    <row r="48" spans="1:12" ht="13" hidden="1" x14ac:dyDescent="0.3">
      <c r="A48" s="33" t="s">
        <v>76</v>
      </c>
      <c r="B48" s="33" t="s">
        <v>77</v>
      </c>
      <c r="C48" s="38"/>
      <c r="D48" s="36">
        <f>SUM(D49:D52)</f>
        <v>90000000</v>
      </c>
      <c r="E48" s="36">
        <f>SUM(E49:E52)</f>
        <v>90000000</v>
      </c>
      <c r="F48" s="36">
        <f>SUM(F49:F52)</f>
        <v>0</v>
      </c>
      <c r="G48" s="43">
        <f>+E48-F48</f>
        <v>90000000</v>
      </c>
      <c r="H48" s="38"/>
      <c r="I48" s="37">
        <f t="shared" si="1"/>
        <v>0</v>
      </c>
      <c r="J48" s="10"/>
    </row>
    <row r="49" spans="1:10" ht="13" hidden="1" x14ac:dyDescent="0.3">
      <c r="A49" s="39" t="s">
        <v>78</v>
      </c>
      <c r="B49" s="39" t="s">
        <v>79</v>
      </c>
      <c r="C49" s="40"/>
      <c r="D49" s="41">
        <v>80000000</v>
      </c>
      <c r="E49" s="41">
        <v>80000000</v>
      </c>
      <c r="F49" s="41"/>
      <c r="G49" s="44">
        <f t="shared" si="0"/>
        <v>80000000</v>
      </c>
      <c r="H49" s="40"/>
      <c r="I49" s="42">
        <f t="shared" si="1"/>
        <v>0</v>
      </c>
      <c r="J49" s="10"/>
    </row>
    <row r="50" spans="1:10" ht="13" hidden="1" x14ac:dyDescent="0.3">
      <c r="A50" s="45" t="s">
        <v>414</v>
      </c>
      <c r="B50" s="39" t="s">
        <v>415</v>
      </c>
      <c r="C50" s="40"/>
      <c r="D50" s="41"/>
      <c r="E50" s="41"/>
      <c r="F50" s="41"/>
      <c r="G50" s="44">
        <f t="shared" si="0"/>
        <v>0</v>
      </c>
      <c r="H50" s="40"/>
      <c r="I50" s="42">
        <v>0</v>
      </c>
      <c r="J50" s="10"/>
    </row>
    <row r="51" spans="1:10" ht="13" hidden="1" x14ac:dyDescent="0.3">
      <c r="A51" s="39" t="s">
        <v>80</v>
      </c>
      <c r="B51" s="39" t="s">
        <v>81</v>
      </c>
      <c r="C51" s="40"/>
      <c r="D51" s="41">
        <v>10000000</v>
      </c>
      <c r="E51" s="41">
        <v>10000000</v>
      </c>
      <c r="F51" s="41"/>
      <c r="G51" s="44">
        <f t="shared" si="0"/>
        <v>10000000</v>
      </c>
      <c r="H51" s="40"/>
      <c r="I51" s="42">
        <f t="shared" si="1"/>
        <v>0</v>
      </c>
      <c r="J51" s="10"/>
    </row>
    <row r="52" spans="1:10" ht="13" hidden="1" x14ac:dyDescent="0.3">
      <c r="A52" s="45" t="s">
        <v>401</v>
      </c>
      <c r="B52" s="39" t="s">
        <v>402</v>
      </c>
      <c r="C52" s="40"/>
      <c r="D52" s="41"/>
      <c r="E52" s="41"/>
      <c r="F52" s="41"/>
      <c r="G52" s="44">
        <f t="shared" si="0"/>
        <v>0</v>
      </c>
      <c r="H52" s="40"/>
      <c r="I52" s="42">
        <v>0</v>
      </c>
      <c r="J52" s="10"/>
    </row>
    <row r="53" spans="1:10" ht="13" hidden="1" x14ac:dyDescent="0.3">
      <c r="A53" s="33" t="s">
        <v>82</v>
      </c>
      <c r="B53" s="33" t="s">
        <v>83</v>
      </c>
      <c r="C53" s="38"/>
      <c r="D53" s="36">
        <f>+D55+D56+D54</f>
        <v>111700000</v>
      </c>
      <c r="E53" s="36">
        <f>+E55+E56+E54</f>
        <v>111700000</v>
      </c>
      <c r="F53" s="36">
        <f>+F55+F56+F54</f>
        <v>200000</v>
      </c>
      <c r="G53" s="43">
        <f>+E53-F53</f>
        <v>111500000</v>
      </c>
      <c r="H53" s="38"/>
      <c r="I53" s="37">
        <f t="shared" si="1"/>
        <v>1.7905102954341987E-3</v>
      </c>
      <c r="J53" s="10"/>
    </row>
    <row r="54" spans="1:10" ht="13" hidden="1" x14ac:dyDescent="0.3">
      <c r="A54" s="45" t="s">
        <v>451</v>
      </c>
      <c r="B54" s="39" t="s">
        <v>85</v>
      </c>
      <c r="C54" s="38"/>
      <c r="D54" s="41">
        <v>0</v>
      </c>
      <c r="E54" s="41">
        <v>0</v>
      </c>
      <c r="F54" s="41"/>
      <c r="G54" s="44">
        <f t="shared" si="0"/>
        <v>0</v>
      </c>
      <c r="H54" s="38"/>
      <c r="I54" s="42">
        <v>0</v>
      </c>
      <c r="J54" s="10"/>
    </row>
    <row r="55" spans="1:10" ht="13" hidden="1" x14ac:dyDescent="0.3">
      <c r="A55" s="39" t="s">
        <v>84</v>
      </c>
      <c r="B55" s="39" t="s">
        <v>85</v>
      </c>
      <c r="C55" s="40"/>
      <c r="D55" s="41">
        <v>111700000</v>
      </c>
      <c r="E55" s="41">
        <v>111700000</v>
      </c>
      <c r="F55" s="41">
        <v>200000</v>
      </c>
      <c r="G55" s="44">
        <f t="shared" si="0"/>
        <v>111500000</v>
      </c>
      <c r="H55" s="40"/>
      <c r="I55" s="42">
        <f t="shared" si="1"/>
        <v>1.7905102954341987E-3</v>
      </c>
      <c r="J55" s="10"/>
    </row>
    <row r="56" spans="1:10" ht="13" hidden="1" x14ac:dyDescent="0.3">
      <c r="A56" s="45" t="s">
        <v>353</v>
      </c>
      <c r="B56" s="39" t="s">
        <v>352</v>
      </c>
      <c r="C56" s="40"/>
      <c r="D56" s="41"/>
      <c r="E56" s="41"/>
      <c r="F56" s="41"/>
      <c r="G56" s="44">
        <f t="shared" si="0"/>
        <v>0</v>
      </c>
      <c r="H56" s="40"/>
      <c r="I56" s="42">
        <v>0</v>
      </c>
      <c r="J56" s="10"/>
    </row>
    <row r="57" spans="1:10" ht="13" hidden="1" x14ac:dyDescent="0.3">
      <c r="A57" s="33" t="s">
        <v>86</v>
      </c>
      <c r="B57" s="33" t="s">
        <v>87</v>
      </c>
      <c r="C57" s="38"/>
      <c r="D57" s="36">
        <f>SUM(D58:D62)</f>
        <v>47161000</v>
      </c>
      <c r="E57" s="36">
        <f>SUM(E58:E62)</f>
        <v>47161000</v>
      </c>
      <c r="F57" s="36">
        <f>SUM(F58:F62)</f>
        <v>0</v>
      </c>
      <c r="G57" s="43">
        <f>+E57-F57</f>
        <v>47161000</v>
      </c>
      <c r="H57" s="38"/>
      <c r="I57" s="37">
        <f t="shared" si="1"/>
        <v>0</v>
      </c>
      <c r="J57" s="10"/>
    </row>
    <row r="58" spans="1:10" ht="13" hidden="1" x14ac:dyDescent="0.3">
      <c r="A58" s="45" t="s">
        <v>416</v>
      </c>
      <c r="B58" s="39" t="s">
        <v>417</v>
      </c>
      <c r="C58" s="38"/>
      <c r="D58" s="41">
        <v>17866000</v>
      </c>
      <c r="E58" s="41">
        <v>17866000</v>
      </c>
      <c r="F58" s="41"/>
      <c r="G58" s="44">
        <f t="shared" si="0"/>
        <v>17866000</v>
      </c>
      <c r="H58" s="40"/>
      <c r="I58" s="42">
        <f t="shared" si="1"/>
        <v>0</v>
      </c>
      <c r="J58" s="10"/>
    </row>
    <row r="59" spans="1:10" ht="13" hidden="1" x14ac:dyDescent="0.3">
      <c r="A59" s="45" t="s">
        <v>418</v>
      </c>
      <c r="B59" s="39" t="s">
        <v>419</v>
      </c>
      <c r="C59" s="38"/>
      <c r="D59" s="41"/>
      <c r="E59" s="41"/>
      <c r="F59" s="41"/>
      <c r="G59" s="44">
        <f t="shared" si="0"/>
        <v>0</v>
      </c>
      <c r="H59" s="40"/>
      <c r="I59" s="42">
        <v>0</v>
      </c>
      <c r="J59" s="10"/>
    </row>
    <row r="60" spans="1:10" ht="13" hidden="1" x14ac:dyDescent="0.3">
      <c r="A60" s="39" t="s">
        <v>88</v>
      </c>
      <c r="B60" s="39" t="s">
        <v>89</v>
      </c>
      <c r="C60" s="40"/>
      <c r="D60" s="41">
        <v>29295000</v>
      </c>
      <c r="E60" s="41">
        <v>29295000</v>
      </c>
      <c r="F60" s="41"/>
      <c r="G60" s="44">
        <f t="shared" si="0"/>
        <v>29295000</v>
      </c>
      <c r="H60" s="40"/>
      <c r="I60" s="42">
        <f t="shared" si="1"/>
        <v>0</v>
      </c>
      <c r="J60" s="10"/>
    </row>
    <row r="61" spans="1:10" ht="13" hidden="1" x14ac:dyDescent="0.3">
      <c r="A61" s="45" t="s">
        <v>469</v>
      </c>
      <c r="B61" s="39" t="s">
        <v>470</v>
      </c>
      <c r="C61" s="40"/>
      <c r="D61" s="41"/>
      <c r="E61" s="41"/>
      <c r="F61" s="41"/>
      <c r="G61" s="44">
        <f t="shared" si="0"/>
        <v>0</v>
      </c>
      <c r="H61" s="40"/>
      <c r="I61" s="42">
        <v>0</v>
      </c>
      <c r="J61" s="10"/>
    </row>
    <row r="62" spans="1:10" ht="13" hidden="1" x14ac:dyDescent="0.3">
      <c r="A62" s="45" t="s">
        <v>354</v>
      </c>
      <c r="B62" s="39" t="s">
        <v>286</v>
      </c>
      <c r="C62" s="40"/>
      <c r="D62" s="41"/>
      <c r="E62" s="41"/>
      <c r="F62" s="41"/>
      <c r="G62" s="44">
        <f t="shared" si="0"/>
        <v>0</v>
      </c>
      <c r="H62" s="40"/>
      <c r="I62" s="42">
        <v>0</v>
      </c>
      <c r="J62" s="10"/>
    </row>
    <row r="63" spans="1:10" ht="13" hidden="1" x14ac:dyDescent="0.3">
      <c r="A63" s="33" t="s">
        <v>90</v>
      </c>
      <c r="B63" s="33" t="s">
        <v>91</v>
      </c>
      <c r="C63" s="38"/>
      <c r="D63" s="36">
        <f>SUM(D64:D68)</f>
        <v>35000000</v>
      </c>
      <c r="E63" s="36">
        <f>SUM(E64:E68)</f>
        <v>35000000</v>
      </c>
      <c r="F63" s="36">
        <f>SUM(F64:F68)</f>
        <v>0</v>
      </c>
      <c r="G63" s="43">
        <f t="shared" si="0"/>
        <v>35000000</v>
      </c>
      <c r="H63" s="38"/>
      <c r="I63" s="37">
        <f t="shared" si="1"/>
        <v>0</v>
      </c>
      <c r="J63" s="10"/>
    </row>
    <row r="64" spans="1:10" ht="13" hidden="1" x14ac:dyDescent="0.3">
      <c r="A64" s="39" t="s">
        <v>92</v>
      </c>
      <c r="B64" s="39" t="s">
        <v>93</v>
      </c>
      <c r="C64" s="40"/>
      <c r="D64" s="41">
        <v>0</v>
      </c>
      <c r="E64" s="41">
        <v>0</v>
      </c>
      <c r="F64" s="41"/>
      <c r="G64" s="44">
        <f t="shared" si="0"/>
        <v>0</v>
      </c>
      <c r="H64" s="40"/>
      <c r="I64" s="42">
        <v>0</v>
      </c>
      <c r="J64" s="10"/>
    </row>
    <row r="65" spans="1:10" ht="13" hidden="1" x14ac:dyDescent="0.3">
      <c r="A65" s="39" t="s">
        <v>94</v>
      </c>
      <c r="B65" s="39" t="s">
        <v>95</v>
      </c>
      <c r="C65" s="40"/>
      <c r="D65" s="41"/>
      <c r="E65" s="41"/>
      <c r="F65" s="41"/>
      <c r="G65" s="44">
        <f t="shared" si="0"/>
        <v>0</v>
      </c>
      <c r="H65" s="40"/>
      <c r="I65" s="42">
        <v>0</v>
      </c>
      <c r="J65" s="10"/>
    </row>
    <row r="66" spans="1:10" ht="13" hidden="1" x14ac:dyDescent="0.3">
      <c r="A66" s="39" t="s">
        <v>96</v>
      </c>
      <c r="B66" s="39" t="s">
        <v>97</v>
      </c>
      <c r="C66" s="40"/>
      <c r="D66" s="41">
        <v>35000000</v>
      </c>
      <c r="E66" s="41">
        <v>35000000</v>
      </c>
      <c r="F66" s="41"/>
      <c r="G66" s="44">
        <f t="shared" si="0"/>
        <v>35000000</v>
      </c>
      <c r="H66" s="40"/>
      <c r="I66" s="42">
        <f t="shared" si="1"/>
        <v>0</v>
      </c>
      <c r="J66" s="10"/>
    </row>
    <row r="67" spans="1:10" ht="13" hidden="1" x14ac:dyDescent="0.3">
      <c r="A67" s="45" t="s">
        <v>421</v>
      </c>
      <c r="B67" s="39" t="s">
        <v>420</v>
      </c>
      <c r="C67" s="40"/>
      <c r="D67" s="41">
        <v>0</v>
      </c>
      <c r="E67" s="41">
        <v>0</v>
      </c>
      <c r="F67" s="41"/>
      <c r="G67" s="44">
        <f t="shared" si="0"/>
        <v>0</v>
      </c>
      <c r="H67" s="40"/>
      <c r="I67" s="42">
        <v>0</v>
      </c>
      <c r="J67" s="10"/>
    </row>
    <row r="68" spans="1:10" ht="13" hidden="1" x14ac:dyDescent="0.3">
      <c r="A68" s="45" t="s">
        <v>355</v>
      </c>
      <c r="B68" s="39" t="s">
        <v>356</v>
      </c>
      <c r="C68" s="40"/>
      <c r="D68" s="41"/>
      <c r="E68" s="41"/>
      <c r="F68" s="41"/>
      <c r="G68" s="44">
        <f t="shared" si="0"/>
        <v>0</v>
      </c>
      <c r="H68" s="40"/>
      <c r="I68" s="42">
        <v>0</v>
      </c>
      <c r="J68" s="10"/>
    </row>
    <row r="69" spans="1:10" ht="13" hidden="1" x14ac:dyDescent="0.3">
      <c r="A69" s="33" t="s">
        <v>98</v>
      </c>
      <c r="B69" s="33" t="s">
        <v>99</v>
      </c>
      <c r="C69" s="38"/>
      <c r="D69" s="36">
        <f>SUM(D70:D75)</f>
        <v>0</v>
      </c>
      <c r="E69" s="36">
        <f>SUM(E70:E75)</f>
        <v>0</v>
      </c>
      <c r="F69" s="36">
        <f>SUM(F70:F75)</f>
        <v>0</v>
      </c>
      <c r="G69" s="43">
        <f t="shared" si="0"/>
        <v>0</v>
      </c>
      <c r="H69" s="38"/>
      <c r="I69" s="37">
        <v>0</v>
      </c>
      <c r="J69" s="10"/>
    </row>
    <row r="70" spans="1:10" ht="13" hidden="1" x14ac:dyDescent="0.3">
      <c r="A70" s="45" t="s">
        <v>357</v>
      </c>
      <c r="B70" s="39" t="s">
        <v>358</v>
      </c>
      <c r="C70" s="38"/>
      <c r="D70" s="41"/>
      <c r="E70" s="41"/>
      <c r="F70" s="41"/>
      <c r="G70" s="44">
        <f t="shared" si="0"/>
        <v>0</v>
      </c>
      <c r="H70" s="40"/>
      <c r="I70" s="42">
        <v>0</v>
      </c>
      <c r="J70" s="10"/>
    </row>
    <row r="71" spans="1:10" ht="13" hidden="1" x14ac:dyDescent="0.3">
      <c r="A71" s="45" t="s">
        <v>359</v>
      </c>
      <c r="B71" s="39" t="s">
        <v>360</v>
      </c>
      <c r="C71" s="40"/>
      <c r="D71" s="41"/>
      <c r="E71" s="41"/>
      <c r="F71" s="41"/>
      <c r="G71" s="44">
        <f t="shared" si="0"/>
        <v>0</v>
      </c>
      <c r="H71" s="40"/>
      <c r="I71" s="42">
        <v>0</v>
      </c>
      <c r="J71" s="10"/>
    </row>
    <row r="72" spans="1:10" ht="13" hidden="1" x14ac:dyDescent="0.3">
      <c r="A72" s="45" t="s">
        <v>100</v>
      </c>
      <c r="B72" s="39" t="s">
        <v>466</v>
      </c>
      <c r="C72" s="40"/>
      <c r="D72" s="41"/>
      <c r="E72" s="41"/>
      <c r="F72" s="41"/>
      <c r="G72" s="44">
        <f t="shared" si="0"/>
        <v>0</v>
      </c>
      <c r="H72" s="40"/>
      <c r="I72" s="42">
        <v>0</v>
      </c>
      <c r="J72" s="10"/>
    </row>
    <row r="73" spans="1:10" ht="13" hidden="1" x14ac:dyDescent="0.3">
      <c r="A73" s="45" t="s">
        <v>434</v>
      </c>
      <c r="B73" s="39" t="s">
        <v>435</v>
      </c>
      <c r="C73" s="40"/>
      <c r="D73" s="41"/>
      <c r="E73" s="41"/>
      <c r="F73" s="41"/>
      <c r="G73" s="44">
        <f t="shared" si="0"/>
        <v>0</v>
      </c>
      <c r="H73" s="40"/>
      <c r="I73" s="42">
        <v>0</v>
      </c>
      <c r="J73" s="10"/>
    </row>
    <row r="74" spans="1:10" ht="13" hidden="1" x14ac:dyDescent="0.3">
      <c r="A74" s="45" t="s">
        <v>361</v>
      </c>
      <c r="B74" s="39" t="s">
        <v>362</v>
      </c>
      <c r="C74" s="40"/>
      <c r="D74" s="41"/>
      <c r="E74" s="41"/>
      <c r="F74" s="41"/>
      <c r="G74" s="44">
        <f t="shared" si="0"/>
        <v>0</v>
      </c>
      <c r="H74" s="40"/>
      <c r="I74" s="42">
        <v>0</v>
      </c>
      <c r="J74" s="10"/>
    </row>
    <row r="75" spans="1:10" ht="13" hidden="1" x14ac:dyDescent="0.3">
      <c r="A75" s="45" t="s">
        <v>423</v>
      </c>
      <c r="B75" s="39" t="s">
        <v>422</v>
      </c>
      <c r="C75" s="40"/>
      <c r="D75" s="41"/>
      <c r="E75" s="41"/>
      <c r="F75" s="41"/>
      <c r="G75" s="44">
        <f t="shared" ref="G75:G172" si="7">+E75-F75</f>
        <v>0</v>
      </c>
      <c r="H75" s="40"/>
      <c r="I75" s="42">
        <v>0</v>
      </c>
      <c r="J75" s="10"/>
    </row>
    <row r="76" spans="1:10" ht="13" hidden="1" x14ac:dyDescent="0.3">
      <c r="A76" s="33" t="s">
        <v>102</v>
      </c>
      <c r="B76" s="33" t="s">
        <v>103</v>
      </c>
      <c r="C76" s="38"/>
      <c r="D76" s="36">
        <f>SUM(D77:D82)</f>
        <v>25144875</v>
      </c>
      <c r="E76" s="36">
        <f>SUM(E77:E82)</f>
        <v>25144875</v>
      </c>
      <c r="F76" s="36">
        <f>SUM(F77:F82)</f>
        <v>0</v>
      </c>
      <c r="G76" s="43">
        <f t="shared" si="7"/>
        <v>25144875</v>
      </c>
      <c r="H76" s="38"/>
      <c r="I76" s="37">
        <f t="shared" si="1"/>
        <v>0</v>
      </c>
      <c r="J76" s="10"/>
    </row>
    <row r="77" spans="1:10" ht="13" hidden="1" x14ac:dyDescent="0.3">
      <c r="A77" s="39" t="s">
        <v>104</v>
      </c>
      <c r="B77" s="39" t="s">
        <v>105</v>
      </c>
      <c r="C77" s="40"/>
      <c r="D77" s="41">
        <v>25144875</v>
      </c>
      <c r="E77" s="41">
        <v>25144875</v>
      </c>
      <c r="F77" s="41"/>
      <c r="G77" s="44">
        <f t="shared" si="7"/>
        <v>25144875</v>
      </c>
      <c r="H77" s="40"/>
      <c r="I77" s="42">
        <f t="shared" si="1"/>
        <v>0</v>
      </c>
      <c r="J77" s="10"/>
    </row>
    <row r="78" spans="1:10" ht="13" hidden="1" x14ac:dyDescent="0.3">
      <c r="A78" s="45" t="s">
        <v>363</v>
      </c>
      <c r="B78" s="39" t="s">
        <v>364</v>
      </c>
      <c r="C78" s="40"/>
      <c r="D78" s="41"/>
      <c r="E78" s="41"/>
      <c r="F78" s="41"/>
      <c r="G78" s="44">
        <f t="shared" si="7"/>
        <v>0</v>
      </c>
      <c r="H78" s="40"/>
      <c r="I78" s="42">
        <v>0</v>
      </c>
      <c r="J78" s="10"/>
    </row>
    <row r="79" spans="1:10" ht="13" hidden="1" x14ac:dyDescent="0.3">
      <c r="A79" s="45" t="s">
        <v>365</v>
      </c>
      <c r="B79" s="39" t="s">
        <v>366</v>
      </c>
      <c r="C79" s="40"/>
      <c r="D79" s="41"/>
      <c r="E79" s="41"/>
      <c r="F79" s="41"/>
      <c r="G79" s="44">
        <f t="shared" si="7"/>
        <v>0</v>
      </c>
      <c r="H79" s="40"/>
      <c r="I79" s="42">
        <v>0</v>
      </c>
      <c r="J79" s="10"/>
    </row>
    <row r="80" spans="1:10" ht="13" hidden="1" x14ac:dyDescent="0.3">
      <c r="A80" s="39" t="s">
        <v>106</v>
      </c>
      <c r="B80" s="39" t="s">
        <v>107</v>
      </c>
      <c r="C80" s="40"/>
      <c r="D80" s="41"/>
      <c r="E80" s="41"/>
      <c r="F80" s="41"/>
      <c r="G80" s="44">
        <f t="shared" si="7"/>
        <v>0</v>
      </c>
      <c r="H80" s="40"/>
      <c r="I80" s="42">
        <v>0</v>
      </c>
      <c r="J80" s="10"/>
    </row>
    <row r="81" spans="1:10" ht="13" hidden="1" x14ac:dyDescent="0.3">
      <c r="A81" s="45" t="s">
        <v>367</v>
      </c>
      <c r="B81" s="39" t="s">
        <v>368</v>
      </c>
      <c r="C81" s="40"/>
      <c r="D81" s="41"/>
      <c r="E81" s="41"/>
      <c r="F81" s="41"/>
      <c r="G81" s="44">
        <f t="shared" si="7"/>
        <v>0</v>
      </c>
      <c r="H81" s="40"/>
      <c r="I81" s="42">
        <v>0</v>
      </c>
      <c r="J81" s="10"/>
    </row>
    <row r="82" spans="1:10" ht="13" hidden="1" x14ac:dyDescent="0.3">
      <c r="A82" s="45" t="s">
        <v>369</v>
      </c>
      <c r="B82" s="39" t="s">
        <v>370</v>
      </c>
      <c r="C82" s="40"/>
      <c r="D82" s="41"/>
      <c r="E82" s="41"/>
      <c r="F82" s="41"/>
      <c r="G82" s="44">
        <f t="shared" si="7"/>
        <v>0</v>
      </c>
      <c r="H82" s="40"/>
      <c r="I82" s="42">
        <v>0</v>
      </c>
      <c r="J82" s="10"/>
    </row>
    <row r="83" spans="1:10" ht="13" hidden="1" x14ac:dyDescent="0.3">
      <c r="A83" s="33" t="s">
        <v>108</v>
      </c>
      <c r="B83" s="33" t="s">
        <v>109</v>
      </c>
      <c r="C83" s="38"/>
      <c r="D83" s="36">
        <f>SUM(D84:D87)</f>
        <v>25280500</v>
      </c>
      <c r="E83" s="36">
        <f>SUM(E84:E87)</f>
        <v>25280500</v>
      </c>
      <c r="F83" s="36">
        <f>SUM(F84:F87)</f>
        <v>0</v>
      </c>
      <c r="G83" s="43">
        <f t="shared" si="7"/>
        <v>25280500</v>
      </c>
      <c r="H83" s="38"/>
      <c r="I83" s="37">
        <f t="shared" si="1"/>
        <v>0</v>
      </c>
      <c r="J83" s="10"/>
    </row>
    <row r="84" spans="1:10" ht="13" hidden="1" x14ac:dyDescent="0.3">
      <c r="A84" s="45" t="s">
        <v>371</v>
      </c>
      <c r="B84" s="39" t="s">
        <v>372</v>
      </c>
      <c r="C84" s="38"/>
      <c r="D84" s="41"/>
      <c r="E84" s="41"/>
      <c r="F84" s="41"/>
      <c r="G84" s="44">
        <f t="shared" si="7"/>
        <v>0</v>
      </c>
      <c r="H84" s="38"/>
      <c r="I84" s="42">
        <v>0</v>
      </c>
      <c r="J84" s="10"/>
    </row>
    <row r="85" spans="1:10" ht="13" hidden="1" x14ac:dyDescent="0.3">
      <c r="A85" s="45" t="s">
        <v>488</v>
      </c>
      <c r="B85" s="39" t="s">
        <v>489</v>
      </c>
      <c r="C85" s="38"/>
      <c r="D85" s="41"/>
      <c r="E85" s="41"/>
      <c r="F85" s="41"/>
      <c r="G85" s="44">
        <f t="shared" si="7"/>
        <v>0</v>
      </c>
      <c r="H85" s="38"/>
      <c r="I85" s="42">
        <v>0</v>
      </c>
      <c r="J85" s="10"/>
    </row>
    <row r="86" spans="1:10" ht="13" hidden="1" x14ac:dyDescent="0.3">
      <c r="A86" s="45" t="s">
        <v>490</v>
      </c>
      <c r="B86" s="39" t="s">
        <v>491</v>
      </c>
      <c r="C86" s="38"/>
      <c r="D86" s="41"/>
      <c r="E86" s="41"/>
      <c r="F86" s="41"/>
      <c r="G86" s="44">
        <f t="shared" si="7"/>
        <v>0</v>
      </c>
      <c r="H86" s="38"/>
      <c r="I86" s="42">
        <v>0</v>
      </c>
      <c r="J86" s="10"/>
    </row>
    <row r="87" spans="1:10" ht="13" hidden="1" x14ac:dyDescent="0.3">
      <c r="A87" s="39" t="s">
        <v>110</v>
      </c>
      <c r="B87" s="39" t="s">
        <v>111</v>
      </c>
      <c r="C87" s="40"/>
      <c r="D87" s="41">
        <v>25280500</v>
      </c>
      <c r="E87" s="41">
        <v>25280500</v>
      </c>
      <c r="F87" s="41"/>
      <c r="G87" s="44">
        <f t="shared" si="7"/>
        <v>25280500</v>
      </c>
      <c r="H87" s="40"/>
      <c r="I87" s="42">
        <f t="shared" si="1"/>
        <v>0</v>
      </c>
      <c r="J87" s="10"/>
    </row>
    <row r="88" spans="1:10" ht="13" hidden="1" x14ac:dyDescent="0.3">
      <c r="A88" s="33" t="s">
        <v>112</v>
      </c>
      <c r="B88" s="33" t="s">
        <v>113</v>
      </c>
      <c r="C88" s="38"/>
      <c r="D88" s="36">
        <f>+D89+D93+D104+D107+D114+D121+D99+D117</f>
        <v>389657140</v>
      </c>
      <c r="E88" s="36">
        <f>+E89+E93+E104+E107+E114+E121+E99+E117</f>
        <v>389657140</v>
      </c>
      <c r="F88" s="36">
        <f>+F89+F93+F104+F107+F114+F121+F99+F117</f>
        <v>0</v>
      </c>
      <c r="G88" s="43">
        <f t="shared" si="7"/>
        <v>389657140</v>
      </c>
      <c r="H88" s="38"/>
      <c r="I88" s="37">
        <f t="shared" si="1"/>
        <v>0</v>
      </c>
      <c r="J88" s="10"/>
    </row>
    <row r="89" spans="1:10" ht="13" hidden="1" x14ac:dyDescent="0.3">
      <c r="A89" s="33" t="s">
        <v>114</v>
      </c>
      <c r="B89" s="33" t="s">
        <v>115</v>
      </c>
      <c r="C89" s="38"/>
      <c r="D89" s="36">
        <f>SUM(D90:D92)</f>
        <v>56212765</v>
      </c>
      <c r="E89" s="36">
        <f>SUM(E90:E92)</f>
        <v>56212765</v>
      </c>
      <c r="F89" s="36">
        <f>SUM(F90:F92)</f>
        <v>0</v>
      </c>
      <c r="G89" s="43">
        <f t="shared" si="7"/>
        <v>56212765</v>
      </c>
      <c r="H89" s="38"/>
      <c r="I89" s="37">
        <f t="shared" si="1"/>
        <v>0</v>
      </c>
      <c r="J89" s="10"/>
    </row>
    <row r="90" spans="1:10" ht="13" hidden="1" x14ac:dyDescent="0.3">
      <c r="A90" s="45" t="s">
        <v>403</v>
      </c>
      <c r="B90" s="39" t="s">
        <v>404</v>
      </c>
      <c r="C90" s="38"/>
      <c r="D90" s="41"/>
      <c r="E90" s="41"/>
      <c r="F90" s="41"/>
      <c r="G90" s="44">
        <f t="shared" si="7"/>
        <v>0</v>
      </c>
      <c r="H90" s="40"/>
      <c r="I90" s="42">
        <v>0</v>
      </c>
      <c r="J90" s="10"/>
    </row>
    <row r="91" spans="1:10" ht="13" hidden="1" x14ac:dyDescent="0.3">
      <c r="A91" s="45" t="s">
        <v>373</v>
      </c>
      <c r="B91" s="39" t="s">
        <v>374</v>
      </c>
      <c r="C91" s="40"/>
      <c r="D91" s="41"/>
      <c r="E91" s="41"/>
      <c r="F91" s="41"/>
      <c r="G91" s="44">
        <f t="shared" si="7"/>
        <v>0</v>
      </c>
      <c r="H91" s="40"/>
      <c r="I91" s="42">
        <v>0</v>
      </c>
      <c r="J91" s="47"/>
    </row>
    <row r="92" spans="1:10" ht="13" hidden="1" x14ac:dyDescent="0.3">
      <c r="A92" s="39" t="s">
        <v>116</v>
      </c>
      <c r="B92" s="39" t="s">
        <v>117</v>
      </c>
      <c r="C92" s="40"/>
      <c r="D92" s="41">
        <v>56212765</v>
      </c>
      <c r="E92" s="41">
        <v>56212765</v>
      </c>
      <c r="F92" s="41"/>
      <c r="G92" s="44">
        <f t="shared" si="7"/>
        <v>56212765</v>
      </c>
      <c r="H92" s="40"/>
      <c r="I92" s="42">
        <f t="shared" si="1"/>
        <v>0</v>
      </c>
      <c r="J92" s="10"/>
    </row>
    <row r="93" spans="1:10" ht="13" hidden="1" x14ac:dyDescent="0.3">
      <c r="A93" s="33" t="s">
        <v>118</v>
      </c>
      <c r="B93" s="33" t="s">
        <v>45</v>
      </c>
      <c r="C93" s="38"/>
      <c r="D93" s="36">
        <f>SUM(D94:D98)</f>
        <v>33144875</v>
      </c>
      <c r="E93" s="36">
        <f>SUM(E94:E98)</f>
        <v>33144875</v>
      </c>
      <c r="F93" s="36">
        <f>SUM(F94:F98)</f>
        <v>0</v>
      </c>
      <c r="G93" s="43">
        <f t="shared" si="7"/>
        <v>33144875</v>
      </c>
      <c r="H93" s="38"/>
      <c r="I93" s="37">
        <f t="shared" si="1"/>
        <v>0</v>
      </c>
      <c r="J93" s="10"/>
    </row>
    <row r="94" spans="1:10" ht="13" hidden="1" x14ac:dyDescent="0.3">
      <c r="A94" s="39" t="s">
        <v>119</v>
      </c>
      <c r="B94" s="39" t="s">
        <v>120</v>
      </c>
      <c r="C94" s="40"/>
      <c r="D94" s="41">
        <v>0</v>
      </c>
      <c r="E94" s="41">
        <v>0</v>
      </c>
      <c r="F94" s="41"/>
      <c r="G94" s="44">
        <f t="shared" si="7"/>
        <v>0</v>
      </c>
      <c r="H94" s="40"/>
      <c r="I94" s="42">
        <v>0</v>
      </c>
      <c r="J94" s="10"/>
    </row>
    <row r="95" spans="1:10" ht="13" hidden="1" x14ac:dyDescent="0.3">
      <c r="A95" s="45" t="s">
        <v>452</v>
      </c>
      <c r="B95" s="39" t="s">
        <v>453</v>
      </c>
      <c r="C95" s="40"/>
      <c r="D95" s="41">
        <v>0</v>
      </c>
      <c r="E95" s="41">
        <v>0</v>
      </c>
      <c r="F95" s="41"/>
      <c r="G95" s="44">
        <f t="shared" si="7"/>
        <v>0</v>
      </c>
      <c r="H95" s="40"/>
      <c r="I95" s="42">
        <v>0</v>
      </c>
      <c r="J95" s="10"/>
    </row>
    <row r="96" spans="1:10" ht="13" hidden="1" x14ac:dyDescent="0.3">
      <c r="A96" s="45" t="s">
        <v>424</v>
      </c>
      <c r="B96" s="39" t="s">
        <v>413</v>
      </c>
      <c r="C96" s="40"/>
      <c r="D96" s="41">
        <v>0</v>
      </c>
      <c r="E96" s="41">
        <v>0</v>
      </c>
      <c r="F96" s="41"/>
      <c r="G96" s="44">
        <f t="shared" si="7"/>
        <v>0</v>
      </c>
      <c r="H96" s="40"/>
      <c r="I96" s="42">
        <v>0</v>
      </c>
      <c r="J96" s="10"/>
    </row>
    <row r="97" spans="1:10" ht="13" hidden="1" x14ac:dyDescent="0.3">
      <c r="A97" s="45" t="s">
        <v>471</v>
      </c>
      <c r="B97" s="39" t="s">
        <v>122</v>
      </c>
      <c r="C97" s="40"/>
      <c r="D97" s="41">
        <v>0</v>
      </c>
      <c r="E97" s="41">
        <v>0</v>
      </c>
      <c r="F97" s="41"/>
      <c r="G97" s="44">
        <f t="shared" si="7"/>
        <v>0</v>
      </c>
      <c r="H97" s="40"/>
      <c r="I97" s="42">
        <v>0</v>
      </c>
      <c r="J97" s="10"/>
    </row>
    <row r="98" spans="1:10" ht="13" hidden="1" x14ac:dyDescent="0.3">
      <c r="A98" s="39" t="s">
        <v>121</v>
      </c>
      <c r="B98" s="39" t="s">
        <v>122</v>
      </c>
      <c r="C98" s="40"/>
      <c r="D98" s="41">
        <v>33144875</v>
      </c>
      <c r="E98" s="41">
        <v>33144875</v>
      </c>
      <c r="F98" s="41"/>
      <c r="G98" s="44">
        <f t="shared" si="7"/>
        <v>33144875</v>
      </c>
      <c r="H98" s="40"/>
      <c r="I98" s="42">
        <f t="shared" si="1"/>
        <v>0</v>
      </c>
      <c r="J98" s="10"/>
    </row>
    <row r="99" spans="1:10" ht="13" hidden="1" x14ac:dyDescent="0.3">
      <c r="A99" s="46" t="s">
        <v>375</v>
      </c>
      <c r="B99" s="33" t="s">
        <v>376</v>
      </c>
      <c r="C99" s="38"/>
      <c r="D99" s="36">
        <v>0</v>
      </c>
      <c r="E99" s="36">
        <f>SUM(E100:E103)</f>
        <v>0</v>
      </c>
      <c r="F99" s="36">
        <f>SUM(F100:F103)</f>
        <v>0</v>
      </c>
      <c r="G99" s="43">
        <f>+E99-F99</f>
        <v>0</v>
      </c>
      <c r="H99" s="38"/>
      <c r="I99" s="37" t="e">
        <f t="shared" si="1"/>
        <v>#DIV/0!</v>
      </c>
      <c r="J99" s="10"/>
    </row>
    <row r="100" spans="1:10" ht="13" hidden="1" x14ac:dyDescent="0.3">
      <c r="A100" s="45" t="s">
        <v>436</v>
      </c>
      <c r="B100" s="39" t="s">
        <v>437</v>
      </c>
      <c r="C100" s="38"/>
      <c r="D100" s="41"/>
      <c r="E100" s="41"/>
      <c r="F100" s="41"/>
      <c r="G100" s="44">
        <f t="shared" ref="G100:G103" si="8">+E100-F100</f>
        <v>0</v>
      </c>
      <c r="H100" s="38"/>
      <c r="I100" s="42">
        <v>0</v>
      </c>
      <c r="J100" s="10"/>
    </row>
    <row r="101" spans="1:10" ht="13" hidden="1" x14ac:dyDescent="0.3">
      <c r="A101" s="45" t="s">
        <v>377</v>
      </c>
      <c r="B101" s="39" t="s">
        <v>378</v>
      </c>
      <c r="C101" s="40"/>
      <c r="D101" s="41">
        <v>0</v>
      </c>
      <c r="E101" s="41"/>
      <c r="F101" s="41"/>
      <c r="G101" s="44">
        <f t="shared" si="8"/>
        <v>0</v>
      </c>
      <c r="H101" s="40"/>
      <c r="I101" s="42">
        <v>0</v>
      </c>
      <c r="J101" s="10"/>
    </row>
    <row r="102" spans="1:10" ht="13" hidden="1" x14ac:dyDescent="0.3">
      <c r="A102" s="45" t="s">
        <v>438</v>
      </c>
      <c r="B102" s="39" t="s">
        <v>439</v>
      </c>
      <c r="C102" s="40"/>
      <c r="D102" s="41"/>
      <c r="E102" s="41"/>
      <c r="F102" s="41"/>
      <c r="G102" s="44">
        <f t="shared" si="8"/>
        <v>0</v>
      </c>
      <c r="H102" s="40"/>
      <c r="I102" s="42">
        <v>0</v>
      </c>
      <c r="J102" s="10"/>
    </row>
    <row r="103" spans="1:10" ht="13" hidden="1" x14ac:dyDescent="0.3">
      <c r="A103" s="45" t="s">
        <v>425</v>
      </c>
      <c r="B103" s="39" t="s">
        <v>426</v>
      </c>
      <c r="C103" s="40"/>
      <c r="D103" s="41"/>
      <c r="E103" s="41"/>
      <c r="F103" s="41"/>
      <c r="G103" s="44">
        <f t="shared" si="8"/>
        <v>0</v>
      </c>
      <c r="H103" s="40"/>
      <c r="I103" s="42">
        <v>0</v>
      </c>
      <c r="J103" s="10"/>
    </row>
    <row r="104" spans="1:10" ht="13" hidden="1" x14ac:dyDescent="0.3">
      <c r="A104" s="33" t="s">
        <v>123</v>
      </c>
      <c r="B104" s="33" t="s">
        <v>51</v>
      </c>
      <c r="C104" s="38"/>
      <c r="D104" s="36">
        <f>SUM(D105:D106)</f>
        <v>33526500</v>
      </c>
      <c r="E104" s="36">
        <f>SUM(E105:E106)</f>
        <v>33526500</v>
      </c>
      <c r="F104" s="36">
        <f>SUM(F105:F106)</f>
        <v>0</v>
      </c>
      <c r="G104" s="43">
        <f t="shared" si="7"/>
        <v>33526500</v>
      </c>
      <c r="H104" s="38"/>
      <c r="I104" s="37">
        <f t="shared" si="1"/>
        <v>0</v>
      </c>
      <c r="J104" s="10"/>
    </row>
    <row r="105" spans="1:10" ht="13" hidden="1" x14ac:dyDescent="0.3">
      <c r="A105" s="45" t="s">
        <v>379</v>
      </c>
      <c r="B105" s="39" t="s">
        <v>380</v>
      </c>
      <c r="C105" s="38"/>
      <c r="D105" s="41">
        <v>0</v>
      </c>
      <c r="E105" s="41">
        <v>0</v>
      </c>
      <c r="F105" s="41"/>
      <c r="G105" s="44">
        <f t="shared" si="7"/>
        <v>0</v>
      </c>
      <c r="H105" s="40"/>
      <c r="I105" s="42">
        <v>0</v>
      </c>
      <c r="J105" s="10"/>
    </row>
    <row r="106" spans="1:10" ht="13" hidden="1" x14ac:dyDescent="0.3">
      <c r="A106" s="39" t="s">
        <v>124</v>
      </c>
      <c r="B106" s="39" t="s">
        <v>125</v>
      </c>
      <c r="C106" s="40"/>
      <c r="D106" s="41">
        <v>33526500</v>
      </c>
      <c r="E106" s="41">
        <v>33526500</v>
      </c>
      <c r="F106" s="41"/>
      <c r="G106" s="44">
        <f t="shared" si="7"/>
        <v>33526500</v>
      </c>
      <c r="H106" s="40"/>
      <c r="I106" s="42">
        <f t="shared" si="1"/>
        <v>0</v>
      </c>
      <c r="J106" s="10"/>
    </row>
    <row r="107" spans="1:10" ht="13" hidden="1" x14ac:dyDescent="0.3">
      <c r="A107" s="33" t="s">
        <v>126</v>
      </c>
      <c r="B107" s="33" t="s">
        <v>127</v>
      </c>
      <c r="C107" s="38"/>
      <c r="D107" s="36">
        <f>SUM(D108:D113)</f>
        <v>67053000</v>
      </c>
      <c r="E107" s="36">
        <f>SUM(E108:E113)</f>
        <v>67053000</v>
      </c>
      <c r="F107" s="36">
        <f>SUM(F108:F113)</f>
        <v>0</v>
      </c>
      <c r="G107" s="43">
        <f t="shared" si="7"/>
        <v>67053000</v>
      </c>
      <c r="H107" s="38"/>
      <c r="I107" s="37">
        <f t="shared" si="1"/>
        <v>0</v>
      </c>
      <c r="J107" s="10"/>
    </row>
    <row r="108" spans="1:10" ht="13" hidden="1" x14ac:dyDescent="0.3">
      <c r="A108" s="45" t="s">
        <v>405</v>
      </c>
      <c r="B108" s="39" t="s">
        <v>400</v>
      </c>
      <c r="C108" s="38"/>
      <c r="D108" s="41"/>
      <c r="E108" s="41"/>
      <c r="F108" s="41"/>
      <c r="G108" s="44">
        <f t="shared" si="7"/>
        <v>0</v>
      </c>
      <c r="H108" s="38"/>
      <c r="I108" s="42">
        <v>0</v>
      </c>
      <c r="J108" s="10"/>
    </row>
    <row r="109" spans="1:10" ht="13" hidden="1" x14ac:dyDescent="0.3">
      <c r="A109" s="45" t="s">
        <v>406</v>
      </c>
      <c r="B109" s="39" t="s">
        <v>409</v>
      </c>
      <c r="C109" s="38"/>
      <c r="D109" s="41"/>
      <c r="E109" s="41"/>
      <c r="F109" s="41"/>
      <c r="G109" s="44">
        <f t="shared" si="7"/>
        <v>0</v>
      </c>
      <c r="H109" s="38"/>
      <c r="I109" s="42">
        <v>0</v>
      </c>
      <c r="J109" s="10"/>
    </row>
    <row r="110" spans="1:10" ht="13" hidden="1" x14ac:dyDescent="0.3">
      <c r="A110" s="45" t="s">
        <v>407</v>
      </c>
      <c r="B110" s="39" t="s">
        <v>410</v>
      </c>
      <c r="C110" s="38"/>
      <c r="D110" s="41"/>
      <c r="E110" s="41"/>
      <c r="F110" s="41"/>
      <c r="G110" s="44">
        <f t="shared" si="7"/>
        <v>0</v>
      </c>
      <c r="H110" s="38"/>
      <c r="I110" s="42">
        <v>0</v>
      </c>
      <c r="J110" s="10"/>
    </row>
    <row r="111" spans="1:10" ht="13" hidden="1" x14ac:dyDescent="0.3">
      <c r="A111" s="45" t="s">
        <v>381</v>
      </c>
      <c r="B111" s="39" t="s">
        <v>382</v>
      </c>
      <c r="C111" s="40"/>
      <c r="D111" s="41"/>
      <c r="E111" s="41"/>
      <c r="F111" s="41"/>
      <c r="G111" s="44">
        <f t="shared" si="7"/>
        <v>0</v>
      </c>
      <c r="H111" s="40"/>
      <c r="I111" s="42">
        <v>0</v>
      </c>
      <c r="J111" s="10"/>
    </row>
    <row r="112" spans="1:10" ht="13" hidden="1" x14ac:dyDescent="0.3">
      <c r="A112" s="39" t="s">
        <v>128</v>
      </c>
      <c r="B112" s="39" t="s">
        <v>129</v>
      </c>
      <c r="C112" s="40"/>
      <c r="D112" s="41">
        <v>67053000</v>
      </c>
      <c r="E112" s="41">
        <v>67053000</v>
      </c>
      <c r="F112" s="41"/>
      <c r="G112" s="44">
        <f t="shared" si="7"/>
        <v>67053000</v>
      </c>
      <c r="H112" s="40"/>
      <c r="I112" s="42">
        <f t="shared" si="1"/>
        <v>0</v>
      </c>
      <c r="J112" s="10"/>
    </row>
    <row r="113" spans="1:11" ht="13" hidden="1" x14ac:dyDescent="0.3">
      <c r="A113" s="45" t="s">
        <v>408</v>
      </c>
      <c r="B113" s="39" t="s">
        <v>411</v>
      </c>
      <c r="C113" s="40"/>
      <c r="D113" s="41"/>
      <c r="E113" s="41"/>
      <c r="F113" s="41"/>
      <c r="G113" s="44">
        <f t="shared" si="7"/>
        <v>0</v>
      </c>
      <c r="H113" s="40"/>
      <c r="I113" s="42">
        <v>0</v>
      </c>
      <c r="J113" s="10"/>
    </row>
    <row r="114" spans="1:11" ht="13" hidden="1" x14ac:dyDescent="0.3">
      <c r="A114" s="33" t="s">
        <v>130</v>
      </c>
      <c r="B114" s="33" t="s">
        <v>55</v>
      </c>
      <c r="C114" s="38"/>
      <c r="D114" s="36">
        <f>SUM(D115:D116)</f>
        <v>13020000</v>
      </c>
      <c r="E114" s="36">
        <f>SUM(E115:E116)</f>
        <v>13020000</v>
      </c>
      <c r="F114" s="36">
        <f>SUM(F115:F116)</f>
        <v>0</v>
      </c>
      <c r="G114" s="43">
        <f t="shared" si="7"/>
        <v>13020000</v>
      </c>
      <c r="H114" s="38"/>
      <c r="I114" s="37">
        <f t="shared" si="1"/>
        <v>0</v>
      </c>
      <c r="J114" s="10"/>
    </row>
    <row r="115" spans="1:11" ht="13" hidden="1" x14ac:dyDescent="0.3">
      <c r="A115" s="45" t="s">
        <v>383</v>
      </c>
      <c r="B115" s="39" t="s">
        <v>384</v>
      </c>
      <c r="C115" s="40"/>
      <c r="D115" s="41"/>
      <c r="E115" s="41"/>
      <c r="F115" s="41"/>
      <c r="G115" s="44">
        <f t="shared" si="7"/>
        <v>0</v>
      </c>
      <c r="H115" s="40"/>
      <c r="I115" s="42">
        <v>0</v>
      </c>
      <c r="J115" s="10"/>
    </row>
    <row r="116" spans="1:11" ht="13" hidden="1" x14ac:dyDescent="0.3">
      <c r="A116" s="39" t="s">
        <v>131</v>
      </c>
      <c r="B116" s="39" t="s">
        <v>132</v>
      </c>
      <c r="C116" s="40"/>
      <c r="D116" s="41">
        <v>13020000</v>
      </c>
      <c r="E116" s="41">
        <v>13020000</v>
      </c>
      <c r="F116" s="41"/>
      <c r="G116" s="44">
        <f t="shared" si="7"/>
        <v>13020000</v>
      </c>
      <c r="H116" s="40"/>
      <c r="I116" s="42">
        <f t="shared" si="1"/>
        <v>0</v>
      </c>
      <c r="J116" s="10"/>
    </row>
    <row r="117" spans="1:11" ht="13" hidden="1" x14ac:dyDescent="0.3">
      <c r="A117" s="46" t="s">
        <v>385</v>
      </c>
      <c r="B117" s="33" t="s">
        <v>386</v>
      </c>
      <c r="C117" s="38"/>
      <c r="D117" s="36">
        <f>SUM(D118:D120)</f>
        <v>100000000</v>
      </c>
      <c r="E117" s="36">
        <f>SUM(E118:E120)</f>
        <v>100000000</v>
      </c>
      <c r="F117" s="36">
        <f>SUM(F118:F120)</f>
        <v>0</v>
      </c>
      <c r="G117" s="43">
        <f t="shared" si="7"/>
        <v>100000000</v>
      </c>
      <c r="H117" s="38"/>
      <c r="I117" s="37">
        <f t="shared" si="1"/>
        <v>0</v>
      </c>
      <c r="J117" s="10"/>
    </row>
    <row r="118" spans="1:11" ht="13" hidden="1" x14ac:dyDescent="0.3">
      <c r="A118" s="45" t="s">
        <v>492</v>
      </c>
      <c r="B118" s="39" t="s">
        <v>493</v>
      </c>
      <c r="C118" s="40"/>
      <c r="D118" s="41"/>
      <c r="E118" s="41"/>
      <c r="F118" s="41"/>
      <c r="G118" s="44">
        <v>1998</v>
      </c>
      <c r="H118" s="40"/>
      <c r="I118" s="42">
        <v>0.99936298421807745</v>
      </c>
      <c r="J118" s="10"/>
    </row>
    <row r="119" spans="1:11" ht="13" hidden="1" x14ac:dyDescent="0.3">
      <c r="A119" s="45" t="s">
        <v>388</v>
      </c>
      <c r="B119" s="39" t="s">
        <v>387</v>
      </c>
      <c r="C119" s="40"/>
      <c r="D119" s="41"/>
      <c r="E119" s="41"/>
      <c r="F119" s="41"/>
      <c r="G119" s="44">
        <f t="shared" si="7"/>
        <v>0</v>
      </c>
      <c r="H119" s="40"/>
      <c r="I119" s="42">
        <v>0</v>
      </c>
      <c r="J119" s="10"/>
    </row>
    <row r="120" spans="1:11" ht="13" hidden="1" x14ac:dyDescent="0.3">
      <c r="A120" s="45" t="s">
        <v>494</v>
      </c>
      <c r="B120" s="39" t="s">
        <v>427</v>
      </c>
      <c r="C120" s="40"/>
      <c r="D120" s="41">
        <v>100000000</v>
      </c>
      <c r="E120" s="41">
        <v>100000000</v>
      </c>
      <c r="F120" s="41"/>
      <c r="G120" s="44">
        <f t="shared" si="7"/>
        <v>100000000</v>
      </c>
      <c r="H120" s="40"/>
      <c r="I120" s="42">
        <v>0</v>
      </c>
      <c r="J120" s="10"/>
    </row>
    <row r="121" spans="1:11" ht="13" hidden="1" x14ac:dyDescent="0.3">
      <c r="A121" s="33" t="s">
        <v>133</v>
      </c>
      <c r="B121" s="33" t="s">
        <v>134</v>
      </c>
      <c r="C121" s="38"/>
      <c r="D121" s="36">
        <f>+D122</f>
        <v>86700000</v>
      </c>
      <c r="E121" s="36">
        <f>+E122</f>
        <v>86700000</v>
      </c>
      <c r="F121" s="36">
        <f>+F122</f>
        <v>0</v>
      </c>
      <c r="G121" s="43">
        <f t="shared" si="7"/>
        <v>86700000</v>
      </c>
      <c r="H121" s="38"/>
      <c r="I121" s="37">
        <f t="shared" si="1"/>
        <v>0</v>
      </c>
      <c r="J121" s="10"/>
    </row>
    <row r="122" spans="1:11" ht="13" hidden="1" x14ac:dyDescent="0.3">
      <c r="A122" s="39" t="s">
        <v>135</v>
      </c>
      <c r="B122" s="39" t="s">
        <v>136</v>
      </c>
      <c r="C122" s="40"/>
      <c r="D122" s="41">
        <v>86700000</v>
      </c>
      <c r="E122" s="41">
        <v>86700000</v>
      </c>
      <c r="F122" s="41"/>
      <c r="G122" s="44">
        <f t="shared" si="7"/>
        <v>86700000</v>
      </c>
      <c r="H122" s="40"/>
      <c r="I122" s="42">
        <f t="shared" si="1"/>
        <v>0</v>
      </c>
      <c r="J122" s="10"/>
    </row>
    <row r="123" spans="1:11" ht="13" x14ac:dyDescent="0.3">
      <c r="A123" s="33" t="s">
        <v>137</v>
      </c>
      <c r="B123" s="33" t="s">
        <v>138</v>
      </c>
      <c r="C123" s="38"/>
      <c r="D123" s="36">
        <f>+D124+D128+D151+D173+D239+D261+D263</f>
        <v>17258495204</v>
      </c>
      <c r="E123" s="36">
        <f>+E124+E128+E151+E173+E239+E261+E263</f>
        <v>17258495204</v>
      </c>
      <c r="F123" s="36">
        <f>+F124+F128+F151+F173+F239+F261+F263</f>
        <v>6346905887</v>
      </c>
      <c r="G123" s="43">
        <f t="shared" si="7"/>
        <v>10911589317</v>
      </c>
      <c r="H123" s="38"/>
      <c r="I123" s="37">
        <f t="shared" si="1"/>
        <v>0.36775546256947</v>
      </c>
      <c r="J123" s="10"/>
    </row>
    <row r="124" spans="1:11" ht="13" hidden="1" x14ac:dyDescent="0.3">
      <c r="A124" s="33" t="s">
        <v>139</v>
      </c>
      <c r="B124" s="33" t="s">
        <v>140</v>
      </c>
      <c r="C124" s="38"/>
      <c r="D124" s="36">
        <f t="shared" ref="D124:F126" si="9">+D125</f>
        <v>49700000</v>
      </c>
      <c r="E124" s="36">
        <f t="shared" si="9"/>
        <v>49700000</v>
      </c>
      <c r="F124" s="36">
        <f t="shared" si="9"/>
        <v>18988200</v>
      </c>
      <c r="G124" s="43">
        <f t="shared" si="7"/>
        <v>30711800</v>
      </c>
      <c r="H124" s="38"/>
      <c r="I124" s="37">
        <v>0</v>
      </c>
      <c r="J124" s="10"/>
      <c r="K124" s="48"/>
    </row>
    <row r="125" spans="1:11" ht="13" hidden="1" x14ac:dyDescent="0.3">
      <c r="A125" s="33" t="s">
        <v>141</v>
      </c>
      <c r="B125" s="33" t="s">
        <v>142</v>
      </c>
      <c r="C125" s="38"/>
      <c r="D125" s="36">
        <f t="shared" si="9"/>
        <v>49700000</v>
      </c>
      <c r="E125" s="36">
        <f t="shared" si="9"/>
        <v>49700000</v>
      </c>
      <c r="F125" s="36">
        <f t="shared" si="9"/>
        <v>18988200</v>
      </c>
      <c r="G125" s="43">
        <f t="shared" si="7"/>
        <v>30711800</v>
      </c>
      <c r="H125" s="38"/>
      <c r="I125" s="37">
        <v>0</v>
      </c>
      <c r="J125" s="10"/>
    </row>
    <row r="126" spans="1:11" ht="13" hidden="1" x14ac:dyDescent="0.3">
      <c r="A126" s="46" t="s">
        <v>389</v>
      </c>
      <c r="B126" s="33" t="s">
        <v>390</v>
      </c>
      <c r="C126" s="38"/>
      <c r="D126" s="36">
        <f t="shared" si="9"/>
        <v>49700000</v>
      </c>
      <c r="E126" s="36">
        <f t="shared" si="9"/>
        <v>49700000</v>
      </c>
      <c r="F126" s="36">
        <f t="shared" si="9"/>
        <v>18988200</v>
      </c>
      <c r="G126" s="43">
        <f t="shared" si="7"/>
        <v>30711800</v>
      </c>
      <c r="H126" s="38"/>
      <c r="I126" s="37">
        <v>0</v>
      </c>
      <c r="J126" s="10"/>
    </row>
    <row r="127" spans="1:11" ht="13" hidden="1" x14ac:dyDescent="0.3">
      <c r="A127" s="45" t="s">
        <v>391</v>
      </c>
      <c r="B127" s="39" t="s">
        <v>390</v>
      </c>
      <c r="C127" s="40"/>
      <c r="D127" s="41">
        <v>49700000</v>
      </c>
      <c r="E127" s="41">
        <v>49700000</v>
      </c>
      <c r="F127" s="41">
        <v>18988200</v>
      </c>
      <c r="G127" s="44">
        <f t="shared" si="7"/>
        <v>30711800</v>
      </c>
      <c r="H127" s="40"/>
      <c r="I127" s="42">
        <v>0</v>
      </c>
      <c r="J127" s="10"/>
    </row>
    <row r="128" spans="1:11" ht="13" hidden="1" x14ac:dyDescent="0.3">
      <c r="A128" s="33" t="s">
        <v>147</v>
      </c>
      <c r="B128" s="33" t="s">
        <v>148</v>
      </c>
      <c r="C128" s="38"/>
      <c r="D128" s="36">
        <f>+D129+D137+D139+D141+D145</f>
        <v>3737294560</v>
      </c>
      <c r="E128" s="36">
        <f>+E129+E137+E139+E141+E145</f>
        <v>3737294560</v>
      </c>
      <c r="F128" s="36">
        <f>+F129+F137+F139+F141+F145</f>
        <v>1106340845</v>
      </c>
      <c r="G128" s="43">
        <f t="shared" si="7"/>
        <v>2630953715</v>
      </c>
      <c r="H128" s="38"/>
      <c r="I128" s="37">
        <f t="shared" ref="I128:I265" si="10">+F128/E128</f>
        <v>0.29602720022154205</v>
      </c>
      <c r="J128" s="10"/>
    </row>
    <row r="129" spans="1:10" ht="13" hidden="1" x14ac:dyDescent="0.3">
      <c r="A129" s="33" t="s">
        <v>149</v>
      </c>
      <c r="B129" s="33" t="s">
        <v>150</v>
      </c>
      <c r="C129" s="38"/>
      <c r="D129" s="36">
        <f>SUM(D130:D136)</f>
        <v>1719255560</v>
      </c>
      <c r="E129" s="36">
        <f>SUM(E130:E136)</f>
        <v>1719255560</v>
      </c>
      <c r="F129" s="36">
        <f>SUM(F130:F136)</f>
        <v>28183105</v>
      </c>
      <c r="G129" s="43">
        <f t="shared" si="7"/>
        <v>1691072455</v>
      </c>
      <c r="H129" s="38"/>
      <c r="I129" s="37">
        <f t="shared" si="10"/>
        <v>1.6392621117944792E-2</v>
      </c>
      <c r="J129" s="10"/>
    </row>
    <row r="130" spans="1:10" ht="13" hidden="1" x14ac:dyDescent="0.3">
      <c r="A130" s="45" t="s">
        <v>440</v>
      </c>
      <c r="B130" s="39" t="s">
        <v>152</v>
      </c>
      <c r="C130" s="40"/>
      <c r="D130" s="41">
        <v>0</v>
      </c>
      <c r="E130" s="41">
        <v>0</v>
      </c>
      <c r="F130" s="41"/>
      <c r="G130" s="44">
        <f t="shared" si="7"/>
        <v>0</v>
      </c>
      <c r="H130" s="40"/>
      <c r="I130" s="42">
        <v>0</v>
      </c>
      <c r="J130" s="10"/>
    </row>
    <row r="131" spans="1:10" ht="13" hidden="1" x14ac:dyDescent="0.3">
      <c r="A131" s="39" t="s">
        <v>151</v>
      </c>
      <c r="B131" s="39" t="s">
        <v>152</v>
      </c>
      <c r="C131" s="40"/>
      <c r="D131" s="41">
        <v>603350000</v>
      </c>
      <c r="E131" s="41">
        <v>603350000</v>
      </c>
      <c r="F131" s="41">
        <v>448863</v>
      </c>
      <c r="G131" s="44">
        <f t="shared" si="7"/>
        <v>602901137</v>
      </c>
      <c r="H131" s="40"/>
      <c r="I131" s="42">
        <f t="shared" si="10"/>
        <v>7.4395127206430757E-4</v>
      </c>
      <c r="J131" s="10"/>
    </row>
    <row r="132" spans="1:10" ht="13" hidden="1" x14ac:dyDescent="0.3">
      <c r="A132" s="45" t="s">
        <v>454</v>
      </c>
      <c r="B132" s="39" t="s">
        <v>154</v>
      </c>
      <c r="C132" s="40"/>
      <c r="D132" s="41">
        <v>0</v>
      </c>
      <c r="E132" s="41">
        <v>0</v>
      </c>
      <c r="F132" s="41"/>
      <c r="G132" s="44">
        <f t="shared" si="7"/>
        <v>0</v>
      </c>
      <c r="H132" s="40"/>
      <c r="I132" s="42">
        <v>0</v>
      </c>
      <c r="J132" s="10"/>
    </row>
    <row r="133" spans="1:10" ht="13" hidden="1" x14ac:dyDescent="0.3">
      <c r="A133" s="39" t="s">
        <v>153</v>
      </c>
      <c r="B133" s="39" t="s">
        <v>154</v>
      </c>
      <c r="C133" s="40"/>
      <c r="D133" s="41">
        <v>473350000</v>
      </c>
      <c r="E133" s="41">
        <v>473350000</v>
      </c>
      <c r="F133" s="41">
        <v>299242</v>
      </c>
      <c r="G133" s="44">
        <f t="shared" si="7"/>
        <v>473050758</v>
      </c>
      <c r="H133" s="40"/>
      <c r="I133" s="42">
        <f t="shared" si="10"/>
        <v>6.3217914862152738E-4</v>
      </c>
      <c r="J133" s="10"/>
    </row>
    <row r="134" spans="1:10" ht="13" hidden="1" x14ac:dyDescent="0.3">
      <c r="A134" s="45" t="s">
        <v>455</v>
      </c>
      <c r="B134" s="39" t="s">
        <v>456</v>
      </c>
      <c r="C134" s="40"/>
      <c r="D134" s="41">
        <v>250000000</v>
      </c>
      <c r="E134" s="41">
        <v>250000000</v>
      </c>
      <c r="F134" s="41"/>
      <c r="G134" s="44">
        <f t="shared" si="7"/>
        <v>250000000</v>
      </c>
      <c r="H134" s="40"/>
      <c r="I134" s="42">
        <f t="shared" si="10"/>
        <v>0</v>
      </c>
      <c r="J134" s="10"/>
    </row>
    <row r="135" spans="1:10" ht="13" hidden="1" x14ac:dyDescent="0.3">
      <c r="A135" s="45" t="s">
        <v>290</v>
      </c>
      <c r="B135" s="39" t="s">
        <v>289</v>
      </c>
      <c r="C135" s="40"/>
      <c r="D135" s="41">
        <v>27125000</v>
      </c>
      <c r="E135" s="41">
        <v>27125000</v>
      </c>
      <c r="F135" s="41">
        <v>27125000</v>
      </c>
      <c r="G135" s="44">
        <f t="shared" si="7"/>
        <v>0</v>
      </c>
      <c r="H135" s="40"/>
      <c r="I135" s="42">
        <f t="shared" si="10"/>
        <v>1</v>
      </c>
      <c r="J135" s="10"/>
    </row>
    <row r="136" spans="1:10" ht="13" hidden="1" x14ac:dyDescent="0.3">
      <c r="A136" s="39" t="s">
        <v>155</v>
      </c>
      <c r="B136" s="39" t="s">
        <v>156</v>
      </c>
      <c r="C136" s="40"/>
      <c r="D136" s="41">
        <v>365430560</v>
      </c>
      <c r="E136" s="41">
        <v>365430560</v>
      </c>
      <c r="F136" s="41">
        <v>310000</v>
      </c>
      <c r="G136" s="44">
        <f t="shared" si="7"/>
        <v>365120560</v>
      </c>
      <c r="H136" s="40"/>
      <c r="I136" s="42">
        <v>0</v>
      </c>
      <c r="J136" s="10"/>
    </row>
    <row r="137" spans="1:10" ht="13" hidden="1" x14ac:dyDescent="0.3">
      <c r="A137" s="33" t="s">
        <v>157</v>
      </c>
      <c r="B137" s="33" t="s">
        <v>158</v>
      </c>
      <c r="C137" s="38"/>
      <c r="D137" s="36">
        <f>+D138</f>
        <v>469625000</v>
      </c>
      <c r="E137" s="36">
        <f>+E138</f>
        <v>469625000</v>
      </c>
      <c r="F137" s="36">
        <f>+F138</f>
        <v>0</v>
      </c>
      <c r="G137" s="43">
        <f t="shared" si="7"/>
        <v>469625000</v>
      </c>
      <c r="H137" s="38"/>
      <c r="I137" s="37">
        <v>0</v>
      </c>
      <c r="J137" s="10"/>
    </row>
    <row r="138" spans="1:10" ht="13" hidden="1" x14ac:dyDescent="0.3">
      <c r="A138" s="39" t="s">
        <v>159</v>
      </c>
      <c r="B138" s="39" t="s">
        <v>160</v>
      </c>
      <c r="C138" s="40"/>
      <c r="D138" s="41">
        <v>469625000</v>
      </c>
      <c r="E138" s="41">
        <v>469625000</v>
      </c>
      <c r="F138" s="41">
        <v>0</v>
      </c>
      <c r="G138" s="44">
        <f t="shared" si="7"/>
        <v>469625000</v>
      </c>
      <c r="H138" s="40"/>
      <c r="I138" s="42">
        <v>0</v>
      </c>
      <c r="J138" s="10"/>
    </row>
    <row r="139" spans="1:10" ht="13" hidden="1" x14ac:dyDescent="0.3">
      <c r="A139" s="33" t="s">
        <v>161</v>
      </c>
      <c r="B139" s="33" t="s">
        <v>162</v>
      </c>
      <c r="C139" s="38"/>
      <c r="D139" s="36">
        <f>+D140</f>
        <v>13020000</v>
      </c>
      <c r="E139" s="36">
        <f>+E140</f>
        <v>13020000</v>
      </c>
      <c r="F139" s="36">
        <f>+F140</f>
        <v>163200</v>
      </c>
      <c r="G139" s="43">
        <f t="shared" si="7"/>
        <v>12856800</v>
      </c>
      <c r="H139" s="38"/>
      <c r="I139" s="37">
        <f t="shared" si="10"/>
        <v>1.2534562211981567E-2</v>
      </c>
      <c r="J139" s="10"/>
    </row>
    <row r="140" spans="1:10" ht="13" hidden="1" x14ac:dyDescent="0.3">
      <c r="A140" s="39" t="s">
        <v>163</v>
      </c>
      <c r="B140" s="39" t="s">
        <v>164</v>
      </c>
      <c r="C140" s="40"/>
      <c r="D140" s="41">
        <v>13020000</v>
      </c>
      <c r="E140" s="41">
        <v>13020000</v>
      </c>
      <c r="F140" s="41">
        <v>163200</v>
      </c>
      <c r="G140" s="44">
        <f t="shared" si="7"/>
        <v>12856800</v>
      </c>
      <c r="H140" s="40"/>
      <c r="I140" s="42">
        <f t="shared" si="10"/>
        <v>1.2534562211981567E-2</v>
      </c>
      <c r="J140" s="10"/>
    </row>
    <row r="141" spans="1:10" ht="13" hidden="1" x14ac:dyDescent="0.3">
      <c r="A141" s="33" t="s">
        <v>165</v>
      </c>
      <c r="B141" s="33" t="s">
        <v>166</v>
      </c>
      <c r="C141" s="38"/>
      <c r="D141" s="36">
        <f>+D142</f>
        <v>51775000</v>
      </c>
      <c r="E141" s="36">
        <f>+E142</f>
        <v>51775000</v>
      </c>
      <c r="F141" s="36">
        <f>+F142</f>
        <v>8177400</v>
      </c>
      <c r="G141" s="43">
        <f t="shared" si="7"/>
        <v>43597600</v>
      </c>
      <c r="H141" s="38"/>
      <c r="I141" s="37">
        <f t="shared" si="10"/>
        <v>0.15794109126026074</v>
      </c>
      <c r="J141" s="10"/>
    </row>
    <row r="142" spans="1:10" ht="13" hidden="1" x14ac:dyDescent="0.3">
      <c r="A142" s="33" t="s">
        <v>167</v>
      </c>
      <c r="B142" s="33" t="s">
        <v>166</v>
      </c>
      <c r="C142" s="38"/>
      <c r="D142" s="36">
        <f>SUM(D143:D144)</f>
        <v>51775000</v>
      </c>
      <c r="E142" s="36">
        <f>SUM(E143:E144)</f>
        <v>51775000</v>
      </c>
      <c r="F142" s="36">
        <f>SUM(F143:F144)</f>
        <v>8177400</v>
      </c>
      <c r="G142" s="36">
        <f>SUM(G143:G144)</f>
        <v>43597600</v>
      </c>
      <c r="H142" s="38"/>
      <c r="I142" s="37">
        <f t="shared" si="10"/>
        <v>0.15794109126026074</v>
      </c>
      <c r="J142" s="10"/>
    </row>
    <row r="143" spans="1:10" ht="13" hidden="1" x14ac:dyDescent="0.3">
      <c r="A143" s="39" t="s">
        <v>168</v>
      </c>
      <c r="B143" s="39" t="s">
        <v>166</v>
      </c>
      <c r="C143" s="40"/>
      <c r="D143" s="41">
        <v>51775000</v>
      </c>
      <c r="E143" s="41">
        <v>51775000</v>
      </c>
      <c r="F143" s="41">
        <v>8177400</v>
      </c>
      <c r="G143" s="44">
        <f t="shared" si="7"/>
        <v>43597600</v>
      </c>
      <c r="H143" s="40"/>
      <c r="I143" s="42">
        <f t="shared" si="10"/>
        <v>0.15794109126026074</v>
      </c>
      <c r="J143" s="10"/>
    </row>
    <row r="144" spans="1:10" ht="13" hidden="1" x14ac:dyDescent="0.3">
      <c r="A144" s="45" t="s">
        <v>495</v>
      </c>
      <c r="B144" s="39" t="s">
        <v>166</v>
      </c>
      <c r="C144" s="40"/>
      <c r="D144" s="41"/>
      <c r="E144" s="41"/>
      <c r="F144" s="41"/>
      <c r="G144" s="44">
        <v>0</v>
      </c>
      <c r="H144" s="40"/>
      <c r="I144" s="42">
        <v>0</v>
      </c>
      <c r="J144" s="10"/>
    </row>
    <row r="145" spans="1:10" ht="13" hidden="1" x14ac:dyDescent="0.3">
      <c r="A145" s="33" t="s">
        <v>169</v>
      </c>
      <c r="B145" s="33" t="s">
        <v>170</v>
      </c>
      <c r="C145" s="38"/>
      <c r="D145" s="36">
        <f>SUM(D146:D150)</f>
        <v>1483619000</v>
      </c>
      <c r="E145" s="36">
        <f>SUM(E146:E150)</f>
        <v>1483619000</v>
      </c>
      <c r="F145" s="36">
        <f>SUM(F146:F150)</f>
        <v>1069817140</v>
      </c>
      <c r="G145" s="43">
        <f t="shared" si="7"/>
        <v>413801860</v>
      </c>
      <c r="H145" s="38"/>
      <c r="I145" s="37">
        <f t="shared" si="10"/>
        <v>0.72108616834915162</v>
      </c>
      <c r="J145" s="10"/>
    </row>
    <row r="146" spans="1:10" ht="13" hidden="1" x14ac:dyDescent="0.3">
      <c r="A146" s="45" t="s">
        <v>428</v>
      </c>
      <c r="B146" s="39" t="s">
        <v>172</v>
      </c>
      <c r="C146" s="38"/>
      <c r="D146" s="41">
        <v>0</v>
      </c>
      <c r="E146" s="41">
        <v>0</v>
      </c>
      <c r="F146" s="41"/>
      <c r="G146" s="44">
        <f t="shared" si="7"/>
        <v>0</v>
      </c>
      <c r="H146" s="40"/>
      <c r="I146" s="42">
        <v>0</v>
      </c>
      <c r="J146" s="10"/>
    </row>
    <row r="147" spans="1:10" ht="13" hidden="1" x14ac:dyDescent="0.3">
      <c r="A147" s="45" t="s">
        <v>472</v>
      </c>
      <c r="B147" s="39" t="s">
        <v>172</v>
      </c>
      <c r="C147" s="38"/>
      <c r="D147" s="41">
        <v>0</v>
      </c>
      <c r="E147" s="41">
        <v>0</v>
      </c>
      <c r="F147" s="41"/>
      <c r="G147" s="44">
        <f t="shared" si="7"/>
        <v>0</v>
      </c>
      <c r="H147" s="40"/>
      <c r="I147" s="42">
        <v>0</v>
      </c>
      <c r="J147" s="10"/>
    </row>
    <row r="148" spans="1:10" ht="13" hidden="1" x14ac:dyDescent="0.3">
      <c r="A148" s="39" t="s">
        <v>171</v>
      </c>
      <c r="B148" s="39" t="s">
        <v>172</v>
      </c>
      <c r="C148" s="40"/>
      <c r="D148" s="41">
        <v>1200000000</v>
      </c>
      <c r="E148" s="41">
        <v>1200000000</v>
      </c>
      <c r="F148" s="41">
        <v>853817140</v>
      </c>
      <c r="G148" s="44">
        <f t="shared" si="7"/>
        <v>346182860</v>
      </c>
      <c r="H148" s="40"/>
      <c r="I148" s="42">
        <f t="shared" si="10"/>
        <v>0.71151428333333333</v>
      </c>
      <c r="J148" s="10"/>
    </row>
    <row r="149" spans="1:10" ht="13" hidden="1" x14ac:dyDescent="0.3">
      <c r="A149" s="45" t="s">
        <v>473</v>
      </c>
      <c r="B149" s="39" t="s">
        <v>172</v>
      </c>
      <c r="C149" s="40"/>
      <c r="D149" s="41">
        <v>0</v>
      </c>
      <c r="E149" s="41">
        <v>0</v>
      </c>
      <c r="F149" s="41"/>
      <c r="G149" s="44">
        <f t="shared" si="7"/>
        <v>0</v>
      </c>
      <c r="H149" s="40"/>
      <c r="I149" s="42">
        <v>0</v>
      </c>
      <c r="J149" s="10"/>
    </row>
    <row r="150" spans="1:10" ht="13" hidden="1" x14ac:dyDescent="0.3">
      <c r="A150" s="39" t="s">
        <v>173</v>
      </c>
      <c r="B150" s="39" t="s">
        <v>174</v>
      </c>
      <c r="C150" s="40"/>
      <c r="D150" s="41">
        <v>283619000</v>
      </c>
      <c r="E150" s="41">
        <v>283619000</v>
      </c>
      <c r="F150" s="41">
        <v>216000000</v>
      </c>
      <c r="G150" s="44">
        <f t="shared" si="7"/>
        <v>67619000</v>
      </c>
      <c r="H150" s="40"/>
      <c r="I150" s="42">
        <f t="shared" si="10"/>
        <v>0.76158508421509141</v>
      </c>
      <c r="J150" s="10"/>
    </row>
    <row r="151" spans="1:10" ht="13" hidden="1" x14ac:dyDescent="0.3">
      <c r="A151" s="33" t="s">
        <v>175</v>
      </c>
      <c r="B151" s="33" t="s">
        <v>176</v>
      </c>
      <c r="C151" s="38"/>
      <c r="D151" s="36">
        <f>+D152+D169+D154</f>
        <v>1507311000</v>
      </c>
      <c r="E151" s="36">
        <f>+E152+E169+E154</f>
        <v>1507311000</v>
      </c>
      <c r="F151" s="36">
        <f>+F152+F169+F154</f>
        <v>111170700</v>
      </c>
      <c r="G151" s="43">
        <f t="shared" si="7"/>
        <v>1396140300</v>
      </c>
      <c r="H151" s="38"/>
      <c r="I151" s="37">
        <f t="shared" si="10"/>
        <v>7.3754321437314529E-2</v>
      </c>
      <c r="J151" s="10"/>
    </row>
    <row r="152" spans="1:10" ht="13" hidden="1" x14ac:dyDescent="0.3">
      <c r="A152" s="33" t="s">
        <v>177</v>
      </c>
      <c r="B152" s="33" t="s">
        <v>178</v>
      </c>
      <c r="C152" s="38"/>
      <c r="D152" s="36">
        <f>+D153</f>
        <v>200000000</v>
      </c>
      <c r="E152" s="36">
        <f>+E153</f>
        <v>200000000</v>
      </c>
      <c r="F152" s="36">
        <f>+F153</f>
        <v>0</v>
      </c>
      <c r="G152" s="43">
        <f t="shared" si="7"/>
        <v>200000000</v>
      </c>
      <c r="H152" s="38"/>
      <c r="I152" s="37">
        <f t="shared" si="10"/>
        <v>0</v>
      </c>
      <c r="J152" s="10"/>
    </row>
    <row r="153" spans="1:10" ht="13" hidden="1" x14ac:dyDescent="0.3">
      <c r="A153" s="45" t="s">
        <v>308</v>
      </c>
      <c r="B153" s="39" t="s">
        <v>309</v>
      </c>
      <c r="C153" s="40"/>
      <c r="D153" s="41">
        <v>200000000</v>
      </c>
      <c r="E153" s="41">
        <v>200000000</v>
      </c>
      <c r="F153" s="41"/>
      <c r="G153" s="44">
        <f t="shared" si="7"/>
        <v>200000000</v>
      </c>
      <c r="H153" s="40"/>
      <c r="I153" s="42">
        <f t="shared" si="10"/>
        <v>0</v>
      </c>
      <c r="J153" s="10"/>
    </row>
    <row r="154" spans="1:10" ht="13" hidden="1" x14ac:dyDescent="0.3">
      <c r="A154" s="33" t="s">
        <v>179</v>
      </c>
      <c r="B154" s="33" t="s">
        <v>180</v>
      </c>
      <c r="C154" s="38"/>
      <c r="D154" s="36">
        <f>SUM(D155:D168)</f>
        <v>1243326000</v>
      </c>
      <c r="E154" s="36">
        <f>SUM(E155:E168)</f>
        <v>1243326000</v>
      </c>
      <c r="F154" s="36">
        <f>SUM(F155:F168)</f>
        <v>111170700</v>
      </c>
      <c r="G154" s="43">
        <f t="shared" si="7"/>
        <v>1132155300</v>
      </c>
      <c r="H154" s="38"/>
      <c r="I154" s="37">
        <f t="shared" si="10"/>
        <v>8.9413959009945906E-2</v>
      </c>
      <c r="J154" s="10"/>
    </row>
    <row r="155" spans="1:10" ht="13" hidden="1" x14ac:dyDescent="0.3">
      <c r="A155" s="39" t="s">
        <v>181</v>
      </c>
      <c r="B155" s="39" t="s">
        <v>182</v>
      </c>
      <c r="C155" s="40"/>
      <c r="D155" s="41">
        <v>163080000</v>
      </c>
      <c r="E155" s="41">
        <v>163080000</v>
      </c>
      <c r="F155" s="41"/>
      <c r="G155" s="44">
        <f t="shared" si="7"/>
        <v>163080000</v>
      </c>
      <c r="H155" s="40"/>
      <c r="I155" s="42">
        <f t="shared" si="10"/>
        <v>0</v>
      </c>
      <c r="J155" s="10"/>
    </row>
    <row r="156" spans="1:10" ht="13" hidden="1" x14ac:dyDescent="0.3">
      <c r="A156" s="45" t="s">
        <v>457</v>
      </c>
      <c r="B156" s="39" t="s">
        <v>291</v>
      </c>
      <c r="C156" s="40"/>
      <c r="D156" s="41">
        <v>0</v>
      </c>
      <c r="E156" s="41">
        <v>0</v>
      </c>
      <c r="F156" s="41"/>
      <c r="G156" s="44">
        <f t="shared" si="7"/>
        <v>0</v>
      </c>
      <c r="H156" s="40"/>
      <c r="I156" s="42">
        <v>0</v>
      </c>
      <c r="J156" s="10"/>
    </row>
    <row r="157" spans="1:10" ht="13" hidden="1" x14ac:dyDescent="0.3">
      <c r="A157" s="45" t="s">
        <v>292</v>
      </c>
      <c r="B157" s="39" t="s">
        <v>291</v>
      </c>
      <c r="C157" s="40"/>
      <c r="D157" s="41">
        <v>336000000</v>
      </c>
      <c r="E157" s="41">
        <v>336000000</v>
      </c>
      <c r="F157" s="41">
        <v>30807700</v>
      </c>
      <c r="G157" s="44">
        <f t="shared" si="7"/>
        <v>305192300</v>
      </c>
      <c r="H157" s="40"/>
      <c r="I157" s="42">
        <f t="shared" si="10"/>
        <v>9.1689583333333338E-2</v>
      </c>
      <c r="J157" s="10"/>
    </row>
    <row r="158" spans="1:10" ht="13" hidden="1" x14ac:dyDescent="0.3">
      <c r="A158" s="45" t="s">
        <v>293</v>
      </c>
      <c r="B158" s="39" t="s">
        <v>294</v>
      </c>
      <c r="C158" s="40"/>
      <c r="D158" s="41">
        <v>218375000</v>
      </c>
      <c r="E158" s="41">
        <v>218375000</v>
      </c>
      <c r="F158" s="41"/>
      <c r="G158" s="44">
        <f t="shared" si="7"/>
        <v>218375000</v>
      </c>
      <c r="H158" s="40"/>
      <c r="I158" s="42">
        <f t="shared" si="10"/>
        <v>0</v>
      </c>
      <c r="J158" s="10"/>
    </row>
    <row r="159" spans="1:10" ht="13" hidden="1" x14ac:dyDescent="0.3">
      <c r="A159" s="45" t="s">
        <v>474</v>
      </c>
      <c r="B159" s="39" t="s">
        <v>295</v>
      </c>
      <c r="C159" s="40"/>
      <c r="D159" s="41">
        <v>0</v>
      </c>
      <c r="E159" s="41">
        <v>0</v>
      </c>
      <c r="F159" s="41"/>
      <c r="G159" s="44">
        <f t="shared" si="7"/>
        <v>0</v>
      </c>
      <c r="H159" s="40"/>
      <c r="I159" s="42">
        <v>0</v>
      </c>
      <c r="J159" s="10"/>
    </row>
    <row r="160" spans="1:10" ht="13" hidden="1" x14ac:dyDescent="0.3">
      <c r="A160" s="45" t="s">
        <v>297</v>
      </c>
      <c r="B160" s="39" t="s">
        <v>295</v>
      </c>
      <c r="C160" s="40"/>
      <c r="D160" s="41">
        <v>33635000</v>
      </c>
      <c r="E160" s="41">
        <v>33635000</v>
      </c>
      <c r="F160" s="41"/>
      <c r="G160" s="44">
        <f t="shared" si="7"/>
        <v>33635000</v>
      </c>
      <c r="H160" s="40"/>
      <c r="I160" s="42">
        <f t="shared" si="10"/>
        <v>0</v>
      </c>
      <c r="J160" s="10"/>
    </row>
    <row r="161" spans="1:10" ht="13" hidden="1" x14ac:dyDescent="0.3">
      <c r="A161" s="45" t="s">
        <v>296</v>
      </c>
      <c r="B161" s="39" t="s">
        <v>298</v>
      </c>
      <c r="C161" s="40"/>
      <c r="D161" s="41">
        <v>241097000</v>
      </c>
      <c r="E161" s="41">
        <v>241097000</v>
      </c>
      <c r="F161" s="41"/>
      <c r="G161" s="44">
        <f t="shared" si="7"/>
        <v>241097000</v>
      </c>
      <c r="H161" s="40"/>
      <c r="I161" s="42">
        <f t="shared" si="10"/>
        <v>0</v>
      </c>
      <c r="J161" s="10"/>
    </row>
    <row r="162" spans="1:10" ht="13" hidden="1" x14ac:dyDescent="0.3">
      <c r="A162" s="45" t="s">
        <v>299</v>
      </c>
      <c r="B162" s="39" t="s">
        <v>300</v>
      </c>
      <c r="C162" s="40"/>
      <c r="D162" s="41">
        <v>99850000</v>
      </c>
      <c r="E162" s="41">
        <v>99850000</v>
      </c>
      <c r="F162" s="41"/>
      <c r="G162" s="44">
        <f t="shared" si="7"/>
        <v>99850000</v>
      </c>
      <c r="H162" s="40"/>
      <c r="I162" s="42">
        <f t="shared" si="10"/>
        <v>0</v>
      </c>
      <c r="J162" s="10"/>
    </row>
    <row r="163" spans="1:10" ht="13" hidden="1" x14ac:dyDescent="0.3">
      <c r="A163" s="45" t="s">
        <v>301</v>
      </c>
      <c r="B163" s="39" t="s">
        <v>302</v>
      </c>
      <c r="C163" s="40"/>
      <c r="D163" s="41">
        <v>7378000</v>
      </c>
      <c r="E163" s="41">
        <v>7378000</v>
      </c>
      <c r="F163" s="41"/>
      <c r="G163" s="44">
        <f t="shared" si="7"/>
        <v>7378000</v>
      </c>
      <c r="H163" s="40"/>
      <c r="I163" s="42">
        <f t="shared" si="10"/>
        <v>0</v>
      </c>
      <c r="J163" s="10"/>
    </row>
    <row r="164" spans="1:10" ht="13" hidden="1" x14ac:dyDescent="0.3">
      <c r="A164" s="45" t="s">
        <v>303</v>
      </c>
      <c r="B164" s="39" t="s">
        <v>304</v>
      </c>
      <c r="C164" s="40"/>
      <c r="D164" s="41">
        <v>57291000</v>
      </c>
      <c r="E164" s="41">
        <v>57291000</v>
      </c>
      <c r="F164" s="41"/>
      <c r="G164" s="44">
        <f t="shared" si="7"/>
        <v>57291000</v>
      </c>
      <c r="H164" s="40"/>
      <c r="I164" s="42">
        <f t="shared" si="10"/>
        <v>0</v>
      </c>
      <c r="J164" s="10"/>
    </row>
    <row r="165" spans="1:10" ht="13" hidden="1" x14ac:dyDescent="0.3">
      <c r="A165" s="45" t="s">
        <v>441</v>
      </c>
      <c r="B165" s="39" t="s">
        <v>442</v>
      </c>
      <c r="C165" s="40"/>
      <c r="D165" s="41">
        <v>0</v>
      </c>
      <c r="E165" s="41">
        <v>0</v>
      </c>
      <c r="F165" s="41"/>
      <c r="G165" s="44">
        <f t="shared" si="7"/>
        <v>0</v>
      </c>
      <c r="H165" s="40"/>
      <c r="I165" s="42">
        <v>0</v>
      </c>
      <c r="J165" s="10"/>
    </row>
    <row r="166" spans="1:10" ht="13" hidden="1" x14ac:dyDescent="0.3">
      <c r="A166" s="45" t="s">
        <v>443</v>
      </c>
      <c r="B166" s="39" t="s">
        <v>442</v>
      </c>
      <c r="C166" s="40"/>
      <c r="D166" s="41">
        <v>0</v>
      </c>
      <c r="E166" s="41">
        <v>0</v>
      </c>
      <c r="F166" s="41"/>
      <c r="G166" s="44">
        <f t="shared" si="7"/>
        <v>0</v>
      </c>
      <c r="H166" s="40"/>
      <c r="I166" s="42">
        <v>0</v>
      </c>
      <c r="J166" s="10"/>
    </row>
    <row r="167" spans="1:10" ht="13" hidden="1" x14ac:dyDescent="0.3">
      <c r="A167" s="45" t="s">
        <v>496</v>
      </c>
      <c r="B167" s="39" t="s">
        <v>216</v>
      </c>
      <c r="C167" s="40"/>
      <c r="D167" s="41">
        <v>0</v>
      </c>
      <c r="E167" s="41">
        <v>0</v>
      </c>
      <c r="F167" s="41"/>
      <c r="G167" s="44">
        <f t="shared" si="7"/>
        <v>0</v>
      </c>
      <c r="H167" s="40"/>
      <c r="I167" s="42">
        <v>0</v>
      </c>
      <c r="J167" s="10"/>
    </row>
    <row r="168" spans="1:10" ht="13" hidden="1" x14ac:dyDescent="0.3">
      <c r="A168" s="45" t="s">
        <v>497</v>
      </c>
      <c r="B168" s="39" t="s">
        <v>216</v>
      </c>
      <c r="C168" s="40"/>
      <c r="D168" s="41">
        <v>86620000</v>
      </c>
      <c r="E168" s="41">
        <v>86620000</v>
      </c>
      <c r="F168" s="41">
        <v>80363000</v>
      </c>
      <c r="G168" s="44">
        <f t="shared" si="7"/>
        <v>6257000</v>
      </c>
      <c r="H168" s="40"/>
      <c r="I168" s="42">
        <f t="shared" si="10"/>
        <v>0.92776495035788498</v>
      </c>
      <c r="J168" s="10"/>
    </row>
    <row r="169" spans="1:10" ht="13" hidden="1" x14ac:dyDescent="0.3">
      <c r="A169" s="33" t="s">
        <v>183</v>
      </c>
      <c r="B169" s="33" t="s">
        <v>184</v>
      </c>
      <c r="C169" s="38"/>
      <c r="D169" s="36">
        <f>+D170</f>
        <v>63985000</v>
      </c>
      <c r="E169" s="36">
        <f>+E170</f>
        <v>63985000</v>
      </c>
      <c r="F169" s="36">
        <f>+F170</f>
        <v>0</v>
      </c>
      <c r="G169" s="43">
        <f t="shared" si="7"/>
        <v>63985000</v>
      </c>
      <c r="H169" s="38"/>
      <c r="I169" s="37">
        <f t="shared" si="10"/>
        <v>0</v>
      </c>
      <c r="J169" s="10"/>
    </row>
    <row r="170" spans="1:10" ht="13" hidden="1" x14ac:dyDescent="0.3">
      <c r="A170" s="33" t="s">
        <v>185</v>
      </c>
      <c r="B170" s="33" t="s">
        <v>186</v>
      </c>
      <c r="C170" s="38"/>
      <c r="D170" s="36">
        <f>SUM(D171:D172)</f>
        <v>63985000</v>
      </c>
      <c r="E170" s="36">
        <f>SUM(E171:E172)</f>
        <v>63985000</v>
      </c>
      <c r="F170" s="36">
        <f>SUM(F171:F172)</f>
        <v>0</v>
      </c>
      <c r="G170" s="43">
        <f t="shared" si="7"/>
        <v>63985000</v>
      </c>
      <c r="H170" s="38"/>
      <c r="I170" s="37">
        <f t="shared" si="10"/>
        <v>0</v>
      </c>
      <c r="J170" s="10"/>
    </row>
    <row r="171" spans="1:10" ht="13" hidden="1" x14ac:dyDescent="0.3">
      <c r="A171" s="45" t="s">
        <v>306</v>
      </c>
      <c r="B171" s="39" t="s">
        <v>307</v>
      </c>
      <c r="C171" s="40"/>
      <c r="D171" s="41"/>
      <c r="E171" s="41"/>
      <c r="F171" s="41"/>
      <c r="G171" s="43">
        <f t="shared" si="7"/>
        <v>0</v>
      </c>
      <c r="H171" s="40"/>
      <c r="I171" s="37" t="e">
        <f t="shared" si="10"/>
        <v>#DIV/0!</v>
      </c>
      <c r="J171" s="10"/>
    </row>
    <row r="172" spans="1:10" ht="13" hidden="1" x14ac:dyDescent="0.3">
      <c r="A172" s="39" t="s">
        <v>187</v>
      </c>
      <c r="B172" s="39" t="s">
        <v>188</v>
      </c>
      <c r="C172" s="40"/>
      <c r="D172" s="41">
        <v>63985000</v>
      </c>
      <c r="E172" s="41">
        <v>63985000</v>
      </c>
      <c r="F172" s="41"/>
      <c r="G172" s="44">
        <f t="shared" si="7"/>
        <v>63985000</v>
      </c>
      <c r="H172" s="40"/>
      <c r="I172" s="42">
        <f t="shared" si="10"/>
        <v>0</v>
      </c>
      <c r="J172" s="10"/>
    </row>
    <row r="173" spans="1:10" ht="13" hidden="1" x14ac:dyDescent="0.3">
      <c r="A173" s="33" t="s">
        <v>189</v>
      </c>
      <c r="B173" s="33" t="s">
        <v>190</v>
      </c>
      <c r="C173" s="38"/>
      <c r="D173" s="36">
        <f>+D180+D196+D206+D220+D222+D237+D174</f>
        <v>10274174444</v>
      </c>
      <c r="E173" s="36">
        <f>+E180+E196+E206+E220+E222+E237+E174</f>
        <v>10274174444</v>
      </c>
      <c r="F173" s="36">
        <f>+F180+F196+F206+F220+F222+F237+F174</f>
        <v>4973264450</v>
      </c>
      <c r="G173" s="43">
        <f t="shared" ref="G173:H288" si="11">+E173-F173</f>
        <v>5300909994</v>
      </c>
      <c r="H173" s="38"/>
      <c r="I173" s="37">
        <f t="shared" si="10"/>
        <v>0.48405489678096031</v>
      </c>
      <c r="J173" s="10"/>
    </row>
    <row r="174" spans="1:10" ht="13" hidden="1" x14ac:dyDescent="0.3">
      <c r="A174" s="46" t="s">
        <v>310</v>
      </c>
      <c r="B174" s="33" t="s">
        <v>312</v>
      </c>
      <c r="C174" s="38"/>
      <c r="D174" s="36">
        <f>SUM(D175:D179)</f>
        <v>1304600000</v>
      </c>
      <c r="E174" s="36">
        <f>SUM(E175:E179)</f>
        <v>1304600000</v>
      </c>
      <c r="F174" s="36">
        <f>SUM(F175:F179)</f>
        <v>1181731778</v>
      </c>
      <c r="G174" s="43">
        <f t="shared" si="11"/>
        <v>122868222</v>
      </c>
      <c r="H174" s="38"/>
      <c r="I174" s="37">
        <f t="shared" si="10"/>
        <v>0.90581923808063769</v>
      </c>
      <c r="J174" s="10"/>
    </row>
    <row r="175" spans="1:10" ht="13" hidden="1" x14ac:dyDescent="0.3">
      <c r="A175" s="45" t="s">
        <v>450</v>
      </c>
      <c r="B175" s="39" t="s">
        <v>429</v>
      </c>
      <c r="C175" s="38"/>
      <c r="D175" s="41">
        <v>0</v>
      </c>
      <c r="E175" s="41">
        <v>0</v>
      </c>
      <c r="F175" s="41">
        <v>0</v>
      </c>
      <c r="G175" s="44">
        <f t="shared" si="11"/>
        <v>0</v>
      </c>
      <c r="H175" s="40"/>
      <c r="I175" s="42">
        <v>0</v>
      </c>
      <c r="J175" s="10"/>
    </row>
    <row r="176" spans="1:10" ht="13" hidden="1" x14ac:dyDescent="0.3">
      <c r="A176" s="45" t="s">
        <v>311</v>
      </c>
      <c r="B176" s="39" t="s">
        <v>313</v>
      </c>
      <c r="C176" s="40"/>
      <c r="D176" s="41">
        <v>1120000000</v>
      </c>
      <c r="E176" s="41">
        <v>1120000000</v>
      </c>
      <c r="F176" s="41">
        <v>1071894445</v>
      </c>
      <c r="G176" s="44">
        <f t="shared" si="11"/>
        <v>48105555</v>
      </c>
      <c r="H176" s="40"/>
      <c r="I176" s="42">
        <f t="shared" si="10"/>
        <v>0.95704861160714283</v>
      </c>
      <c r="J176" s="10"/>
    </row>
    <row r="177" spans="1:10" ht="13" hidden="1" x14ac:dyDescent="0.3">
      <c r="A177" s="45" t="s">
        <v>430</v>
      </c>
      <c r="B177" s="39" t="s">
        <v>429</v>
      </c>
      <c r="C177" s="40"/>
      <c r="D177" s="41">
        <v>0</v>
      </c>
      <c r="E177" s="41">
        <v>0</v>
      </c>
      <c r="F177" s="41">
        <v>0</v>
      </c>
      <c r="G177" s="44">
        <f t="shared" si="11"/>
        <v>0</v>
      </c>
      <c r="H177" s="40"/>
      <c r="I177" s="42">
        <v>0</v>
      </c>
      <c r="J177" s="10"/>
    </row>
    <row r="178" spans="1:10" ht="13" hidden="1" x14ac:dyDescent="0.3">
      <c r="A178" s="45" t="s">
        <v>431</v>
      </c>
      <c r="B178" s="39" t="s">
        <v>314</v>
      </c>
      <c r="C178" s="40"/>
      <c r="D178" s="41">
        <v>0</v>
      </c>
      <c r="E178" s="41">
        <v>0</v>
      </c>
      <c r="F178" s="41">
        <v>0</v>
      </c>
      <c r="G178" s="44">
        <f t="shared" si="11"/>
        <v>0</v>
      </c>
      <c r="H178" s="40"/>
      <c r="I178" s="42">
        <v>0</v>
      </c>
      <c r="J178" s="10"/>
    </row>
    <row r="179" spans="1:10" ht="13" hidden="1" x14ac:dyDescent="0.3">
      <c r="A179" s="45" t="s">
        <v>315</v>
      </c>
      <c r="B179" s="39" t="s">
        <v>314</v>
      </c>
      <c r="C179" s="40"/>
      <c r="D179" s="41">
        <v>184600000</v>
      </c>
      <c r="E179" s="41">
        <v>184600000</v>
      </c>
      <c r="F179" s="41">
        <v>109837333</v>
      </c>
      <c r="G179" s="43">
        <f t="shared" si="11"/>
        <v>74762667</v>
      </c>
      <c r="H179" s="40"/>
      <c r="I179" s="37">
        <f t="shared" si="10"/>
        <v>0.59500180390032498</v>
      </c>
      <c r="J179" s="10"/>
    </row>
    <row r="180" spans="1:10" ht="13" hidden="1" x14ac:dyDescent="0.3">
      <c r="A180" s="33" t="s">
        <v>191</v>
      </c>
      <c r="B180" s="33" t="s">
        <v>192</v>
      </c>
      <c r="C180" s="38"/>
      <c r="D180" s="36">
        <f>SUM(D181:D195)</f>
        <v>617160875</v>
      </c>
      <c r="E180" s="36">
        <f>SUM(E181:E195)</f>
        <v>617160875</v>
      </c>
      <c r="F180" s="36">
        <f>SUM(F181:F195)</f>
        <v>351684000</v>
      </c>
      <c r="G180" s="43">
        <f t="shared" si="11"/>
        <v>265476875</v>
      </c>
      <c r="H180" s="38"/>
      <c r="I180" s="37">
        <f t="shared" si="10"/>
        <v>0.56984169646204486</v>
      </c>
      <c r="J180" s="10"/>
    </row>
    <row r="181" spans="1:10" ht="13" hidden="1" x14ac:dyDescent="0.3">
      <c r="A181" s="45" t="s">
        <v>458</v>
      </c>
      <c r="B181" s="39" t="s">
        <v>194</v>
      </c>
      <c r="C181" s="38"/>
      <c r="D181" s="41">
        <v>0</v>
      </c>
      <c r="E181" s="41">
        <v>0</v>
      </c>
      <c r="F181" s="41"/>
      <c r="G181" s="44">
        <f t="shared" si="11"/>
        <v>0</v>
      </c>
      <c r="H181" s="38"/>
      <c r="I181" s="42">
        <v>0</v>
      </c>
      <c r="J181" s="10"/>
    </row>
    <row r="182" spans="1:10" ht="13" hidden="1" x14ac:dyDescent="0.3">
      <c r="A182" s="45" t="s">
        <v>459</v>
      </c>
      <c r="B182" s="39" t="s">
        <v>194</v>
      </c>
      <c r="C182" s="38"/>
      <c r="D182" s="41">
        <v>0</v>
      </c>
      <c r="E182" s="41">
        <v>0</v>
      </c>
      <c r="F182" s="41"/>
      <c r="G182" s="44">
        <f t="shared" si="11"/>
        <v>0</v>
      </c>
      <c r="H182" s="38"/>
      <c r="I182" s="42">
        <v>0</v>
      </c>
      <c r="J182" s="10"/>
    </row>
    <row r="183" spans="1:10" ht="13" hidden="1" x14ac:dyDescent="0.3">
      <c r="A183" s="39" t="s">
        <v>193</v>
      </c>
      <c r="B183" s="39" t="s">
        <v>194</v>
      </c>
      <c r="C183" s="40"/>
      <c r="D183" s="41">
        <v>215000000</v>
      </c>
      <c r="E183" s="41">
        <v>215000000</v>
      </c>
      <c r="F183" s="41">
        <v>214828500</v>
      </c>
      <c r="G183" s="44">
        <f t="shared" si="11"/>
        <v>171500</v>
      </c>
      <c r="H183" s="40"/>
      <c r="I183" s="42">
        <f t="shared" si="10"/>
        <v>0.99920232558139532</v>
      </c>
      <c r="J183" s="10"/>
    </row>
    <row r="184" spans="1:10" ht="13" hidden="1" x14ac:dyDescent="0.3">
      <c r="A184" s="39" t="s">
        <v>195</v>
      </c>
      <c r="B184" s="39" t="s">
        <v>196</v>
      </c>
      <c r="C184" s="40"/>
      <c r="D184" s="41">
        <v>96524000</v>
      </c>
      <c r="E184" s="41">
        <v>96524000</v>
      </c>
      <c r="F184" s="41">
        <v>7503000</v>
      </c>
      <c r="G184" s="44">
        <f t="shared" si="11"/>
        <v>89021000</v>
      </c>
      <c r="H184" s="40"/>
      <c r="I184" s="42">
        <f t="shared" si="10"/>
        <v>7.7731963035100077E-2</v>
      </c>
      <c r="J184" s="10"/>
    </row>
    <row r="185" spans="1:10" ht="13" hidden="1" x14ac:dyDescent="0.3">
      <c r="A185" s="45" t="s">
        <v>461</v>
      </c>
      <c r="B185" s="39" t="s">
        <v>460</v>
      </c>
      <c r="C185" s="40"/>
      <c r="D185" s="41">
        <v>17360000</v>
      </c>
      <c r="E185" s="41">
        <v>17360000</v>
      </c>
      <c r="F185" s="41"/>
      <c r="G185" s="44">
        <f t="shared" si="11"/>
        <v>17360000</v>
      </c>
      <c r="H185" s="40"/>
      <c r="I185" s="42">
        <f t="shared" si="10"/>
        <v>0</v>
      </c>
      <c r="J185" s="10"/>
    </row>
    <row r="186" spans="1:10" ht="13" hidden="1" x14ac:dyDescent="0.3">
      <c r="A186" s="45" t="s">
        <v>463</v>
      </c>
      <c r="B186" s="39" t="s">
        <v>317</v>
      </c>
      <c r="C186" s="40"/>
      <c r="D186" s="41">
        <v>0</v>
      </c>
      <c r="E186" s="41">
        <v>0</v>
      </c>
      <c r="F186" s="41"/>
      <c r="G186" s="44">
        <f t="shared" si="11"/>
        <v>0</v>
      </c>
      <c r="H186" s="40"/>
      <c r="I186" s="42">
        <v>0</v>
      </c>
      <c r="J186" s="10"/>
    </row>
    <row r="187" spans="1:10" ht="13" hidden="1" x14ac:dyDescent="0.3">
      <c r="A187" s="45" t="s">
        <v>462</v>
      </c>
      <c r="B187" s="39" t="s">
        <v>317</v>
      </c>
      <c r="C187" s="40"/>
      <c r="D187" s="41">
        <v>0</v>
      </c>
      <c r="E187" s="41">
        <v>0</v>
      </c>
      <c r="F187" s="41"/>
      <c r="G187" s="44">
        <f t="shared" si="11"/>
        <v>0</v>
      </c>
      <c r="H187" s="40"/>
      <c r="I187" s="42">
        <v>0</v>
      </c>
      <c r="J187" s="10"/>
    </row>
    <row r="188" spans="1:10" ht="13" hidden="1" x14ac:dyDescent="0.3">
      <c r="A188" s="45" t="s">
        <v>316</v>
      </c>
      <c r="B188" s="39" t="s">
        <v>317</v>
      </c>
      <c r="C188" s="40"/>
      <c r="D188" s="41">
        <v>179630000</v>
      </c>
      <c r="E188" s="41">
        <v>179630000</v>
      </c>
      <c r="F188" s="41">
        <v>129352500</v>
      </c>
      <c r="G188" s="44">
        <f t="shared" si="11"/>
        <v>50277500</v>
      </c>
      <c r="H188" s="40"/>
      <c r="I188" s="42">
        <f t="shared" si="10"/>
        <v>0.72010521627790458</v>
      </c>
      <c r="J188" s="10"/>
    </row>
    <row r="189" spans="1:10" ht="13" hidden="1" x14ac:dyDescent="0.3">
      <c r="A189" s="45" t="s">
        <v>499</v>
      </c>
      <c r="B189" s="39" t="s">
        <v>476</v>
      </c>
      <c r="C189" s="40"/>
      <c r="D189" s="41">
        <v>0</v>
      </c>
      <c r="E189" s="41">
        <v>0</v>
      </c>
      <c r="F189" s="41"/>
      <c r="G189" s="44">
        <f t="shared" si="11"/>
        <v>0</v>
      </c>
      <c r="H189" s="40"/>
      <c r="I189" s="42">
        <v>0</v>
      </c>
      <c r="J189" s="10"/>
    </row>
    <row r="190" spans="1:10" ht="13" hidden="1" x14ac:dyDescent="0.3">
      <c r="A190" s="45" t="s">
        <v>475</v>
      </c>
      <c r="B190" s="39" t="s">
        <v>476</v>
      </c>
      <c r="C190" s="40"/>
      <c r="D190" s="41">
        <v>0</v>
      </c>
      <c r="E190" s="41">
        <v>0</v>
      </c>
      <c r="F190" s="41"/>
      <c r="G190" s="44">
        <f t="shared" si="11"/>
        <v>0</v>
      </c>
      <c r="H190" s="40"/>
      <c r="I190" s="42">
        <v>0</v>
      </c>
      <c r="J190" s="10"/>
    </row>
    <row r="191" spans="1:10" ht="13" hidden="1" x14ac:dyDescent="0.3">
      <c r="A191" s="45" t="s">
        <v>498</v>
      </c>
      <c r="B191" s="39" t="s">
        <v>445</v>
      </c>
      <c r="C191" s="40"/>
      <c r="D191" s="41">
        <v>0</v>
      </c>
      <c r="E191" s="41">
        <v>0</v>
      </c>
      <c r="F191" s="41"/>
      <c r="G191" s="44">
        <f t="shared" si="11"/>
        <v>0</v>
      </c>
      <c r="H191" s="40"/>
      <c r="I191" s="42">
        <v>0</v>
      </c>
      <c r="J191" s="10"/>
    </row>
    <row r="192" spans="1:10" ht="13" hidden="1" x14ac:dyDescent="0.3">
      <c r="A192" s="45" t="s">
        <v>444</v>
      </c>
      <c r="B192" s="39" t="s">
        <v>445</v>
      </c>
      <c r="C192" s="40"/>
      <c r="D192" s="41">
        <v>35500000</v>
      </c>
      <c r="E192" s="41">
        <v>35500000</v>
      </c>
      <c r="F192" s="41"/>
      <c r="G192" s="44">
        <f t="shared" si="11"/>
        <v>35500000</v>
      </c>
      <c r="H192" s="40"/>
      <c r="I192" s="42">
        <f t="shared" si="10"/>
        <v>0</v>
      </c>
      <c r="J192" s="10"/>
    </row>
    <row r="193" spans="1:10" ht="13" hidden="1" x14ac:dyDescent="0.3">
      <c r="A193" s="39" t="s">
        <v>197</v>
      </c>
      <c r="B193" s="39" t="s">
        <v>198</v>
      </c>
      <c r="C193" s="40"/>
      <c r="D193" s="41">
        <v>7500000</v>
      </c>
      <c r="E193" s="41">
        <v>7500000</v>
      </c>
      <c r="F193" s="41"/>
      <c r="G193" s="44">
        <f t="shared" si="11"/>
        <v>7500000</v>
      </c>
      <c r="H193" s="40"/>
      <c r="I193" s="42">
        <f t="shared" si="10"/>
        <v>0</v>
      </c>
      <c r="J193" s="10"/>
    </row>
    <row r="194" spans="1:10" ht="13" hidden="1" x14ac:dyDescent="0.3">
      <c r="A194" s="39" t="s">
        <v>199</v>
      </c>
      <c r="B194" s="39" t="s">
        <v>200</v>
      </c>
      <c r="C194" s="40"/>
      <c r="D194" s="41">
        <v>60000000</v>
      </c>
      <c r="E194" s="41">
        <v>60000000</v>
      </c>
      <c r="F194" s="41"/>
      <c r="G194" s="44">
        <f t="shared" si="11"/>
        <v>60000000</v>
      </c>
      <c r="H194" s="40"/>
      <c r="I194" s="42">
        <f t="shared" si="10"/>
        <v>0</v>
      </c>
      <c r="J194" s="10"/>
    </row>
    <row r="195" spans="1:10" ht="13" hidden="1" x14ac:dyDescent="0.3">
      <c r="A195" s="45" t="s">
        <v>318</v>
      </c>
      <c r="B195" s="39" t="s">
        <v>201</v>
      </c>
      <c r="C195" s="40"/>
      <c r="D195" s="41">
        <v>5646875</v>
      </c>
      <c r="E195" s="41">
        <v>5646875</v>
      </c>
      <c r="F195" s="41"/>
      <c r="G195" s="44">
        <f t="shared" si="11"/>
        <v>5646875</v>
      </c>
      <c r="H195" s="40"/>
      <c r="I195" s="42">
        <v>0</v>
      </c>
      <c r="J195" s="10"/>
    </row>
    <row r="196" spans="1:10" ht="13" hidden="1" x14ac:dyDescent="0.3">
      <c r="A196" s="33" t="s">
        <v>202</v>
      </c>
      <c r="B196" s="33" t="s">
        <v>203</v>
      </c>
      <c r="C196" s="38"/>
      <c r="D196" s="36">
        <f>SUM(D197:D205)</f>
        <v>876080000</v>
      </c>
      <c r="E196" s="36">
        <f>SUM(E197:E205)</f>
        <v>876080000</v>
      </c>
      <c r="F196" s="36">
        <f>SUM(F197:F205)</f>
        <v>105670667</v>
      </c>
      <c r="G196" s="43">
        <f t="shared" si="11"/>
        <v>770409333</v>
      </c>
      <c r="H196" s="38"/>
      <c r="I196" s="37">
        <f t="shared" si="10"/>
        <v>0.12061759999086841</v>
      </c>
      <c r="J196" s="10"/>
    </row>
    <row r="197" spans="1:10" ht="13" hidden="1" x14ac:dyDescent="0.3">
      <c r="A197" s="39" t="s">
        <v>204</v>
      </c>
      <c r="B197" s="39" t="s">
        <v>205</v>
      </c>
      <c r="C197" s="40"/>
      <c r="D197" s="41">
        <v>52080000</v>
      </c>
      <c r="E197" s="41">
        <v>52080000</v>
      </c>
      <c r="F197" s="41"/>
      <c r="G197" s="44">
        <f t="shared" si="11"/>
        <v>52080000</v>
      </c>
      <c r="H197" s="40"/>
      <c r="I197" s="42">
        <f t="shared" si="10"/>
        <v>0</v>
      </c>
      <c r="J197" s="10"/>
    </row>
    <row r="198" spans="1:10" ht="13" hidden="1" x14ac:dyDescent="0.3">
      <c r="A198" s="39" t="s">
        <v>206</v>
      </c>
      <c r="B198" s="39" t="s">
        <v>207</v>
      </c>
      <c r="C198" s="40"/>
      <c r="D198" s="41">
        <v>582700000</v>
      </c>
      <c r="E198" s="41">
        <v>582700000</v>
      </c>
      <c r="F198" s="41"/>
      <c r="G198" s="44">
        <f t="shared" si="11"/>
        <v>582700000</v>
      </c>
      <c r="H198" s="40"/>
      <c r="I198" s="42">
        <f t="shared" si="10"/>
        <v>0</v>
      </c>
      <c r="J198" s="10"/>
    </row>
    <row r="199" spans="1:10" ht="13" hidden="1" x14ac:dyDescent="0.3">
      <c r="A199" s="45" t="s">
        <v>446</v>
      </c>
      <c r="B199" s="39" t="s">
        <v>320</v>
      </c>
      <c r="C199" s="40"/>
      <c r="D199" s="41">
        <v>0</v>
      </c>
      <c r="E199" s="41">
        <v>0</v>
      </c>
      <c r="F199" s="41"/>
      <c r="G199" s="44">
        <f t="shared" si="11"/>
        <v>0</v>
      </c>
      <c r="H199" s="40"/>
      <c r="I199" s="42">
        <v>0</v>
      </c>
      <c r="J199" s="10"/>
    </row>
    <row r="200" spans="1:10" ht="13" hidden="1" x14ac:dyDescent="0.3">
      <c r="A200" s="45" t="s">
        <v>319</v>
      </c>
      <c r="B200" s="39" t="s">
        <v>320</v>
      </c>
      <c r="C200" s="40"/>
      <c r="D200" s="41">
        <v>0</v>
      </c>
      <c r="E200" s="41">
        <v>0</v>
      </c>
      <c r="F200" s="41"/>
      <c r="G200" s="44">
        <f t="shared" si="11"/>
        <v>0</v>
      </c>
      <c r="H200" s="40"/>
      <c r="I200" s="42">
        <v>0</v>
      </c>
      <c r="J200" s="10"/>
    </row>
    <row r="201" spans="1:10" ht="13" hidden="1" x14ac:dyDescent="0.3">
      <c r="A201" s="45" t="s">
        <v>319</v>
      </c>
      <c r="B201" s="39" t="s">
        <v>320</v>
      </c>
      <c r="C201" s="40"/>
      <c r="D201" s="41">
        <v>21300000</v>
      </c>
      <c r="E201" s="41">
        <v>21300000</v>
      </c>
      <c r="F201" s="41">
        <v>14962500</v>
      </c>
      <c r="G201" s="44">
        <f t="shared" si="11"/>
        <v>6337500</v>
      </c>
      <c r="H201" s="40"/>
      <c r="I201" s="42">
        <f t="shared" si="10"/>
        <v>0.70246478873239437</v>
      </c>
      <c r="J201" s="10"/>
    </row>
    <row r="202" spans="1:10" ht="13" hidden="1" x14ac:dyDescent="0.3">
      <c r="A202" s="45" t="s">
        <v>464</v>
      </c>
      <c r="B202" s="39" t="s">
        <v>322</v>
      </c>
      <c r="C202" s="40"/>
      <c r="D202" s="41">
        <v>0</v>
      </c>
      <c r="E202" s="41">
        <v>0</v>
      </c>
      <c r="F202" s="41"/>
      <c r="G202" s="44">
        <f t="shared" si="11"/>
        <v>0</v>
      </c>
      <c r="H202" s="40"/>
      <c r="I202" s="42">
        <v>0</v>
      </c>
      <c r="J202" s="10"/>
    </row>
    <row r="203" spans="1:10" ht="13" hidden="1" x14ac:dyDescent="0.3">
      <c r="A203" s="45" t="s">
        <v>465</v>
      </c>
      <c r="B203" s="39" t="s">
        <v>322</v>
      </c>
      <c r="C203" s="40"/>
      <c r="D203" s="41">
        <v>0</v>
      </c>
      <c r="E203" s="41">
        <v>0</v>
      </c>
      <c r="F203" s="41"/>
      <c r="G203" s="44">
        <f t="shared" si="11"/>
        <v>0</v>
      </c>
      <c r="H203" s="40"/>
      <c r="I203" s="42">
        <v>0</v>
      </c>
      <c r="J203" s="10"/>
    </row>
    <row r="204" spans="1:10" ht="13" hidden="1" x14ac:dyDescent="0.3">
      <c r="A204" s="45" t="s">
        <v>500</v>
      </c>
      <c r="B204" s="39" t="s">
        <v>322</v>
      </c>
      <c r="C204" s="40"/>
      <c r="D204" s="41">
        <v>0</v>
      </c>
      <c r="E204" s="41">
        <v>0</v>
      </c>
      <c r="F204" s="41"/>
      <c r="G204" s="44">
        <f t="shared" si="11"/>
        <v>0</v>
      </c>
      <c r="H204" s="40"/>
      <c r="I204" s="42">
        <v>0</v>
      </c>
      <c r="J204" s="10"/>
    </row>
    <row r="205" spans="1:10" ht="13" hidden="1" x14ac:dyDescent="0.3">
      <c r="A205" s="45" t="s">
        <v>321</v>
      </c>
      <c r="B205" s="39" t="s">
        <v>322</v>
      </c>
      <c r="C205" s="40"/>
      <c r="D205" s="41">
        <v>220000000</v>
      </c>
      <c r="E205" s="41">
        <v>220000000</v>
      </c>
      <c r="F205" s="41">
        <v>90708167</v>
      </c>
      <c r="G205" s="44">
        <f t="shared" si="11"/>
        <v>129291833</v>
      </c>
      <c r="H205" s="40"/>
      <c r="I205" s="42">
        <f t="shared" si="10"/>
        <v>0.41230984999999998</v>
      </c>
      <c r="J205" s="10"/>
    </row>
    <row r="206" spans="1:10" ht="13" hidden="1" x14ac:dyDescent="0.3">
      <c r="A206" s="33" t="s">
        <v>208</v>
      </c>
      <c r="B206" s="33" t="s">
        <v>209</v>
      </c>
      <c r="C206" s="38"/>
      <c r="D206" s="36">
        <f>SUM(D207:D219)</f>
        <v>7189697019</v>
      </c>
      <c r="E206" s="36">
        <f>SUM(E207:E219)</f>
        <v>7189697019</v>
      </c>
      <c r="F206" s="36">
        <f>SUM(F207:F219)</f>
        <v>3270079422</v>
      </c>
      <c r="G206" s="43">
        <f t="shared" si="11"/>
        <v>3919617597</v>
      </c>
      <c r="H206" s="38"/>
      <c r="I206" s="37">
        <f t="shared" si="10"/>
        <v>0.45482854331111</v>
      </c>
      <c r="J206" s="10"/>
    </row>
    <row r="207" spans="1:10" ht="13" hidden="1" x14ac:dyDescent="0.3">
      <c r="A207" s="39" t="s">
        <v>210</v>
      </c>
      <c r="B207" s="39" t="s">
        <v>211</v>
      </c>
      <c r="C207" s="40"/>
      <c r="D207" s="41">
        <v>3085750470</v>
      </c>
      <c r="E207" s="41">
        <v>3085750470</v>
      </c>
      <c r="F207" s="41">
        <v>1085750470</v>
      </c>
      <c r="G207" s="44">
        <f t="shared" si="11"/>
        <v>2000000000</v>
      </c>
      <c r="H207" s="40"/>
      <c r="I207" s="42">
        <f t="shared" si="10"/>
        <v>0.35185945219997</v>
      </c>
      <c r="J207" s="10"/>
    </row>
    <row r="208" spans="1:10" ht="13" hidden="1" x14ac:dyDescent="0.3">
      <c r="A208" s="39" t="s">
        <v>212</v>
      </c>
      <c r="B208" s="39" t="s">
        <v>213</v>
      </c>
      <c r="C208" s="40"/>
      <c r="D208" s="41">
        <v>18120000</v>
      </c>
      <c r="E208" s="41">
        <v>18120000</v>
      </c>
      <c r="F208" s="41"/>
      <c r="G208" s="44">
        <f t="shared" si="11"/>
        <v>18120000</v>
      </c>
      <c r="H208" s="40"/>
      <c r="I208" s="42">
        <v>0</v>
      </c>
      <c r="J208" s="10"/>
    </row>
    <row r="209" spans="1:11" ht="13" hidden="1" x14ac:dyDescent="0.3">
      <c r="A209" s="39" t="s">
        <v>212</v>
      </c>
      <c r="B209" s="39" t="s">
        <v>214</v>
      </c>
      <c r="C209" s="40"/>
      <c r="D209" s="41">
        <v>2211153549</v>
      </c>
      <c r="E209" s="41">
        <v>2211153549</v>
      </c>
      <c r="F209" s="41">
        <v>617153549</v>
      </c>
      <c r="G209" s="44">
        <f t="shared" si="11"/>
        <v>1594000000</v>
      </c>
      <c r="H209" s="40"/>
      <c r="I209" s="42">
        <f t="shared" si="10"/>
        <v>0.27910931345274925</v>
      </c>
      <c r="J209" s="10"/>
      <c r="K209" s="48"/>
    </row>
    <row r="210" spans="1:11" ht="13" hidden="1" x14ac:dyDescent="0.3">
      <c r="A210" s="45" t="s">
        <v>432</v>
      </c>
      <c r="B210" s="39" t="s">
        <v>324</v>
      </c>
      <c r="C210" s="40"/>
      <c r="D210" s="41">
        <v>0</v>
      </c>
      <c r="E210" s="41">
        <v>0</v>
      </c>
      <c r="F210" s="41"/>
      <c r="G210" s="44">
        <f t="shared" si="11"/>
        <v>0</v>
      </c>
      <c r="H210" s="40"/>
      <c r="I210" s="42">
        <v>0</v>
      </c>
      <c r="J210" s="10"/>
      <c r="K210" s="48"/>
    </row>
    <row r="211" spans="1:11" ht="13" hidden="1" x14ac:dyDescent="0.3">
      <c r="A211" s="45" t="s">
        <v>447</v>
      </c>
      <c r="B211" s="39" t="s">
        <v>324</v>
      </c>
      <c r="C211" s="40"/>
      <c r="D211" s="41">
        <v>0</v>
      </c>
      <c r="E211" s="41">
        <v>0</v>
      </c>
      <c r="F211" s="41"/>
      <c r="G211" s="44">
        <f t="shared" si="11"/>
        <v>0</v>
      </c>
      <c r="H211" s="40"/>
      <c r="I211" s="42">
        <v>0</v>
      </c>
      <c r="J211" s="10"/>
      <c r="K211" s="48"/>
    </row>
    <row r="212" spans="1:11" ht="13" hidden="1" x14ac:dyDescent="0.3">
      <c r="A212" s="45" t="s">
        <v>501</v>
      </c>
      <c r="B212" s="39" t="s">
        <v>324</v>
      </c>
      <c r="C212" s="40"/>
      <c r="D212" s="41">
        <v>0</v>
      </c>
      <c r="E212" s="41">
        <v>0</v>
      </c>
      <c r="F212" s="41"/>
      <c r="G212" s="44">
        <f t="shared" si="11"/>
        <v>0</v>
      </c>
      <c r="H212" s="40"/>
      <c r="I212" s="42">
        <v>0</v>
      </c>
      <c r="J212" s="10"/>
      <c r="K212" s="48"/>
    </row>
    <row r="213" spans="1:11" ht="13" hidden="1" x14ac:dyDescent="0.3">
      <c r="A213" s="45" t="s">
        <v>323</v>
      </c>
      <c r="B213" s="39" t="s">
        <v>324</v>
      </c>
      <c r="C213" s="40"/>
      <c r="D213" s="41">
        <v>1784250000</v>
      </c>
      <c r="E213" s="41">
        <v>1784250000</v>
      </c>
      <c r="F213" s="41">
        <v>1558275403</v>
      </c>
      <c r="G213" s="44">
        <f t="shared" si="11"/>
        <v>225974597</v>
      </c>
      <c r="H213" s="40"/>
      <c r="I213" s="42">
        <f t="shared" si="10"/>
        <v>0.87335037298584839</v>
      </c>
      <c r="J213" s="10"/>
    </row>
    <row r="214" spans="1:11" ht="13" hidden="1" x14ac:dyDescent="0.3">
      <c r="A214" s="45" t="s">
        <v>502</v>
      </c>
      <c r="B214" s="39" t="s">
        <v>324</v>
      </c>
      <c r="C214" s="40"/>
      <c r="D214" s="41">
        <v>0</v>
      </c>
      <c r="E214" s="41">
        <v>0</v>
      </c>
      <c r="F214" s="41"/>
      <c r="G214" s="44">
        <f t="shared" si="11"/>
        <v>0</v>
      </c>
      <c r="H214" s="40"/>
      <c r="I214" s="42">
        <v>0</v>
      </c>
      <c r="J214" s="10"/>
    </row>
    <row r="215" spans="1:11" ht="13" hidden="1" x14ac:dyDescent="0.3">
      <c r="A215" s="45" t="s">
        <v>503</v>
      </c>
      <c r="B215" s="39" t="s">
        <v>216</v>
      </c>
      <c r="C215" s="40"/>
      <c r="D215" s="41">
        <v>0</v>
      </c>
      <c r="E215" s="41">
        <v>0</v>
      </c>
      <c r="F215" s="41"/>
      <c r="G215" s="44">
        <f t="shared" si="11"/>
        <v>0</v>
      </c>
      <c r="H215" s="40"/>
      <c r="I215" s="42">
        <v>0</v>
      </c>
      <c r="J215" s="10"/>
    </row>
    <row r="216" spans="1:11" ht="13" hidden="1" x14ac:dyDescent="0.3">
      <c r="A216" s="39" t="s">
        <v>217</v>
      </c>
      <c r="B216" s="39" t="s">
        <v>218</v>
      </c>
      <c r="C216" s="40"/>
      <c r="D216" s="41">
        <v>65573000</v>
      </c>
      <c r="E216" s="41">
        <v>65573000</v>
      </c>
      <c r="F216" s="41"/>
      <c r="G216" s="44">
        <f t="shared" si="11"/>
        <v>65573000</v>
      </c>
      <c r="H216" s="40"/>
      <c r="I216" s="42">
        <f t="shared" si="10"/>
        <v>0</v>
      </c>
      <c r="J216" s="10"/>
    </row>
    <row r="217" spans="1:11" ht="13" hidden="1" x14ac:dyDescent="0.3">
      <c r="A217" s="45" t="s">
        <v>477</v>
      </c>
      <c r="B217" s="39" t="s">
        <v>222</v>
      </c>
      <c r="C217" s="40"/>
      <c r="D217" s="41">
        <v>0</v>
      </c>
      <c r="E217" s="41">
        <v>0</v>
      </c>
      <c r="F217" s="41"/>
      <c r="G217" s="44">
        <f t="shared" si="11"/>
        <v>0</v>
      </c>
      <c r="H217" s="40"/>
      <c r="I217" s="42">
        <v>0</v>
      </c>
      <c r="J217" s="10"/>
    </row>
    <row r="218" spans="1:11" ht="13" hidden="1" x14ac:dyDescent="0.3">
      <c r="A218" s="45" t="s">
        <v>504</v>
      </c>
      <c r="B218" s="39" t="s">
        <v>222</v>
      </c>
      <c r="C218" s="40"/>
      <c r="D218" s="41">
        <v>0</v>
      </c>
      <c r="E218" s="41">
        <v>0</v>
      </c>
      <c r="F218" s="41"/>
      <c r="G218" s="44">
        <f t="shared" si="11"/>
        <v>0</v>
      </c>
      <c r="H218" s="40"/>
      <c r="I218" s="42">
        <v>0</v>
      </c>
      <c r="J218" s="10"/>
    </row>
    <row r="219" spans="1:11" ht="13" hidden="1" x14ac:dyDescent="0.3">
      <c r="A219" s="39" t="s">
        <v>221</v>
      </c>
      <c r="B219" s="39" t="s">
        <v>222</v>
      </c>
      <c r="C219" s="40"/>
      <c r="D219" s="41">
        <v>24850000</v>
      </c>
      <c r="E219" s="41">
        <v>24850000</v>
      </c>
      <c r="F219" s="41">
        <v>8900000</v>
      </c>
      <c r="G219" s="44">
        <f t="shared" si="11"/>
        <v>15950000</v>
      </c>
      <c r="H219" s="40"/>
      <c r="I219" s="42">
        <f t="shared" si="10"/>
        <v>0.35814889336016098</v>
      </c>
      <c r="J219" s="10"/>
    </row>
    <row r="220" spans="1:11" ht="13" hidden="1" x14ac:dyDescent="0.3">
      <c r="A220" s="33" t="s">
        <v>223</v>
      </c>
      <c r="B220" s="33" t="s">
        <v>224</v>
      </c>
      <c r="C220" s="38"/>
      <c r="D220" s="36">
        <f>+D221</f>
        <v>0</v>
      </c>
      <c r="E220" s="36">
        <f>+E221</f>
        <v>0</v>
      </c>
      <c r="F220" s="36">
        <f>+F221</f>
        <v>0</v>
      </c>
      <c r="G220" s="43">
        <f t="shared" si="11"/>
        <v>0</v>
      </c>
      <c r="H220" s="38"/>
      <c r="I220" s="37">
        <v>0</v>
      </c>
      <c r="J220" s="10"/>
    </row>
    <row r="221" spans="1:11" ht="13" hidden="1" x14ac:dyDescent="0.3">
      <c r="A221" s="39" t="s">
        <v>225</v>
      </c>
      <c r="B221" s="39" t="s">
        <v>226</v>
      </c>
      <c r="C221" s="40"/>
      <c r="D221" s="41"/>
      <c r="E221" s="41"/>
      <c r="F221" s="41"/>
      <c r="G221" s="44">
        <f t="shared" si="11"/>
        <v>0</v>
      </c>
      <c r="H221" s="40"/>
      <c r="I221" s="42">
        <v>0</v>
      </c>
      <c r="J221" s="10"/>
    </row>
    <row r="222" spans="1:11" ht="13" hidden="1" x14ac:dyDescent="0.3">
      <c r="A222" s="33" t="s">
        <v>227</v>
      </c>
      <c r="B222" s="33" t="s">
        <v>228</v>
      </c>
      <c r="C222" s="38"/>
      <c r="D222" s="36">
        <f>+D223+D235</f>
        <v>238636550</v>
      </c>
      <c r="E222" s="36">
        <f>+E223+E235</f>
        <v>238636550</v>
      </c>
      <c r="F222" s="36">
        <f>+F223+F235</f>
        <v>64098583</v>
      </c>
      <c r="G222" s="43">
        <f t="shared" si="11"/>
        <v>174537967</v>
      </c>
      <c r="H222" s="38"/>
      <c r="I222" s="37">
        <f t="shared" si="10"/>
        <v>0.26860337613831575</v>
      </c>
      <c r="J222" s="10"/>
    </row>
    <row r="223" spans="1:11" ht="13" hidden="1" x14ac:dyDescent="0.3">
      <c r="A223" s="33" t="s">
        <v>229</v>
      </c>
      <c r="B223" s="33" t="s">
        <v>230</v>
      </c>
      <c r="C223" s="38"/>
      <c r="D223" s="36">
        <f>SUM(D224:D234)</f>
        <v>227461050</v>
      </c>
      <c r="E223" s="36">
        <f>SUM(E224:E234)</f>
        <v>227461050</v>
      </c>
      <c r="F223" s="36">
        <f>SUM(F224:F234)</f>
        <v>64098583</v>
      </c>
      <c r="G223" s="43">
        <f>+E223-F223</f>
        <v>163362467</v>
      </c>
      <c r="H223" s="38"/>
      <c r="I223" s="37">
        <f t="shared" si="10"/>
        <v>0.28180025986866764</v>
      </c>
      <c r="J223" s="10"/>
    </row>
    <row r="224" spans="1:11" ht="13" hidden="1" x14ac:dyDescent="0.3">
      <c r="A224" s="45" t="s">
        <v>478</v>
      </c>
      <c r="B224" s="39" t="s">
        <v>232</v>
      </c>
      <c r="C224" s="38"/>
      <c r="D224" s="41">
        <v>0</v>
      </c>
      <c r="E224" s="41">
        <v>0</v>
      </c>
      <c r="F224" s="41"/>
      <c r="G224" s="44">
        <f t="shared" si="11"/>
        <v>0</v>
      </c>
      <c r="H224" s="52"/>
      <c r="I224" s="42">
        <v>0</v>
      </c>
      <c r="J224" s="10"/>
    </row>
    <row r="225" spans="1:10" ht="13" hidden="1" x14ac:dyDescent="0.3">
      <c r="A225" s="45" t="s">
        <v>479</v>
      </c>
      <c r="B225" s="39" t="s">
        <v>232</v>
      </c>
      <c r="C225" s="38"/>
      <c r="D225" s="41">
        <v>0</v>
      </c>
      <c r="E225" s="41">
        <v>0</v>
      </c>
      <c r="F225" s="41"/>
      <c r="G225" s="44">
        <f t="shared" si="11"/>
        <v>0</v>
      </c>
      <c r="H225" s="52"/>
      <c r="I225" s="42">
        <v>0</v>
      </c>
      <c r="J225" s="10"/>
    </row>
    <row r="226" spans="1:10" ht="13" hidden="1" x14ac:dyDescent="0.3">
      <c r="A226" s="45" t="s">
        <v>505</v>
      </c>
      <c r="B226" s="39" t="s">
        <v>232</v>
      </c>
      <c r="C226" s="38"/>
      <c r="D226" s="41">
        <v>0</v>
      </c>
      <c r="E226" s="41">
        <v>0</v>
      </c>
      <c r="F226" s="41"/>
      <c r="G226" s="44">
        <f t="shared" si="11"/>
        <v>0</v>
      </c>
      <c r="H226" s="52"/>
      <c r="I226" s="42">
        <v>0</v>
      </c>
      <c r="J226" s="10"/>
    </row>
    <row r="227" spans="1:10" ht="13" hidden="1" x14ac:dyDescent="0.3">
      <c r="A227" s="39" t="s">
        <v>231</v>
      </c>
      <c r="B227" s="39" t="s">
        <v>232</v>
      </c>
      <c r="C227" s="40"/>
      <c r="D227" s="41">
        <v>95519550</v>
      </c>
      <c r="E227" s="41">
        <v>95519550</v>
      </c>
      <c r="F227" s="41">
        <v>64098583</v>
      </c>
      <c r="G227" s="44">
        <f t="shared" si="11"/>
        <v>31420967</v>
      </c>
      <c r="H227" s="44">
        <f t="shared" si="11"/>
        <v>32677616</v>
      </c>
      <c r="I227" s="42">
        <f t="shared" si="10"/>
        <v>0.67105197836463848</v>
      </c>
      <c r="J227" s="10"/>
    </row>
    <row r="228" spans="1:10" ht="13" hidden="1" x14ac:dyDescent="0.3">
      <c r="A228" s="45" t="s">
        <v>448</v>
      </c>
      <c r="B228" s="39" t="s">
        <v>326</v>
      </c>
      <c r="C228" s="40"/>
      <c r="D228" s="41">
        <v>0</v>
      </c>
      <c r="E228" s="41">
        <v>0</v>
      </c>
      <c r="F228" s="41"/>
      <c r="G228" s="44">
        <f t="shared" si="11"/>
        <v>0</v>
      </c>
      <c r="H228" s="44"/>
      <c r="I228" s="42">
        <v>0</v>
      </c>
      <c r="J228" s="10"/>
    </row>
    <row r="229" spans="1:10" ht="13" hidden="1" x14ac:dyDescent="0.3">
      <c r="A229" s="45" t="s">
        <v>449</v>
      </c>
      <c r="B229" s="39" t="s">
        <v>326</v>
      </c>
      <c r="C229" s="40"/>
      <c r="D229" s="41">
        <v>0</v>
      </c>
      <c r="E229" s="41">
        <v>0</v>
      </c>
      <c r="F229" s="41"/>
      <c r="G229" s="44">
        <f t="shared" si="11"/>
        <v>0</v>
      </c>
      <c r="H229" s="44"/>
      <c r="I229" s="42">
        <v>0</v>
      </c>
      <c r="J229" s="10"/>
    </row>
    <row r="230" spans="1:10" ht="13" hidden="1" x14ac:dyDescent="0.3">
      <c r="A230" s="45" t="s">
        <v>325</v>
      </c>
      <c r="B230" s="39" t="s">
        <v>326</v>
      </c>
      <c r="C230" s="40"/>
      <c r="D230" s="41">
        <v>0</v>
      </c>
      <c r="E230" s="41">
        <v>0</v>
      </c>
      <c r="F230" s="41"/>
      <c r="G230" s="44">
        <f t="shared" si="11"/>
        <v>0</v>
      </c>
      <c r="H230" s="40"/>
      <c r="I230" s="42">
        <v>0</v>
      </c>
      <c r="J230" s="10"/>
    </row>
    <row r="231" spans="1:10" ht="13" hidden="1" x14ac:dyDescent="0.3">
      <c r="A231" s="45" t="s">
        <v>480</v>
      </c>
      <c r="B231" s="39" t="s">
        <v>236</v>
      </c>
      <c r="C231" s="40"/>
      <c r="D231" s="41">
        <v>0</v>
      </c>
      <c r="E231" s="41">
        <v>0</v>
      </c>
      <c r="F231" s="41"/>
      <c r="G231" s="44">
        <f t="shared" si="11"/>
        <v>0</v>
      </c>
      <c r="H231" s="40"/>
      <c r="I231" s="42">
        <v>0</v>
      </c>
      <c r="J231" s="10"/>
    </row>
    <row r="232" spans="1:10" ht="13" hidden="1" x14ac:dyDescent="0.3">
      <c r="A232" s="39" t="s">
        <v>235</v>
      </c>
      <c r="B232" s="39" t="s">
        <v>236</v>
      </c>
      <c r="C232" s="40"/>
      <c r="D232" s="41">
        <v>33526500</v>
      </c>
      <c r="E232" s="41">
        <v>33526500</v>
      </c>
      <c r="F232" s="41"/>
      <c r="G232" s="44">
        <f t="shared" si="11"/>
        <v>33526500</v>
      </c>
      <c r="H232" s="40"/>
      <c r="I232" s="42">
        <f t="shared" si="10"/>
        <v>0</v>
      </c>
      <c r="J232" s="10"/>
    </row>
    <row r="233" spans="1:10" ht="13" hidden="1" x14ac:dyDescent="0.3">
      <c r="A233" s="39" t="s">
        <v>237</v>
      </c>
      <c r="B233" s="39" t="s">
        <v>238</v>
      </c>
      <c r="C233" s="40"/>
      <c r="D233" s="41">
        <v>98415000</v>
      </c>
      <c r="E233" s="41">
        <v>98415000</v>
      </c>
      <c r="F233" s="41"/>
      <c r="G233" s="44">
        <f t="shared" si="11"/>
        <v>98415000</v>
      </c>
      <c r="H233" s="40"/>
      <c r="I233" s="42">
        <f t="shared" si="10"/>
        <v>0</v>
      </c>
      <c r="J233" s="10"/>
    </row>
    <row r="234" spans="1:10" ht="13" hidden="1" x14ac:dyDescent="0.3">
      <c r="A234" s="45" t="s">
        <v>392</v>
      </c>
      <c r="B234" s="39" t="s">
        <v>393</v>
      </c>
      <c r="C234" s="40"/>
      <c r="D234" s="41">
        <v>0</v>
      </c>
      <c r="E234" s="41">
        <v>0</v>
      </c>
      <c r="F234" s="41"/>
      <c r="G234" s="44">
        <f t="shared" si="11"/>
        <v>0</v>
      </c>
      <c r="H234" s="40"/>
      <c r="I234" s="42">
        <v>0</v>
      </c>
      <c r="J234" s="10"/>
    </row>
    <row r="235" spans="1:10" ht="13" hidden="1" x14ac:dyDescent="0.3">
      <c r="A235" s="33" t="s">
        <v>239</v>
      </c>
      <c r="B235" s="33" t="s">
        <v>240</v>
      </c>
      <c r="C235" s="38"/>
      <c r="D235" s="36">
        <f>+D236</f>
        <v>11175500</v>
      </c>
      <c r="E235" s="36">
        <f>+E236</f>
        <v>11175500</v>
      </c>
      <c r="F235" s="36">
        <f>+F236</f>
        <v>0</v>
      </c>
      <c r="G235" s="43">
        <f t="shared" si="11"/>
        <v>11175500</v>
      </c>
      <c r="H235" s="38"/>
      <c r="I235" s="37">
        <v>0</v>
      </c>
      <c r="J235" s="10"/>
    </row>
    <row r="236" spans="1:10" ht="13" hidden="1" x14ac:dyDescent="0.3">
      <c r="A236" s="39" t="s">
        <v>241</v>
      </c>
      <c r="B236" s="39" t="s">
        <v>242</v>
      </c>
      <c r="C236" s="40"/>
      <c r="D236" s="41">
        <v>11175500</v>
      </c>
      <c r="E236" s="41">
        <v>11175500</v>
      </c>
      <c r="F236" s="41"/>
      <c r="G236" s="44">
        <f t="shared" si="11"/>
        <v>11175500</v>
      </c>
      <c r="H236" s="40"/>
      <c r="I236" s="42">
        <v>0</v>
      </c>
      <c r="J236" s="10"/>
    </row>
    <row r="237" spans="1:10" ht="13" hidden="1" x14ac:dyDescent="0.3">
      <c r="A237" s="33" t="s">
        <v>243</v>
      </c>
      <c r="B237" s="33" t="s">
        <v>244</v>
      </c>
      <c r="C237" s="38"/>
      <c r="D237" s="36">
        <f>+D238</f>
        <v>48000000</v>
      </c>
      <c r="E237" s="36">
        <f>+E238</f>
        <v>48000000</v>
      </c>
      <c r="F237" s="36">
        <f>+F238</f>
        <v>0</v>
      </c>
      <c r="G237" s="43">
        <f t="shared" si="11"/>
        <v>48000000</v>
      </c>
      <c r="H237" s="38"/>
      <c r="I237" s="37">
        <f t="shared" si="10"/>
        <v>0</v>
      </c>
      <c r="J237" s="10"/>
    </row>
    <row r="238" spans="1:10" ht="13" hidden="1" x14ac:dyDescent="0.3">
      <c r="A238" s="39" t="s">
        <v>245</v>
      </c>
      <c r="B238" s="39" t="s">
        <v>246</v>
      </c>
      <c r="C238" s="40"/>
      <c r="D238" s="41">
        <v>48000000</v>
      </c>
      <c r="E238" s="41">
        <v>48000000</v>
      </c>
      <c r="F238" s="41"/>
      <c r="G238" s="44">
        <f t="shared" si="11"/>
        <v>48000000</v>
      </c>
      <c r="H238" s="40"/>
      <c r="I238" s="42">
        <f t="shared" si="10"/>
        <v>0</v>
      </c>
      <c r="J238" s="10"/>
    </row>
    <row r="239" spans="1:10" ht="13" hidden="1" x14ac:dyDescent="0.3">
      <c r="A239" s="33" t="s">
        <v>247</v>
      </c>
      <c r="B239" s="33" t="s">
        <v>248</v>
      </c>
      <c r="C239" s="38"/>
      <c r="D239" s="36">
        <f>+D250+D252+D255+D259+D240+D245</f>
        <v>646215200</v>
      </c>
      <c r="E239" s="36">
        <f>+E250+E252+E255+E259+E240+E245</f>
        <v>646215200</v>
      </c>
      <c r="F239" s="36">
        <f>+F250+F252+F255+F259+F240+F245</f>
        <v>131653550</v>
      </c>
      <c r="G239" s="43">
        <f t="shared" si="11"/>
        <v>514561650</v>
      </c>
      <c r="H239" s="38"/>
      <c r="I239" s="37">
        <f t="shared" si="10"/>
        <v>0.20373019699938968</v>
      </c>
      <c r="J239" s="10"/>
    </row>
    <row r="240" spans="1:10" ht="13" hidden="1" x14ac:dyDescent="0.3">
      <c r="A240" s="46" t="s">
        <v>327</v>
      </c>
      <c r="B240" s="33" t="s">
        <v>328</v>
      </c>
      <c r="C240" s="38"/>
      <c r="D240" s="36">
        <f>SUM(D241:D244)</f>
        <v>109850000</v>
      </c>
      <c r="E240" s="36">
        <f>SUM(E241:E244)</f>
        <v>109850000</v>
      </c>
      <c r="F240" s="36">
        <f>SUM(F241:F244)</f>
        <v>25853550</v>
      </c>
      <c r="G240" s="43">
        <f t="shared" si="11"/>
        <v>83996450</v>
      </c>
      <c r="H240" s="38"/>
      <c r="I240" s="37">
        <f>+F240/E240</f>
        <v>0.23535320892125625</v>
      </c>
      <c r="J240" s="10"/>
    </row>
    <row r="241" spans="1:10" ht="13" hidden="1" x14ac:dyDescent="0.3">
      <c r="A241" s="45" t="s">
        <v>481</v>
      </c>
      <c r="B241" s="39" t="s">
        <v>328</v>
      </c>
      <c r="C241" s="38"/>
      <c r="D241" s="41"/>
      <c r="E241" s="41"/>
      <c r="F241" s="41"/>
      <c r="G241" s="44">
        <f t="shared" si="11"/>
        <v>0</v>
      </c>
      <c r="H241" s="40"/>
      <c r="I241" s="42">
        <v>0</v>
      </c>
      <c r="J241" s="10"/>
    </row>
    <row r="242" spans="1:10" ht="13" hidden="1" x14ac:dyDescent="0.3">
      <c r="A242" s="45" t="s">
        <v>482</v>
      </c>
      <c r="B242" s="39" t="s">
        <v>328</v>
      </c>
      <c r="C242" s="38"/>
      <c r="D242" s="41"/>
      <c r="E242" s="41"/>
      <c r="F242" s="41"/>
      <c r="G242" s="44">
        <f t="shared" si="11"/>
        <v>0</v>
      </c>
      <c r="H242" s="40"/>
      <c r="I242" s="42">
        <v>0</v>
      </c>
      <c r="J242" s="10"/>
    </row>
    <row r="243" spans="1:10" ht="13" hidden="1" x14ac:dyDescent="0.3">
      <c r="A243" s="45" t="s">
        <v>506</v>
      </c>
      <c r="B243" s="39" t="s">
        <v>328</v>
      </c>
      <c r="C243" s="38"/>
      <c r="D243" s="41"/>
      <c r="E243" s="41"/>
      <c r="F243" s="41"/>
      <c r="G243" s="44">
        <f t="shared" si="11"/>
        <v>0</v>
      </c>
      <c r="H243" s="40"/>
      <c r="I243" s="42">
        <v>0</v>
      </c>
      <c r="J243" s="10"/>
    </row>
    <row r="244" spans="1:10" ht="13" hidden="1" x14ac:dyDescent="0.3">
      <c r="A244" s="45" t="s">
        <v>329</v>
      </c>
      <c r="B244" s="39" t="s">
        <v>328</v>
      </c>
      <c r="C244" s="40"/>
      <c r="D244" s="41">
        <v>109850000</v>
      </c>
      <c r="E244" s="41">
        <v>109850000</v>
      </c>
      <c r="F244" s="41">
        <v>25853550</v>
      </c>
      <c r="G244" s="44">
        <f t="shared" si="11"/>
        <v>83996450</v>
      </c>
      <c r="H244" s="40"/>
      <c r="I244" s="42">
        <f t="shared" si="10"/>
        <v>0.23535320892125625</v>
      </c>
      <c r="J244" s="10"/>
    </row>
    <row r="245" spans="1:10" ht="13" hidden="1" x14ac:dyDescent="0.3">
      <c r="A245" s="46" t="s">
        <v>330</v>
      </c>
      <c r="B245" s="33" t="s">
        <v>331</v>
      </c>
      <c r="C245" s="38"/>
      <c r="D245" s="36">
        <f>SUM(D246:D249)</f>
        <v>222273000</v>
      </c>
      <c r="E245" s="36">
        <f>SUM(E246:E249)</f>
        <v>222273000</v>
      </c>
      <c r="F245" s="36">
        <f>SUM(F246:F249)</f>
        <v>0</v>
      </c>
      <c r="G245" s="43">
        <f t="shared" si="11"/>
        <v>222273000</v>
      </c>
      <c r="H245" s="38"/>
      <c r="I245" s="37">
        <f t="shared" si="10"/>
        <v>0</v>
      </c>
      <c r="J245" s="10"/>
    </row>
    <row r="246" spans="1:10" ht="13" hidden="1" x14ac:dyDescent="0.3">
      <c r="A246" s="45" t="s">
        <v>483</v>
      </c>
      <c r="B246" s="39" t="s">
        <v>331</v>
      </c>
      <c r="C246" s="38"/>
      <c r="D246" s="41"/>
      <c r="E246" s="41"/>
      <c r="F246" s="41"/>
      <c r="G246" s="44">
        <f t="shared" si="11"/>
        <v>0</v>
      </c>
      <c r="H246" s="40"/>
      <c r="I246" s="42">
        <v>0</v>
      </c>
      <c r="J246" s="10"/>
    </row>
    <row r="247" spans="1:10" ht="13" hidden="1" x14ac:dyDescent="0.3">
      <c r="A247" s="45" t="s">
        <v>332</v>
      </c>
      <c r="B247" s="39" t="s">
        <v>331</v>
      </c>
      <c r="C247" s="40"/>
      <c r="D247" s="41">
        <v>122273000</v>
      </c>
      <c r="E247" s="41">
        <v>122273000</v>
      </c>
      <c r="F247" s="41"/>
      <c r="G247" s="44">
        <f t="shared" si="11"/>
        <v>122273000</v>
      </c>
      <c r="H247" s="40"/>
      <c r="I247" s="42">
        <f t="shared" si="10"/>
        <v>0</v>
      </c>
      <c r="J247" s="10"/>
    </row>
    <row r="248" spans="1:10" ht="13" hidden="1" x14ac:dyDescent="0.3">
      <c r="A248" s="45" t="s">
        <v>433</v>
      </c>
      <c r="B248" s="39" t="s">
        <v>334</v>
      </c>
      <c r="C248" s="40"/>
      <c r="D248" s="41">
        <v>0</v>
      </c>
      <c r="E248" s="41">
        <v>0</v>
      </c>
      <c r="F248" s="41"/>
      <c r="G248" s="44">
        <f t="shared" si="11"/>
        <v>0</v>
      </c>
      <c r="H248" s="40"/>
      <c r="I248" s="42">
        <v>0</v>
      </c>
      <c r="J248" s="10"/>
    </row>
    <row r="249" spans="1:10" ht="13" hidden="1" x14ac:dyDescent="0.3">
      <c r="A249" s="45" t="s">
        <v>333</v>
      </c>
      <c r="B249" s="39" t="s">
        <v>334</v>
      </c>
      <c r="C249" s="40"/>
      <c r="D249" s="41">
        <v>100000000</v>
      </c>
      <c r="E249" s="41">
        <v>100000000</v>
      </c>
      <c r="F249" s="41"/>
      <c r="G249" s="44">
        <f t="shared" si="11"/>
        <v>100000000</v>
      </c>
      <c r="H249" s="40"/>
      <c r="I249" s="42">
        <f t="shared" si="10"/>
        <v>0</v>
      </c>
      <c r="J249" s="10"/>
    </row>
    <row r="250" spans="1:10" ht="13" hidden="1" x14ac:dyDescent="0.3">
      <c r="A250" s="33" t="s">
        <v>249</v>
      </c>
      <c r="B250" s="33" t="s">
        <v>250</v>
      </c>
      <c r="C250" s="38"/>
      <c r="D250" s="36">
        <f>+D251</f>
        <v>47125000</v>
      </c>
      <c r="E250" s="36">
        <f>+E251</f>
        <v>47125000</v>
      </c>
      <c r="F250" s="36">
        <f>+F251</f>
        <v>0</v>
      </c>
      <c r="G250" s="43">
        <f t="shared" si="11"/>
        <v>47125000</v>
      </c>
      <c r="H250" s="38"/>
      <c r="I250" s="37">
        <f t="shared" si="10"/>
        <v>0</v>
      </c>
      <c r="J250" s="10"/>
    </row>
    <row r="251" spans="1:10" ht="13" hidden="1" x14ac:dyDescent="0.3">
      <c r="A251" s="39" t="s">
        <v>251</v>
      </c>
      <c r="B251" s="39" t="s">
        <v>252</v>
      </c>
      <c r="C251" s="40"/>
      <c r="D251" s="41">
        <v>47125000</v>
      </c>
      <c r="E251" s="41">
        <v>47125000</v>
      </c>
      <c r="F251" s="41"/>
      <c r="G251" s="44">
        <f t="shared" si="11"/>
        <v>47125000</v>
      </c>
      <c r="H251" s="40"/>
      <c r="I251" s="42">
        <f t="shared" si="10"/>
        <v>0</v>
      </c>
      <c r="J251" s="10"/>
    </row>
    <row r="252" spans="1:10" ht="13" hidden="1" x14ac:dyDescent="0.3">
      <c r="A252" s="33" t="s">
        <v>253</v>
      </c>
      <c r="B252" s="33" t="s">
        <v>254</v>
      </c>
      <c r="C252" s="38"/>
      <c r="D252" s="36">
        <f>SUM(D253:D254)</f>
        <v>127292200</v>
      </c>
      <c r="E252" s="36">
        <f>SUM(E253:E254)</f>
        <v>127292200</v>
      </c>
      <c r="F252" s="36">
        <f>SUM(F253:F254)</f>
        <v>105800000</v>
      </c>
      <c r="G252" s="43">
        <f t="shared" si="11"/>
        <v>21492200</v>
      </c>
      <c r="H252" s="38"/>
      <c r="I252" s="37">
        <f t="shared" si="10"/>
        <v>0.83115854702801895</v>
      </c>
      <c r="J252" s="10"/>
    </row>
    <row r="253" spans="1:10" ht="13" hidden="1" x14ac:dyDescent="0.3">
      <c r="A253" s="39" t="s">
        <v>255</v>
      </c>
      <c r="B253" s="39" t="s">
        <v>256</v>
      </c>
      <c r="C253" s="40"/>
      <c r="D253" s="41">
        <v>127292200</v>
      </c>
      <c r="E253" s="41">
        <v>127292200</v>
      </c>
      <c r="F253" s="49">
        <v>105800000</v>
      </c>
      <c r="G253" s="44">
        <f t="shared" si="11"/>
        <v>21492200</v>
      </c>
      <c r="H253" s="40"/>
      <c r="I253" s="42">
        <f t="shared" si="10"/>
        <v>0.83115854702801895</v>
      </c>
      <c r="J253" s="10"/>
    </row>
    <row r="254" spans="1:10" ht="13" hidden="1" x14ac:dyDescent="0.3">
      <c r="A254" s="45" t="s">
        <v>484</v>
      </c>
      <c r="B254" s="39" t="s">
        <v>256</v>
      </c>
      <c r="C254" s="40"/>
      <c r="D254" s="41"/>
      <c r="E254" s="41"/>
      <c r="F254" s="41"/>
      <c r="G254" s="44">
        <f t="shared" si="11"/>
        <v>0</v>
      </c>
      <c r="H254" s="40"/>
      <c r="I254" s="42">
        <v>0</v>
      </c>
      <c r="J254" s="10"/>
    </row>
    <row r="255" spans="1:10" ht="13" hidden="1" x14ac:dyDescent="0.3">
      <c r="A255" s="33" t="s">
        <v>257</v>
      </c>
      <c r="B255" s="33" t="s">
        <v>258</v>
      </c>
      <c r="C255" s="38"/>
      <c r="D255" s="36">
        <f>SUM(D256:D258)</f>
        <v>139675000</v>
      </c>
      <c r="E255" s="36">
        <f>SUM(E256:E258)</f>
        <v>139675000</v>
      </c>
      <c r="F255" s="36">
        <f>SUM(F256:F258)</f>
        <v>0</v>
      </c>
      <c r="G255" s="43">
        <f t="shared" si="11"/>
        <v>139675000</v>
      </c>
      <c r="H255" s="38"/>
      <c r="I255" s="37">
        <f t="shared" si="10"/>
        <v>0</v>
      </c>
      <c r="J255" s="10"/>
    </row>
    <row r="256" spans="1:10" ht="13" hidden="1" x14ac:dyDescent="0.3">
      <c r="A256" s="45" t="s">
        <v>394</v>
      </c>
      <c r="B256" s="39" t="s">
        <v>396</v>
      </c>
      <c r="C256" s="40"/>
      <c r="D256" s="41"/>
      <c r="E256" s="41"/>
      <c r="F256" s="41"/>
      <c r="G256" s="44">
        <f t="shared" si="11"/>
        <v>0</v>
      </c>
      <c r="H256" s="40"/>
      <c r="I256" s="42">
        <v>0</v>
      </c>
      <c r="J256" s="10"/>
    </row>
    <row r="257" spans="1:10" ht="13" hidden="1" x14ac:dyDescent="0.3">
      <c r="A257" s="45" t="s">
        <v>395</v>
      </c>
      <c r="B257" s="39" t="s">
        <v>397</v>
      </c>
      <c r="C257" s="40"/>
      <c r="D257" s="41"/>
      <c r="E257" s="41"/>
      <c r="F257" s="41"/>
      <c r="G257" s="44">
        <f t="shared" si="11"/>
        <v>0</v>
      </c>
      <c r="H257" s="40"/>
      <c r="I257" s="42">
        <v>0</v>
      </c>
      <c r="J257" s="10"/>
    </row>
    <row r="258" spans="1:10" ht="13" hidden="1" x14ac:dyDescent="0.3">
      <c r="A258" s="39" t="s">
        <v>259</v>
      </c>
      <c r="B258" s="39" t="s">
        <v>260</v>
      </c>
      <c r="C258" s="40"/>
      <c r="D258" s="41">
        <v>139675000</v>
      </c>
      <c r="E258" s="41">
        <v>139675000</v>
      </c>
      <c r="F258" s="41"/>
      <c r="G258" s="44">
        <f t="shared" si="11"/>
        <v>139675000</v>
      </c>
      <c r="H258" s="40"/>
      <c r="I258" s="42">
        <f t="shared" si="10"/>
        <v>0</v>
      </c>
      <c r="J258" s="10"/>
    </row>
    <row r="259" spans="1:10" ht="13" hidden="1" x14ac:dyDescent="0.3">
      <c r="A259" s="33" t="s">
        <v>261</v>
      </c>
      <c r="B259" s="33" t="s">
        <v>262</v>
      </c>
      <c r="C259" s="38"/>
      <c r="D259" s="36">
        <f>+D260</f>
        <v>0</v>
      </c>
      <c r="E259" s="36">
        <f>+E260</f>
        <v>0</v>
      </c>
      <c r="F259" s="36">
        <f>+F260</f>
        <v>0</v>
      </c>
      <c r="G259" s="43">
        <f t="shared" si="11"/>
        <v>0</v>
      </c>
      <c r="H259" s="38"/>
      <c r="I259" s="37">
        <v>0</v>
      </c>
      <c r="J259" s="10"/>
    </row>
    <row r="260" spans="1:10" ht="13" hidden="1" x14ac:dyDescent="0.3">
      <c r="A260" s="39" t="s">
        <v>263</v>
      </c>
      <c r="B260" s="39" t="s">
        <v>264</v>
      </c>
      <c r="C260" s="40"/>
      <c r="D260" s="41"/>
      <c r="E260" s="41"/>
      <c r="F260" s="41"/>
      <c r="G260" s="44">
        <f t="shared" si="11"/>
        <v>0</v>
      </c>
      <c r="H260" s="40"/>
      <c r="I260" s="42">
        <v>0</v>
      </c>
      <c r="J260" s="10"/>
    </row>
    <row r="261" spans="1:10" ht="13" hidden="1" x14ac:dyDescent="0.3">
      <c r="A261" s="33" t="s">
        <v>265</v>
      </c>
      <c r="B261" s="33" t="s">
        <v>266</v>
      </c>
      <c r="C261" s="38"/>
      <c r="D261" s="36">
        <f>+D262</f>
        <v>443800000</v>
      </c>
      <c r="E261" s="36">
        <f>+E262</f>
        <v>443800000</v>
      </c>
      <c r="F261" s="36">
        <f>+F262</f>
        <v>5488142</v>
      </c>
      <c r="G261" s="43">
        <f t="shared" si="11"/>
        <v>438311858</v>
      </c>
      <c r="H261" s="38"/>
      <c r="I261" s="37">
        <f t="shared" si="10"/>
        <v>1.2366250563316809E-2</v>
      </c>
      <c r="J261" s="10"/>
    </row>
    <row r="262" spans="1:10" ht="13" hidden="1" x14ac:dyDescent="0.3">
      <c r="A262" s="39" t="s">
        <v>267</v>
      </c>
      <c r="B262" s="39" t="s">
        <v>266</v>
      </c>
      <c r="C262" s="40"/>
      <c r="D262" s="41">
        <v>443800000</v>
      </c>
      <c r="E262" s="41">
        <v>443800000</v>
      </c>
      <c r="F262" s="41">
        <v>5488142</v>
      </c>
      <c r="G262" s="44">
        <f t="shared" si="11"/>
        <v>438311858</v>
      </c>
      <c r="H262" s="40"/>
      <c r="I262" s="42">
        <f t="shared" si="10"/>
        <v>1.2366250563316809E-2</v>
      </c>
      <c r="J262" s="10"/>
    </row>
    <row r="263" spans="1:10" ht="13" hidden="1" x14ac:dyDescent="0.3">
      <c r="A263" s="46" t="s">
        <v>335</v>
      </c>
      <c r="B263" s="33" t="s">
        <v>336</v>
      </c>
      <c r="C263" s="38"/>
      <c r="D263" s="36">
        <f>+D264</f>
        <v>600000000</v>
      </c>
      <c r="E263" s="36">
        <f>+E264</f>
        <v>600000000</v>
      </c>
      <c r="F263" s="36">
        <f>+F264</f>
        <v>0</v>
      </c>
      <c r="G263" s="44">
        <f t="shared" si="11"/>
        <v>600000000</v>
      </c>
      <c r="H263" s="38"/>
      <c r="I263" s="42">
        <f t="shared" si="10"/>
        <v>0</v>
      </c>
      <c r="J263" s="10"/>
    </row>
    <row r="264" spans="1:10" ht="13" hidden="1" x14ac:dyDescent="0.3">
      <c r="A264" s="45" t="s">
        <v>337</v>
      </c>
      <c r="B264" s="39" t="s">
        <v>336</v>
      </c>
      <c r="C264" s="40"/>
      <c r="D264" s="41">
        <v>600000000</v>
      </c>
      <c r="E264" s="41">
        <v>600000000</v>
      </c>
      <c r="F264" s="41"/>
      <c r="G264" s="44">
        <f t="shared" si="11"/>
        <v>600000000</v>
      </c>
      <c r="H264" s="40"/>
      <c r="I264" s="42">
        <f t="shared" si="10"/>
        <v>0</v>
      </c>
      <c r="J264" s="10"/>
    </row>
    <row r="265" spans="1:10" ht="13" x14ac:dyDescent="0.3">
      <c r="A265" s="33" t="s">
        <v>268</v>
      </c>
      <c r="B265" s="33" t="s">
        <v>285</v>
      </c>
      <c r="C265" s="38"/>
      <c r="D265" s="36">
        <f>+D266</f>
        <v>253849313</v>
      </c>
      <c r="E265" s="36">
        <f>+E266</f>
        <v>253849313</v>
      </c>
      <c r="F265" s="36">
        <f>+F266</f>
        <v>0</v>
      </c>
      <c r="G265" s="43">
        <f t="shared" si="11"/>
        <v>253849313</v>
      </c>
      <c r="H265" s="38"/>
      <c r="I265" s="37">
        <f t="shared" si="10"/>
        <v>0</v>
      </c>
      <c r="J265" s="10"/>
    </row>
    <row r="266" spans="1:10" ht="13" x14ac:dyDescent="0.3">
      <c r="A266" s="33" t="s">
        <v>269</v>
      </c>
      <c r="B266" s="33" t="s">
        <v>285</v>
      </c>
      <c r="C266" s="38"/>
      <c r="D266" s="36">
        <f>+D267+D278</f>
        <v>253849313</v>
      </c>
      <c r="E266" s="36">
        <f>+E267+E278</f>
        <v>253849313</v>
      </c>
      <c r="F266" s="36">
        <f>+F267+F278</f>
        <v>0</v>
      </c>
      <c r="G266" s="43">
        <f t="shared" si="11"/>
        <v>253849313</v>
      </c>
      <c r="H266" s="38"/>
      <c r="I266" s="37">
        <f t="shared" ref="I266:I287" si="12">+F266/E266</f>
        <v>0</v>
      </c>
      <c r="J266" s="10"/>
    </row>
    <row r="267" spans="1:10" ht="13" x14ac:dyDescent="0.3">
      <c r="A267" s="33" t="s">
        <v>270</v>
      </c>
      <c r="B267" s="33" t="s">
        <v>61</v>
      </c>
      <c r="C267" s="38"/>
      <c r="D267" s="36">
        <f>SUM(D268:D277)</f>
        <v>160973313</v>
      </c>
      <c r="E267" s="36">
        <f>SUM(E268:E277)</f>
        <v>160973313</v>
      </c>
      <c r="F267" s="36">
        <f>SUM(F268:F277)</f>
        <v>0</v>
      </c>
      <c r="G267" s="43">
        <f t="shared" si="11"/>
        <v>160973313</v>
      </c>
      <c r="H267" s="38"/>
      <c r="I267" s="37">
        <f t="shared" si="12"/>
        <v>0</v>
      </c>
      <c r="J267" s="10"/>
    </row>
    <row r="268" spans="1:10" ht="13" hidden="1" x14ac:dyDescent="0.3">
      <c r="A268" s="39" t="s">
        <v>271</v>
      </c>
      <c r="B268" s="39" t="s">
        <v>67</v>
      </c>
      <c r="C268" s="40"/>
      <c r="D268" s="41">
        <v>32550000</v>
      </c>
      <c r="E268" s="41">
        <v>32550000</v>
      </c>
      <c r="F268" s="41"/>
      <c r="G268" s="44">
        <f t="shared" si="11"/>
        <v>32550000</v>
      </c>
      <c r="H268" s="40"/>
      <c r="I268" s="42">
        <f t="shared" si="12"/>
        <v>0</v>
      </c>
      <c r="J268" s="10"/>
    </row>
    <row r="269" spans="1:10" ht="13" hidden="1" x14ac:dyDescent="0.3">
      <c r="A269" s="39" t="s">
        <v>272</v>
      </c>
      <c r="B269" s="39" t="s">
        <v>85</v>
      </c>
      <c r="C269" s="40"/>
      <c r="D269" s="41">
        <v>11392500</v>
      </c>
      <c r="E269" s="41">
        <v>11392500</v>
      </c>
      <c r="F269" s="41"/>
      <c r="G269" s="44">
        <f t="shared" si="11"/>
        <v>11392500</v>
      </c>
      <c r="H269" s="40"/>
      <c r="I269" s="42">
        <f t="shared" si="12"/>
        <v>0</v>
      </c>
      <c r="J269" s="10"/>
    </row>
    <row r="270" spans="1:10" ht="13" hidden="1" x14ac:dyDescent="0.3">
      <c r="A270" s="39" t="s">
        <v>273</v>
      </c>
      <c r="B270" s="39" t="s">
        <v>286</v>
      </c>
      <c r="C270" s="40"/>
      <c r="D270" s="41">
        <v>86800000</v>
      </c>
      <c r="E270" s="41">
        <v>86800000</v>
      </c>
      <c r="F270" s="41"/>
      <c r="G270" s="44">
        <f t="shared" si="11"/>
        <v>86800000</v>
      </c>
      <c r="H270" s="40"/>
      <c r="I270" s="42">
        <f t="shared" si="12"/>
        <v>0</v>
      </c>
      <c r="J270" s="10"/>
    </row>
    <row r="271" spans="1:10" ht="13" hidden="1" x14ac:dyDescent="0.3">
      <c r="A271" s="39" t="s">
        <v>274</v>
      </c>
      <c r="B271" s="39" t="s">
        <v>93</v>
      </c>
      <c r="C271" s="40"/>
      <c r="D271" s="41">
        <v>1085000</v>
      </c>
      <c r="E271" s="41">
        <v>1085000</v>
      </c>
      <c r="F271" s="41"/>
      <c r="G271" s="44">
        <f t="shared" si="11"/>
        <v>1085000</v>
      </c>
      <c r="H271" s="40"/>
      <c r="I271" s="42">
        <f t="shared" si="12"/>
        <v>0</v>
      </c>
      <c r="J271" s="10"/>
    </row>
    <row r="272" spans="1:10" ht="13" hidden="1" x14ac:dyDescent="0.3">
      <c r="A272" s="39" t="s">
        <v>275</v>
      </c>
      <c r="B272" s="39" t="s">
        <v>101</v>
      </c>
      <c r="C272" s="40"/>
      <c r="D272" s="41">
        <v>3797500</v>
      </c>
      <c r="E272" s="41">
        <v>3797500</v>
      </c>
      <c r="F272" s="41"/>
      <c r="G272" s="44">
        <f t="shared" si="11"/>
        <v>3797500</v>
      </c>
      <c r="H272" s="40"/>
      <c r="I272" s="42">
        <f t="shared" si="12"/>
        <v>0</v>
      </c>
      <c r="J272" s="10"/>
    </row>
    <row r="273" spans="1:10" ht="13" hidden="1" x14ac:dyDescent="0.3">
      <c r="A273" s="39" t="s">
        <v>276</v>
      </c>
      <c r="B273" s="39" t="s">
        <v>287</v>
      </c>
      <c r="C273" s="40"/>
      <c r="D273" s="41">
        <v>2712500</v>
      </c>
      <c r="E273" s="41">
        <v>2712500</v>
      </c>
      <c r="F273" s="41"/>
      <c r="G273" s="44">
        <f t="shared" si="11"/>
        <v>2712500</v>
      </c>
      <c r="H273" s="40"/>
      <c r="I273" s="42">
        <f t="shared" si="12"/>
        <v>0</v>
      </c>
      <c r="J273" s="10"/>
    </row>
    <row r="274" spans="1:10" ht="13" hidden="1" x14ac:dyDescent="0.3">
      <c r="A274" s="39" t="s">
        <v>277</v>
      </c>
      <c r="B274" s="39" t="s">
        <v>117</v>
      </c>
      <c r="C274" s="40"/>
      <c r="D274" s="41">
        <v>3255000</v>
      </c>
      <c r="E274" s="41">
        <v>3255000</v>
      </c>
      <c r="F274" s="41"/>
      <c r="G274" s="44">
        <f t="shared" si="11"/>
        <v>3255000</v>
      </c>
      <c r="H274" s="40"/>
      <c r="I274" s="42">
        <v>0</v>
      </c>
      <c r="J274" s="10"/>
    </row>
    <row r="275" spans="1:10" ht="13" hidden="1" x14ac:dyDescent="0.3">
      <c r="A275" s="39" t="s">
        <v>278</v>
      </c>
      <c r="B275" s="39" t="s">
        <v>120</v>
      </c>
      <c r="C275" s="40"/>
      <c r="D275" s="41">
        <v>6510000</v>
      </c>
      <c r="E275" s="41">
        <v>6510000</v>
      </c>
      <c r="F275" s="41"/>
      <c r="G275" s="44">
        <f t="shared" si="11"/>
        <v>6510000</v>
      </c>
      <c r="H275" s="40"/>
      <c r="I275" s="42">
        <f t="shared" si="12"/>
        <v>0</v>
      </c>
      <c r="J275" s="10"/>
    </row>
    <row r="276" spans="1:10" ht="13" hidden="1" x14ac:dyDescent="0.3">
      <c r="A276" s="39" t="s">
        <v>279</v>
      </c>
      <c r="B276" s="39" t="s">
        <v>136</v>
      </c>
      <c r="C276" s="40"/>
      <c r="D276" s="41">
        <v>7595000</v>
      </c>
      <c r="E276" s="41">
        <v>7595000</v>
      </c>
      <c r="F276" s="41"/>
      <c r="G276" s="44">
        <f t="shared" si="11"/>
        <v>7595000</v>
      </c>
      <c r="H276" s="40"/>
      <c r="I276" s="42">
        <f t="shared" si="12"/>
        <v>0</v>
      </c>
      <c r="J276" s="10"/>
    </row>
    <row r="277" spans="1:10" ht="13" hidden="1" x14ac:dyDescent="0.3">
      <c r="A277" s="39" t="s">
        <v>280</v>
      </c>
      <c r="B277" s="39" t="s">
        <v>160</v>
      </c>
      <c r="C277" s="40"/>
      <c r="D277" s="41">
        <v>5275813</v>
      </c>
      <c r="E277" s="41">
        <v>5275813</v>
      </c>
      <c r="F277" s="41"/>
      <c r="G277" s="44">
        <f t="shared" si="11"/>
        <v>5275813</v>
      </c>
      <c r="H277" s="40"/>
      <c r="I277" s="42">
        <f t="shared" si="12"/>
        <v>0</v>
      </c>
      <c r="J277" s="10"/>
    </row>
    <row r="278" spans="1:10" ht="13" x14ac:dyDescent="0.3">
      <c r="A278" s="33" t="s">
        <v>281</v>
      </c>
      <c r="B278" s="33" t="s">
        <v>138</v>
      </c>
      <c r="C278" s="38"/>
      <c r="D278" s="36">
        <f>SUM(D279:D281)</f>
        <v>92876000</v>
      </c>
      <c r="E278" s="36">
        <f>SUM(E279:E281)</f>
        <v>92876000</v>
      </c>
      <c r="F278" s="36">
        <f>SUM(F279:F281)</f>
        <v>0</v>
      </c>
      <c r="G278" s="43">
        <f t="shared" si="11"/>
        <v>92876000</v>
      </c>
      <c r="H278" s="38"/>
      <c r="I278" s="37">
        <f t="shared" si="12"/>
        <v>0</v>
      </c>
      <c r="J278" s="10"/>
    </row>
    <row r="279" spans="1:10" ht="13" hidden="1" x14ac:dyDescent="0.3">
      <c r="A279" s="39" t="s">
        <v>282</v>
      </c>
      <c r="B279" s="39" t="s">
        <v>226</v>
      </c>
      <c r="C279" s="40"/>
      <c r="D279" s="41">
        <v>83111000</v>
      </c>
      <c r="E279" s="41">
        <v>83111000</v>
      </c>
      <c r="F279" s="41"/>
      <c r="G279" s="44">
        <f t="shared" si="11"/>
        <v>83111000</v>
      </c>
      <c r="H279" s="40"/>
      <c r="I279" s="42">
        <f t="shared" si="12"/>
        <v>0</v>
      </c>
      <c r="J279" s="10"/>
    </row>
    <row r="280" spans="1:10" ht="13" hidden="1" x14ac:dyDescent="0.3">
      <c r="A280" s="39" t="s">
        <v>283</v>
      </c>
      <c r="B280" s="39" t="s">
        <v>236</v>
      </c>
      <c r="C280" s="40"/>
      <c r="D280" s="41">
        <v>4340000</v>
      </c>
      <c r="E280" s="41">
        <v>4340000</v>
      </c>
      <c r="F280" s="41"/>
      <c r="G280" s="44">
        <f t="shared" si="11"/>
        <v>4340000</v>
      </c>
      <c r="H280" s="40"/>
      <c r="I280" s="42">
        <f t="shared" si="12"/>
        <v>0</v>
      </c>
      <c r="J280" s="10"/>
    </row>
    <row r="281" spans="1:10" ht="13" hidden="1" x14ac:dyDescent="0.3">
      <c r="A281" s="39" t="s">
        <v>284</v>
      </c>
      <c r="B281" s="39" t="s">
        <v>238</v>
      </c>
      <c r="C281" s="40"/>
      <c r="D281" s="41">
        <v>5425000</v>
      </c>
      <c r="E281" s="41">
        <v>5425000</v>
      </c>
      <c r="F281" s="41"/>
      <c r="G281" s="44">
        <f t="shared" si="11"/>
        <v>5425000</v>
      </c>
      <c r="H281" s="40"/>
      <c r="I281" s="42">
        <f t="shared" si="12"/>
        <v>0</v>
      </c>
      <c r="J281" s="10"/>
    </row>
    <row r="282" spans="1:10" ht="13" x14ac:dyDescent="0.3">
      <c r="A282" s="33">
        <v>24</v>
      </c>
      <c r="B282" s="33" t="s">
        <v>288</v>
      </c>
      <c r="C282" s="38"/>
      <c r="D282" s="36">
        <f>+D283+D287</f>
        <v>3810543455</v>
      </c>
      <c r="E282" s="36">
        <f>+E283+E287</f>
        <v>3810543455</v>
      </c>
      <c r="F282" s="36">
        <f>+F283+F287</f>
        <v>0</v>
      </c>
      <c r="G282" s="43">
        <f t="shared" si="11"/>
        <v>3810543455</v>
      </c>
      <c r="H282" s="38"/>
      <c r="I282" s="37">
        <f t="shared" si="12"/>
        <v>0</v>
      </c>
      <c r="J282" s="10"/>
    </row>
    <row r="283" spans="1:10" ht="13" x14ac:dyDescent="0.3">
      <c r="A283" s="33">
        <v>2402</v>
      </c>
      <c r="B283" s="33" t="s">
        <v>27</v>
      </c>
      <c r="C283" s="38"/>
      <c r="D283" s="36">
        <f t="shared" ref="D283:F285" si="13">+D284</f>
        <v>3810543455</v>
      </c>
      <c r="E283" s="36">
        <f t="shared" si="13"/>
        <v>3810543455</v>
      </c>
      <c r="F283" s="36">
        <f t="shared" si="13"/>
        <v>0</v>
      </c>
      <c r="G283" s="43">
        <f t="shared" si="11"/>
        <v>3810543455</v>
      </c>
      <c r="H283" s="38"/>
      <c r="I283" s="37">
        <f t="shared" si="12"/>
        <v>0</v>
      </c>
      <c r="J283" s="10"/>
    </row>
    <row r="284" spans="1:10" ht="13" x14ac:dyDescent="0.3">
      <c r="A284" s="33">
        <v>240201</v>
      </c>
      <c r="B284" s="33" t="s">
        <v>29</v>
      </c>
      <c r="C284" s="38"/>
      <c r="D284" s="36">
        <f t="shared" si="13"/>
        <v>3810543455</v>
      </c>
      <c r="E284" s="36">
        <f t="shared" si="13"/>
        <v>3810543455</v>
      </c>
      <c r="F284" s="36">
        <f t="shared" si="13"/>
        <v>0</v>
      </c>
      <c r="G284" s="43">
        <f t="shared" si="11"/>
        <v>3810543455</v>
      </c>
      <c r="H284" s="38"/>
      <c r="I284" s="37">
        <f t="shared" si="12"/>
        <v>0</v>
      </c>
      <c r="J284" s="10"/>
    </row>
    <row r="285" spans="1:10" ht="13" hidden="1" x14ac:dyDescent="0.3">
      <c r="A285" s="33">
        <v>24020101</v>
      </c>
      <c r="B285" s="33" t="s">
        <v>31</v>
      </c>
      <c r="C285" s="38"/>
      <c r="D285" s="36">
        <f t="shared" si="13"/>
        <v>3810543455</v>
      </c>
      <c r="E285" s="36">
        <f t="shared" si="13"/>
        <v>3810543455</v>
      </c>
      <c r="F285" s="36">
        <f t="shared" si="13"/>
        <v>0</v>
      </c>
      <c r="G285" s="43">
        <f t="shared" si="11"/>
        <v>3810543455</v>
      </c>
      <c r="H285" s="38"/>
      <c r="I285" s="37">
        <f t="shared" si="12"/>
        <v>0</v>
      </c>
      <c r="J285" s="10"/>
    </row>
    <row r="286" spans="1:10" ht="13" hidden="1" x14ac:dyDescent="0.3">
      <c r="A286" s="39">
        <v>2402010101</v>
      </c>
      <c r="B286" s="39" t="s">
        <v>33</v>
      </c>
      <c r="C286" s="40"/>
      <c r="D286" s="41">
        <v>3810543455</v>
      </c>
      <c r="E286" s="41">
        <v>3810543455</v>
      </c>
      <c r="F286" s="41"/>
      <c r="G286" s="44">
        <f t="shared" si="11"/>
        <v>3810543455</v>
      </c>
      <c r="H286" s="40"/>
      <c r="I286" s="42">
        <f t="shared" si="12"/>
        <v>0</v>
      </c>
      <c r="J286" s="10"/>
    </row>
    <row r="287" spans="1:10" ht="13" hidden="1" x14ac:dyDescent="0.3">
      <c r="A287" s="33">
        <v>240202</v>
      </c>
      <c r="B287" s="33" t="s">
        <v>59</v>
      </c>
      <c r="C287" s="38"/>
      <c r="D287" s="36">
        <f>+D288</f>
        <v>0</v>
      </c>
      <c r="E287" s="36">
        <f>+E288</f>
        <v>0</v>
      </c>
      <c r="F287" s="36">
        <f>+F288</f>
        <v>0</v>
      </c>
      <c r="G287" s="43">
        <f t="shared" si="11"/>
        <v>0</v>
      </c>
      <c r="H287" s="38"/>
      <c r="I287" s="37" t="e">
        <f t="shared" si="12"/>
        <v>#DIV/0!</v>
      </c>
      <c r="J287" s="10"/>
    </row>
    <row r="288" spans="1:10" ht="13" hidden="1" x14ac:dyDescent="0.3">
      <c r="A288" s="39">
        <v>24020202</v>
      </c>
      <c r="B288" s="39" t="s">
        <v>138</v>
      </c>
      <c r="C288" s="40"/>
      <c r="D288" s="41"/>
      <c r="E288" s="41"/>
      <c r="F288" s="41"/>
      <c r="G288" s="44">
        <f t="shared" si="11"/>
        <v>0</v>
      </c>
      <c r="H288" s="40"/>
      <c r="I288" s="42">
        <v>0</v>
      </c>
      <c r="J288" s="10"/>
    </row>
    <row r="289" spans="1:10" ht="10.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0"/>
    </row>
    <row r="290" spans="1:10" ht="12.75" customHeight="1" x14ac:dyDescent="0.25">
      <c r="A290" s="11" t="s">
        <v>21</v>
      </c>
      <c r="B290" s="12" t="s">
        <v>22</v>
      </c>
      <c r="C290" s="13"/>
      <c r="D290" s="11"/>
      <c r="E290" s="11"/>
      <c r="F290" s="11"/>
      <c r="G290" s="11"/>
      <c r="H290" s="11"/>
      <c r="I290" s="11"/>
      <c r="J290" s="10"/>
    </row>
    <row r="291" spans="1:10" ht="12.5" x14ac:dyDescent="0.25">
      <c r="A291" s="11"/>
      <c r="B291" s="11" t="s">
        <v>23</v>
      </c>
      <c r="C291" s="13"/>
      <c r="D291" s="11"/>
      <c r="E291" s="11"/>
      <c r="F291" s="11"/>
      <c r="G291" s="11"/>
      <c r="H291" s="11"/>
      <c r="I291" s="11"/>
      <c r="J291" s="10"/>
    </row>
    <row r="292" spans="1:10" ht="12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0"/>
    </row>
    <row r="293" spans="1:10" ht="39" customHeight="1" x14ac:dyDescent="0.25">
      <c r="A293" s="57" t="s">
        <v>24</v>
      </c>
      <c r="B293" s="58"/>
      <c r="C293" s="58"/>
      <c r="D293" s="58"/>
      <c r="E293" s="58"/>
      <c r="F293" s="58"/>
      <c r="G293" s="58"/>
      <c r="H293" s="58"/>
      <c r="I293" s="58"/>
      <c r="J293" s="10"/>
    </row>
    <row r="294" spans="1:10" ht="12.75" customHeight="1" x14ac:dyDescent="0.25">
      <c r="J294" s="10"/>
    </row>
    <row r="295" spans="1:10" ht="12.75" customHeight="1" x14ac:dyDescent="0.25">
      <c r="J295" s="10"/>
    </row>
    <row r="296" spans="1:10" ht="12.75" customHeight="1" x14ac:dyDescent="0.25">
      <c r="J296" s="10"/>
    </row>
    <row r="297" spans="1:10" ht="12.75" customHeight="1" x14ac:dyDescent="0.25">
      <c r="J297" s="10"/>
    </row>
    <row r="298" spans="1:10" ht="12.75" customHeight="1" x14ac:dyDescent="0.25">
      <c r="J298" s="10"/>
    </row>
    <row r="299" spans="1:10" ht="12.75" customHeight="1" x14ac:dyDescent="0.25">
      <c r="J299" s="10"/>
    </row>
    <row r="300" spans="1:10" ht="12.75" customHeight="1" x14ac:dyDescent="0.25">
      <c r="J300" s="10"/>
    </row>
    <row r="301" spans="1:10" ht="12.75" customHeight="1" x14ac:dyDescent="0.25">
      <c r="J301" s="10"/>
    </row>
    <row r="302" spans="1:10" ht="12.75" customHeight="1" x14ac:dyDescent="0.25">
      <c r="J302" s="10"/>
    </row>
    <row r="303" spans="1:10" ht="12.75" customHeight="1" x14ac:dyDescent="0.25">
      <c r="J303" s="10"/>
    </row>
    <row r="304" spans="1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</sheetData>
  <mergeCells count="10">
    <mergeCell ref="A8:A9"/>
    <mergeCell ref="B8:C9"/>
    <mergeCell ref="G8:H9"/>
    <mergeCell ref="A293:I293"/>
    <mergeCell ref="A1:A3"/>
    <mergeCell ref="B1:G1"/>
    <mergeCell ref="I1:J3"/>
    <mergeCell ref="B2:G2"/>
    <mergeCell ref="B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66"/>
  <sheetViews>
    <sheetView tabSelected="1" workbookViewId="0">
      <selection activeCell="F12" sqref="F12"/>
    </sheetView>
  </sheetViews>
  <sheetFormatPr baseColWidth="10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9"/>
      <c r="B1" s="61" t="s">
        <v>0</v>
      </c>
      <c r="C1" s="62"/>
      <c r="D1" s="62"/>
      <c r="E1" s="62"/>
      <c r="F1" s="62"/>
      <c r="G1" s="62"/>
      <c r="I1" s="63"/>
      <c r="J1" s="6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60"/>
      <c r="B2" s="61" t="s">
        <v>1</v>
      </c>
      <c r="C2" s="62"/>
      <c r="D2" s="62"/>
      <c r="E2" s="62"/>
      <c r="F2" s="62"/>
      <c r="G2" s="62"/>
      <c r="I2" s="65"/>
      <c r="J2" s="6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60"/>
      <c r="B3" s="69" t="s">
        <v>2</v>
      </c>
      <c r="C3" s="60"/>
      <c r="D3" s="60"/>
      <c r="E3" s="60"/>
      <c r="F3" s="60"/>
      <c r="G3" s="60"/>
      <c r="I3" s="67"/>
      <c r="J3" s="6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70" t="s">
        <v>6</v>
      </c>
      <c r="F4" s="71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338</v>
      </c>
      <c r="B6" s="4"/>
      <c r="C6" s="4"/>
      <c r="D6" s="4"/>
      <c r="E6" s="53" t="s">
        <v>507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4" t="s">
        <v>11</v>
      </c>
      <c r="B8" s="55" t="s">
        <v>12</v>
      </c>
      <c r="C8" s="55"/>
      <c r="D8" s="17" t="s">
        <v>13</v>
      </c>
      <c r="E8" s="17" t="s">
        <v>13</v>
      </c>
      <c r="F8" s="17" t="s">
        <v>14</v>
      </c>
      <c r="G8" s="56" t="s">
        <v>15</v>
      </c>
      <c r="H8" s="56"/>
      <c r="I8" s="17" t="s">
        <v>16</v>
      </c>
      <c r="J8" s="10"/>
    </row>
    <row r="9" spans="1:26" ht="12.75" customHeight="1" x14ac:dyDescent="0.25">
      <c r="A9" s="54"/>
      <c r="B9" s="55"/>
      <c r="C9" s="55"/>
      <c r="D9" s="17" t="s">
        <v>17</v>
      </c>
      <c r="E9" s="17" t="s">
        <v>18</v>
      </c>
      <c r="F9" s="17" t="s">
        <v>19</v>
      </c>
      <c r="G9" s="56"/>
      <c r="H9" s="56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f>+D11+D265+D282</f>
        <v>22288190665</v>
      </c>
      <c r="E10" s="36">
        <f>+E11+E265+E282</f>
        <v>22288190665</v>
      </c>
      <c r="F10" s="36">
        <f>+F11+F265+F282</f>
        <v>6361523647</v>
      </c>
      <c r="G10" s="36">
        <f>+E10-F10</f>
        <v>15926667018</v>
      </c>
      <c r="H10" s="35"/>
      <c r="I10" s="37">
        <f>+F10/E10</f>
        <v>0.28542126826785202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f>+D12+D30</f>
        <v>18223797897</v>
      </c>
      <c r="E11" s="36">
        <f>+E12+E30</f>
        <v>18223797897</v>
      </c>
      <c r="F11" s="36">
        <f>+F12+F30</f>
        <v>6361523647</v>
      </c>
      <c r="G11" s="36">
        <f t="shared" ref="G11:G29" si="0">+E11-F11</f>
        <v>11862274250</v>
      </c>
      <c r="H11" s="38"/>
      <c r="I11" s="37">
        <f t="shared" ref="I11:I123" si="1">+F11/E11</f>
        <v>0.34907782027407325</v>
      </c>
      <c r="J11" s="10"/>
      <c r="K11" s="48"/>
    </row>
    <row r="12" spans="1:26" ht="13" x14ac:dyDescent="0.3">
      <c r="A12" s="33" t="s">
        <v>28</v>
      </c>
      <c r="B12" s="33" t="s">
        <v>29</v>
      </c>
      <c r="C12" s="38"/>
      <c r="D12" s="36">
        <f>+D13</f>
        <v>91359178</v>
      </c>
      <c r="E12" s="36">
        <f>+E13</f>
        <v>91359178</v>
      </c>
      <c r="F12" s="36">
        <f>+F13</f>
        <v>0</v>
      </c>
      <c r="G12" s="36">
        <f t="shared" si="0"/>
        <v>91359178</v>
      </c>
      <c r="H12" s="38"/>
      <c r="I12" s="37">
        <f t="shared" si="1"/>
        <v>0</v>
      </c>
      <c r="J12" s="10"/>
      <c r="K12" s="48"/>
    </row>
    <row r="13" spans="1:26" ht="13" x14ac:dyDescent="0.3">
      <c r="A13" s="33" t="s">
        <v>30</v>
      </c>
      <c r="B13" s="33" t="s">
        <v>31</v>
      </c>
      <c r="C13" s="38"/>
      <c r="D13" s="36">
        <f>+D14+D15+D19</f>
        <v>91359178</v>
      </c>
      <c r="E13" s="36">
        <f>+E14+E15+E19</f>
        <v>91359178</v>
      </c>
      <c r="F13" s="36">
        <f>+F14+F15+F19</f>
        <v>0</v>
      </c>
      <c r="G13" s="36">
        <f t="shared" si="0"/>
        <v>91359178</v>
      </c>
      <c r="H13" s="38"/>
      <c r="I13" s="37">
        <f t="shared" si="1"/>
        <v>0</v>
      </c>
      <c r="J13" s="10"/>
    </row>
    <row r="14" spans="1:26" ht="13" x14ac:dyDescent="0.3">
      <c r="A14" s="39" t="s">
        <v>32</v>
      </c>
      <c r="B14" s="39" t="s">
        <v>33</v>
      </c>
      <c r="C14" s="40"/>
      <c r="D14" s="41">
        <v>0</v>
      </c>
      <c r="E14" s="41"/>
      <c r="F14" s="41"/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33" t="s">
        <v>34</v>
      </c>
      <c r="B15" s="33" t="s">
        <v>35</v>
      </c>
      <c r="C15" s="38"/>
      <c r="D15" s="36">
        <f t="shared" ref="D15:F16" si="2">+D16</f>
        <v>11846030</v>
      </c>
      <c r="E15" s="36">
        <f t="shared" si="2"/>
        <v>11846030</v>
      </c>
      <c r="F15" s="36">
        <f t="shared" si="2"/>
        <v>0</v>
      </c>
      <c r="G15" s="36">
        <f t="shared" si="0"/>
        <v>11846030</v>
      </c>
      <c r="H15" s="36">
        <f t="shared" ref="H15" si="3">+H16</f>
        <v>0</v>
      </c>
      <c r="I15" s="37">
        <v>0</v>
      </c>
      <c r="J15" s="10"/>
    </row>
    <row r="16" spans="1:26" ht="13" x14ac:dyDescent="0.3">
      <c r="A16" s="33" t="s">
        <v>36</v>
      </c>
      <c r="B16" s="33" t="s">
        <v>37</v>
      </c>
      <c r="C16" s="38"/>
      <c r="D16" s="36">
        <f t="shared" si="2"/>
        <v>11846030</v>
      </c>
      <c r="E16" s="36">
        <f t="shared" si="2"/>
        <v>11846030</v>
      </c>
      <c r="F16" s="36">
        <f t="shared" si="2"/>
        <v>0</v>
      </c>
      <c r="G16" s="36">
        <f t="shared" si="0"/>
        <v>11846030</v>
      </c>
      <c r="H16" s="38"/>
      <c r="I16" s="37">
        <v>0</v>
      </c>
      <c r="J16" s="10"/>
    </row>
    <row r="17" spans="1:11" ht="13" x14ac:dyDescent="0.3">
      <c r="A17" s="33" t="s">
        <v>38</v>
      </c>
      <c r="B17" s="33" t="s">
        <v>39</v>
      </c>
      <c r="C17" s="38"/>
      <c r="D17" s="36">
        <f>+D18</f>
        <v>11846030</v>
      </c>
      <c r="E17" s="36">
        <f>+E18</f>
        <v>11846030</v>
      </c>
      <c r="F17" s="36">
        <f t="shared" ref="F17" si="4">+F18</f>
        <v>0</v>
      </c>
      <c r="G17" s="36">
        <f t="shared" si="0"/>
        <v>11846030</v>
      </c>
      <c r="H17" s="38"/>
      <c r="I17" s="37">
        <v>0</v>
      </c>
      <c r="J17" s="10"/>
    </row>
    <row r="18" spans="1:11" ht="13" x14ac:dyDescent="0.3">
      <c r="A18" s="39" t="s">
        <v>40</v>
      </c>
      <c r="B18" s="39" t="s">
        <v>41</v>
      </c>
      <c r="C18" s="40"/>
      <c r="D18" s="41">
        <v>11846030</v>
      </c>
      <c r="E18" s="41">
        <v>11846030</v>
      </c>
      <c r="F18" s="41"/>
      <c r="G18" s="41">
        <f t="shared" si="0"/>
        <v>11846030</v>
      </c>
      <c r="H18" s="40"/>
      <c r="I18" s="42">
        <v>0</v>
      </c>
      <c r="J18" s="10"/>
    </row>
    <row r="19" spans="1:11" ht="13" x14ac:dyDescent="0.3">
      <c r="A19" s="33" t="s">
        <v>42</v>
      </c>
      <c r="B19" s="33" t="s">
        <v>43</v>
      </c>
      <c r="C19" s="38"/>
      <c r="D19" s="36">
        <f>+D20+D24+D28+D26</f>
        <v>79513148</v>
      </c>
      <c r="E19" s="36">
        <f>+E20+E24+E28+E26</f>
        <v>79513148</v>
      </c>
      <c r="F19" s="36">
        <f>+F20+F24+F28+F26</f>
        <v>0</v>
      </c>
      <c r="G19" s="36">
        <f>+E19-F19</f>
        <v>79513148</v>
      </c>
      <c r="H19" s="38"/>
      <c r="I19" s="37">
        <f t="shared" si="1"/>
        <v>0</v>
      </c>
      <c r="J19" s="10"/>
    </row>
    <row r="20" spans="1:11" ht="13" x14ac:dyDescent="0.3">
      <c r="A20" s="33" t="s">
        <v>44</v>
      </c>
      <c r="B20" s="33" t="s">
        <v>45</v>
      </c>
      <c r="C20" s="38"/>
      <c r="D20" s="36">
        <f>SUM(D21:D23)</f>
        <v>14942000</v>
      </c>
      <c r="E20" s="36">
        <f>SUM(E21:E23)</f>
        <v>14942000</v>
      </c>
      <c r="F20" s="36">
        <f>SUM(F21:F23)</f>
        <v>0</v>
      </c>
      <c r="G20" s="36">
        <f>+E20-F20</f>
        <v>14942000</v>
      </c>
      <c r="H20" s="38"/>
      <c r="I20" s="37">
        <f t="shared" si="1"/>
        <v>0</v>
      </c>
      <c r="J20" s="10"/>
    </row>
    <row r="21" spans="1:11" ht="13" x14ac:dyDescent="0.3">
      <c r="A21" s="45" t="s">
        <v>412</v>
      </c>
      <c r="B21" s="39" t="s">
        <v>413</v>
      </c>
      <c r="C21" s="40"/>
      <c r="D21" s="41">
        <v>0</v>
      </c>
      <c r="E21" s="41">
        <v>0</v>
      </c>
      <c r="F21" s="41"/>
      <c r="G21" s="41">
        <f t="shared" si="0"/>
        <v>0</v>
      </c>
      <c r="H21" s="40"/>
      <c r="I21" s="42">
        <v>0</v>
      </c>
      <c r="J21" s="10"/>
    </row>
    <row r="22" spans="1:11" ht="13" x14ac:dyDescent="0.3">
      <c r="A22" s="45" t="s">
        <v>468</v>
      </c>
      <c r="B22" s="39" t="s">
        <v>467</v>
      </c>
      <c r="C22" s="40"/>
      <c r="D22" s="41">
        <v>0</v>
      </c>
      <c r="E22" s="41">
        <v>0</v>
      </c>
      <c r="F22" s="41">
        <v>0</v>
      </c>
      <c r="G22" s="41">
        <f t="shared" si="0"/>
        <v>0</v>
      </c>
      <c r="H22" s="40"/>
      <c r="I22" s="42">
        <v>0</v>
      </c>
      <c r="J22" s="10"/>
    </row>
    <row r="23" spans="1:11" ht="13" x14ac:dyDescent="0.3">
      <c r="A23" s="39" t="s">
        <v>48</v>
      </c>
      <c r="B23" s="39" t="s">
        <v>49</v>
      </c>
      <c r="C23" s="40"/>
      <c r="D23" s="41">
        <v>14942000</v>
      </c>
      <c r="E23" s="41">
        <v>14942000</v>
      </c>
      <c r="F23" s="41"/>
      <c r="G23" s="41">
        <f t="shared" si="0"/>
        <v>14942000</v>
      </c>
      <c r="H23" s="40"/>
      <c r="I23" s="42">
        <f t="shared" si="1"/>
        <v>0</v>
      </c>
      <c r="J23" s="10"/>
    </row>
    <row r="24" spans="1:11" ht="13" x14ac:dyDescent="0.3">
      <c r="A24" s="33" t="s">
        <v>50</v>
      </c>
      <c r="B24" s="33" t="s">
        <v>51</v>
      </c>
      <c r="C24" s="38"/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8"/>
      <c r="I24" s="37">
        <f t="shared" si="1"/>
        <v>0</v>
      </c>
      <c r="J24" s="10"/>
    </row>
    <row r="25" spans="1:11" ht="13" x14ac:dyDescent="0.3">
      <c r="A25" s="39" t="s">
        <v>52</v>
      </c>
      <c r="B25" s="39" t="s">
        <v>53</v>
      </c>
      <c r="C25" s="40"/>
      <c r="D25" s="41">
        <v>58815765</v>
      </c>
      <c r="E25" s="41">
        <v>58815765</v>
      </c>
      <c r="F25" s="41"/>
      <c r="G25" s="41">
        <f t="shared" si="0"/>
        <v>58815765</v>
      </c>
      <c r="H25" s="40"/>
      <c r="I25" s="42">
        <f>+F25/E25</f>
        <v>0</v>
      </c>
      <c r="J25" s="10"/>
    </row>
    <row r="26" spans="1:11" ht="13" x14ac:dyDescent="0.3">
      <c r="A26" s="46" t="s">
        <v>398</v>
      </c>
      <c r="B26" s="39" t="s">
        <v>127</v>
      </c>
      <c r="C26" s="40"/>
      <c r="D26" s="36">
        <f>+D27</f>
        <v>0</v>
      </c>
      <c r="E26" s="36">
        <f>+E27</f>
        <v>0</v>
      </c>
      <c r="F26" s="36">
        <f t="shared" ref="F26:G26" si="5">+F27</f>
        <v>0</v>
      </c>
      <c r="G26" s="36">
        <f t="shared" si="5"/>
        <v>0</v>
      </c>
      <c r="H26" s="40"/>
      <c r="I26" s="37" t="e">
        <f>+F26/E26</f>
        <v>#DIV/0!</v>
      </c>
      <c r="J26" s="10"/>
    </row>
    <row r="27" spans="1:11" ht="13" x14ac:dyDescent="0.3">
      <c r="A27" s="45" t="s">
        <v>399</v>
      </c>
      <c r="B27" s="39" t="s">
        <v>400</v>
      </c>
      <c r="C27" s="40"/>
      <c r="D27" s="41">
        <v>0</v>
      </c>
      <c r="E27" s="41"/>
      <c r="F27" s="41"/>
      <c r="G27" s="41">
        <f t="shared" si="0"/>
        <v>0</v>
      </c>
      <c r="H27" s="40"/>
      <c r="I27" s="42">
        <v>0</v>
      </c>
      <c r="J27" s="10"/>
    </row>
    <row r="28" spans="1:11" ht="13" x14ac:dyDescent="0.3">
      <c r="A28" s="33" t="s">
        <v>54</v>
      </c>
      <c r="B28" s="33" t="s">
        <v>55</v>
      </c>
      <c r="C28" s="38"/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8"/>
      <c r="I28" s="37">
        <f t="shared" si="1"/>
        <v>0</v>
      </c>
      <c r="J28" s="10"/>
    </row>
    <row r="29" spans="1:11" ht="13" x14ac:dyDescent="0.3">
      <c r="A29" s="39" t="s">
        <v>56</v>
      </c>
      <c r="B29" s="39" t="s">
        <v>57</v>
      </c>
      <c r="C29" s="40"/>
      <c r="D29" s="41">
        <v>5755383</v>
      </c>
      <c r="E29" s="41">
        <v>5755383</v>
      </c>
      <c r="F29" s="41"/>
      <c r="G29" s="41">
        <f t="shared" si="0"/>
        <v>5755383</v>
      </c>
      <c r="H29" s="40"/>
      <c r="I29" s="42">
        <f t="shared" si="1"/>
        <v>0</v>
      </c>
      <c r="J29" s="10"/>
    </row>
    <row r="30" spans="1:11" ht="13" x14ac:dyDescent="0.3">
      <c r="A30" s="33" t="s">
        <v>58</v>
      </c>
      <c r="B30" s="33" t="s">
        <v>59</v>
      </c>
      <c r="C30" s="38"/>
      <c r="D30" s="36">
        <f>+D31+D123</f>
        <v>18132438719</v>
      </c>
      <c r="E30" s="36">
        <f>+E31+E123</f>
        <v>18132438719</v>
      </c>
      <c r="F30" s="36">
        <f>+F31+F123</f>
        <v>6361523647</v>
      </c>
      <c r="G30" s="43">
        <f t="shared" ref="G30:G127" si="6">+E30-F30</f>
        <v>11770915072</v>
      </c>
      <c r="H30" s="38"/>
      <c r="I30" s="37">
        <f t="shared" si="1"/>
        <v>0.35083662741593075</v>
      </c>
      <c r="J30" s="10"/>
    </row>
    <row r="31" spans="1:11" ht="13" x14ac:dyDescent="0.3">
      <c r="A31" s="33" t="s">
        <v>60</v>
      </c>
      <c r="B31" s="33" t="s">
        <v>61</v>
      </c>
      <c r="C31" s="38"/>
      <c r="D31" s="36">
        <f>+D32+D37+D45+D88+D35</f>
        <v>873943515</v>
      </c>
      <c r="E31" s="36">
        <f>+E32+E37+E45+E88+E35</f>
        <v>873943515</v>
      </c>
      <c r="F31" s="36">
        <f>+F32+F37+F45+F88+F35</f>
        <v>200000</v>
      </c>
      <c r="G31" s="43">
        <f>+E31-F31</f>
        <v>873743515</v>
      </c>
      <c r="H31" s="38"/>
      <c r="I31" s="37">
        <f t="shared" si="1"/>
        <v>2.2884774195046232E-4</v>
      </c>
      <c r="J31" s="10"/>
      <c r="K31" s="48"/>
    </row>
    <row r="32" spans="1:11" ht="13" x14ac:dyDescent="0.3">
      <c r="A32" s="33">
        <v>2020101</v>
      </c>
      <c r="B32" s="33" t="s">
        <v>339</v>
      </c>
      <c r="C32" s="38"/>
      <c r="D32" s="36">
        <v>0</v>
      </c>
      <c r="E32" s="36">
        <f>+E33</f>
        <v>0</v>
      </c>
      <c r="F32" s="36">
        <f>+F33</f>
        <v>0</v>
      </c>
      <c r="G32" s="43">
        <f t="shared" si="6"/>
        <v>0</v>
      </c>
      <c r="H32" s="38"/>
      <c r="I32" s="37">
        <v>0</v>
      </c>
      <c r="J32" s="10"/>
    </row>
    <row r="33" spans="1:12" ht="13" x14ac:dyDescent="0.3">
      <c r="A33" s="33">
        <v>202010105</v>
      </c>
      <c r="B33" s="33" t="s">
        <v>339</v>
      </c>
      <c r="C33" s="38"/>
      <c r="D33" s="36">
        <v>0</v>
      </c>
      <c r="E33" s="36">
        <f>+E34</f>
        <v>0</v>
      </c>
      <c r="F33" s="36">
        <f>+F34</f>
        <v>0</v>
      </c>
      <c r="G33" s="43">
        <f t="shared" si="6"/>
        <v>0</v>
      </c>
      <c r="H33" s="38"/>
      <c r="I33" s="37">
        <v>0</v>
      </c>
      <c r="J33" s="10"/>
    </row>
    <row r="34" spans="1:12" ht="13" x14ac:dyDescent="0.3">
      <c r="A34" s="45" t="s">
        <v>341</v>
      </c>
      <c r="B34" s="39" t="s">
        <v>340</v>
      </c>
      <c r="C34" s="40"/>
      <c r="D34" s="41"/>
      <c r="E34" s="41"/>
      <c r="F34" s="41"/>
      <c r="G34" s="44">
        <f t="shared" si="6"/>
        <v>0</v>
      </c>
      <c r="H34" s="40"/>
      <c r="I34" s="42">
        <v>0</v>
      </c>
      <c r="J34" s="10"/>
    </row>
    <row r="35" spans="1:12" ht="13" x14ac:dyDescent="0.3">
      <c r="A35" s="33">
        <v>202010106</v>
      </c>
      <c r="B35" s="33" t="s">
        <v>486</v>
      </c>
      <c r="C35" s="40"/>
      <c r="D35" s="36">
        <f>+D36</f>
        <v>0</v>
      </c>
      <c r="E35" s="36">
        <f>+E36</f>
        <v>0</v>
      </c>
      <c r="F35" s="36">
        <f>+F36</f>
        <v>0</v>
      </c>
      <c r="G35" s="43">
        <f t="shared" si="6"/>
        <v>0</v>
      </c>
      <c r="H35" s="38"/>
      <c r="I35" s="37">
        <v>0</v>
      </c>
      <c r="J35" s="10"/>
    </row>
    <row r="36" spans="1:12" ht="13" x14ac:dyDescent="0.3">
      <c r="A36" s="45" t="s">
        <v>485</v>
      </c>
      <c r="B36" s="39" t="s">
        <v>487</v>
      </c>
      <c r="C36" s="40"/>
      <c r="D36" s="41"/>
      <c r="E36" s="41"/>
      <c r="F36" s="41"/>
      <c r="G36" s="44">
        <f t="shared" si="6"/>
        <v>0</v>
      </c>
      <c r="H36" s="40"/>
      <c r="I36" s="42">
        <v>0</v>
      </c>
      <c r="J36" s="10"/>
    </row>
    <row r="37" spans="1:12" ht="13" x14ac:dyDescent="0.3">
      <c r="A37" s="33" t="s">
        <v>68</v>
      </c>
      <c r="B37" s="33" t="s">
        <v>69</v>
      </c>
      <c r="C37" s="38"/>
      <c r="D37" s="36">
        <f>+D42+D38</f>
        <v>150000000</v>
      </c>
      <c r="E37" s="36">
        <f>+E42+E38</f>
        <v>150000000</v>
      </c>
      <c r="F37" s="36">
        <f>+F42+F38</f>
        <v>0</v>
      </c>
      <c r="G37" s="36">
        <f>+G42+G38</f>
        <v>150000000</v>
      </c>
      <c r="H37" s="38"/>
      <c r="I37" s="37">
        <f>+F37/E37</f>
        <v>0</v>
      </c>
      <c r="J37" s="10"/>
    </row>
    <row r="38" spans="1:12" ht="13" x14ac:dyDescent="0.3">
      <c r="A38" s="33">
        <v>202010203</v>
      </c>
      <c r="B38" s="33" t="s">
        <v>342</v>
      </c>
      <c r="C38" s="38"/>
      <c r="D38" s="36">
        <f>SUM(D39:D41)</f>
        <v>0</v>
      </c>
      <c r="E38" s="36">
        <f>SUM(E39:E41)</f>
        <v>0</v>
      </c>
      <c r="F38" s="36">
        <f t="shared" ref="F38:G38" si="7">SUM(F39:F41)</f>
        <v>0</v>
      </c>
      <c r="G38" s="36">
        <f t="shared" si="7"/>
        <v>0</v>
      </c>
      <c r="H38" s="38"/>
      <c r="I38" s="37" t="e">
        <f>+F38/E38</f>
        <v>#DIV/0!</v>
      </c>
      <c r="J38" s="10"/>
    </row>
    <row r="39" spans="1:12" ht="13" x14ac:dyDescent="0.3">
      <c r="A39" s="45" t="s">
        <v>343</v>
      </c>
      <c r="B39" s="39" t="s">
        <v>344</v>
      </c>
      <c r="C39" s="40"/>
      <c r="D39" s="41">
        <v>0</v>
      </c>
      <c r="E39" s="41"/>
      <c r="F39" s="41"/>
      <c r="G39" s="44">
        <f t="shared" si="6"/>
        <v>0</v>
      </c>
      <c r="H39" s="40"/>
      <c r="I39" s="42">
        <v>0</v>
      </c>
      <c r="J39" s="10"/>
    </row>
    <row r="40" spans="1:12" ht="13" x14ac:dyDescent="0.3">
      <c r="A40" s="45" t="s">
        <v>345</v>
      </c>
      <c r="B40" s="39" t="s">
        <v>346</v>
      </c>
      <c r="C40" s="40"/>
      <c r="D40" s="41">
        <v>0</v>
      </c>
      <c r="E40" s="41"/>
      <c r="F40" s="41"/>
      <c r="G40" s="44">
        <f t="shared" si="6"/>
        <v>0</v>
      </c>
      <c r="H40" s="40"/>
      <c r="I40" s="42">
        <v>0</v>
      </c>
      <c r="J40" s="10"/>
    </row>
    <row r="41" spans="1:12" ht="13" x14ac:dyDescent="0.3">
      <c r="A41" s="45" t="s">
        <v>347</v>
      </c>
      <c r="B41" s="39" t="s">
        <v>348</v>
      </c>
      <c r="C41" s="40"/>
      <c r="D41" s="41">
        <v>0</v>
      </c>
      <c r="E41" s="41"/>
      <c r="F41" s="41"/>
      <c r="G41" s="44">
        <f t="shared" si="6"/>
        <v>0</v>
      </c>
      <c r="H41" s="40"/>
      <c r="I41" s="42">
        <v>0</v>
      </c>
      <c r="J41" s="10"/>
    </row>
    <row r="42" spans="1:12" ht="13" x14ac:dyDescent="0.3">
      <c r="A42" s="33" t="s">
        <v>70</v>
      </c>
      <c r="B42" s="33" t="s">
        <v>71</v>
      </c>
      <c r="C42" s="38"/>
      <c r="D42" s="36">
        <f>SUM(D43:D44)</f>
        <v>150000000</v>
      </c>
      <c r="E42" s="36">
        <f>SUM(E43:E44)</f>
        <v>150000000</v>
      </c>
      <c r="F42" s="36">
        <f>SUM(F43:F44)</f>
        <v>0</v>
      </c>
      <c r="G42" s="43">
        <f t="shared" si="6"/>
        <v>150000000</v>
      </c>
      <c r="H42" s="38"/>
      <c r="I42" s="37">
        <f t="shared" si="1"/>
        <v>0</v>
      </c>
      <c r="J42" s="10"/>
    </row>
    <row r="43" spans="1:12" ht="13" x14ac:dyDescent="0.3">
      <c r="A43" s="39" t="s">
        <v>72</v>
      </c>
      <c r="B43" s="39" t="s">
        <v>71</v>
      </c>
      <c r="C43" s="40"/>
      <c r="D43" s="41">
        <v>150000000</v>
      </c>
      <c r="E43" s="41">
        <v>150000000</v>
      </c>
      <c r="F43" s="41"/>
      <c r="G43" s="44">
        <f t="shared" si="6"/>
        <v>150000000</v>
      </c>
      <c r="H43" s="40"/>
      <c r="I43" s="42">
        <f t="shared" si="1"/>
        <v>0</v>
      </c>
      <c r="J43" s="10"/>
    </row>
    <row r="44" spans="1:12" ht="13" x14ac:dyDescent="0.3">
      <c r="A44" s="39" t="s">
        <v>72</v>
      </c>
      <c r="B44" s="39" t="s">
        <v>73</v>
      </c>
      <c r="C44" s="40"/>
      <c r="D44" s="41"/>
      <c r="E44" s="41"/>
      <c r="F44" s="41"/>
      <c r="G44" s="44">
        <f t="shared" si="6"/>
        <v>0</v>
      </c>
      <c r="H44" s="40"/>
      <c r="I44" s="42">
        <v>0</v>
      </c>
      <c r="J44" s="10"/>
      <c r="L44" s="48"/>
    </row>
    <row r="45" spans="1:12" ht="13" x14ac:dyDescent="0.3">
      <c r="A45" s="33" t="s">
        <v>74</v>
      </c>
      <c r="B45" s="33" t="s">
        <v>75</v>
      </c>
      <c r="C45" s="38"/>
      <c r="D45" s="36">
        <f>+D48+D53+D57+D63+D69+D76+D83+D46</f>
        <v>334286375</v>
      </c>
      <c r="E45" s="36">
        <f>+E48+E53+E57+E63+E69+E76+E83+E46</f>
        <v>334286375</v>
      </c>
      <c r="F45" s="36">
        <f>+F48+F53+F57+F63+F69+F76+F83+F46</f>
        <v>200000</v>
      </c>
      <c r="G45" s="43">
        <f>+E45-F45</f>
        <v>334086375</v>
      </c>
      <c r="H45" s="38"/>
      <c r="I45" s="37">
        <f t="shared" si="1"/>
        <v>5.9828941577412477E-4</v>
      </c>
      <c r="J45" s="10"/>
    </row>
    <row r="46" spans="1:12" ht="13" x14ac:dyDescent="0.3">
      <c r="A46" s="46" t="s">
        <v>349</v>
      </c>
      <c r="B46" s="33" t="s">
        <v>351</v>
      </c>
      <c r="C46" s="38"/>
      <c r="D46" s="36">
        <f>+D47</f>
        <v>0</v>
      </c>
      <c r="E46" s="36">
        <f>+E47</f>
        <v>0</v>
      </c>
      <c r="F46" s="36">
        <f>+F47</f>
        <v>0</v>
      </c>
      <c r="G46" s="43">
        <f>+G47</f>
        <v>0</v>
      </c>
      <c r="H46" s="38"/>
      <c r="I46" s="37" t="e">
        <f t="shared" si="1"/>
        <v>#DIV/0!</v>
      </c>
      <c r="J46" s="10"/>
    </row>
    <row r="47" spans="1:12" ht="13" x14ac:dyDescent="0.3">
      <c r="A47" s="45" t="s">
        <v>350</v>
      </c>
      <c r="B47" s="39" t="s">
        <v>351</v>
      </c>
      <c r="C47" s="38"/>
      <c r="D47" s="41"/>
      <c r="E47" s="41"/>
      <c r="F47" s="41"/>
      <c r="G47" s="44">
        <f t="shared" si="6"/>
        <v>0</v>
      </c>
      <c r="H47" s="40"/>
      <c r="I47" s="42">
        <v>0</v>
      </c>
      <c r="J47" s="10"/>
    </row>
    <row r="48" spans="1:12" ht="13" x14ac:dyDescent="0.3">
      <c r="A48" s="33" t="s">
        <v>76</v>
      </c>
      <c r="B48" s="33" t="s">
        <v>77</v>
      </c>
      <c r="C48" s="38"/>
      <c r="D48" s="36">
        <f>SUM(D49:D52)</f>
        <v>90000000</v>
      </c>
      <c r="E48" s="36">
        <f>SUM(E49:E52)</f>
        <v>90000000</v>
      </c>
      <c r="F48" s="36">
        <f>SUM(F49:F52)</f>
        <v>0</v>
      </c>
      <c r="G48" s="43">
        <f>+E48-F48</f>
        <v>90000000</v>
      </c>
      <c r="H48" s="38"/>
      <c r="I48" s="37">
        <f t="shared" si="1"/>
        <v>0</v>
      </c>
      <c r="J48" s="10"/>
    </row>
    <row r="49" spans="1:10" ht="13" x14ac:dyDescent="0.3">
      <c r="A49" s="39" t="s">
        <v>78</v>
      </c>
      <c r="B49" s="39" t="s">
        <v>79</v>
      </c>
      <c r="C49" s="40"/>
      <c r="D49" s="41">
        <v>80000000</v>
      </c>
      <c r="E49" s="41">
        <v>80000000</v>
      </c>
      <c r="F49" s="41"/>
      <c r="G49" s="44">
        <f t="shared" si="6"/>
        <v>80000000</v>
      </c>
      <c r="H49" s="40"/>
      <c r="I49" s="42">
        <f t="shared" si="1"/>
        <v>0</v>
      </c>
      <c r="J49" s="10"/>
    </row>
    <row r="50" spans="1:10" ht="13" x14ac:dyDescent="0.3">
      <c r="A50" s="45" t="s">
        <v>414</v>
      </c>
      <c r="B50" s="39" t="s">
        <v>415</v>
      </c>
      <c r="C50" s="40"/>
      <c r="D50" s="41"/>
      <c r="E50" s="41"/>
      <c r="F50" s="41"/>
      <c r="G50" s="44">
        <f t="shared" si="6"/>
        <v>0</v>
      </c>
      <c r="H50" s="40"/>
      <c r="I50" s="42">
        <v>0</v>
      </c>
      <c r="J50" s="10"/>
    </row>
    <row r="51" spans="1:10" ht="13" x14ac:dyDescent="0.3">
      <c r="A51" s="39" t="s">
        <v>80</v>
      </c>
      <c r="B51" s="39" t="s">
        <v>81</v>
      </c>
      <c r="C51" s="40"/>
      <c r="D51" s="41">
        <v>10000000</v>
      </c>
      <c r="E51" s="41">
        <v>10000000</v>
      </c>
      <c r="F51" s="41"/>
      <c r="G51" s="44">
        <f t="shared" si="6"/>
        <v>10000000</v>
      </c>
      <c r="H51" s="40"/>
      <c r="I51" s="42">
        <f t="shared" si="1"/>
        <v>0</v>
      </c>
      <c r="J51" s="10"/>
    </row>
    <row r="52" spans="1:10" ht="13" x14ac:dyDescent="0.3">
      <c r="A52" s="45" t="s">
        <v>401</v>
      </c>
      <c r="B52" s="39" t="s">
        <v>402</v>
      </c>
      <c r="C52" s="40"/>
      <c r="D52" s="41"/>
      <c r="E52" s="41"/>
      <c r="F52" s="41"/>
      <c r="G52" s="44">
        <f t="shared" si="6"/>
        <v>0</v>
      </c>
      <c r="H52" s="40"/>
      <c r="I52" s="42">
        <v>0</v>
      </c>
      <c r="J52" s="10"/>
    </row>
    <row r="53" spans="1:10" ht="13" x14ac:dyDescent="0.3">
      <c r="A53" s="33" t="s">
        <v>82</v>
      </c>
      <c r="B53" s="33" t="s">
        <v>83</v>
      </c>
      <c r="C53" s="38"/>
      <c r="D53" s="36">
        <f>+D55+D56+D54</f>
        <v>111700000</v>
      </c>
      <c r="E53" s="36">
        <f>+E55+E56+E54</f>
        <v>111700000</v>
      </c>
      <c r="F53" s="36">
        <f>+F55+F56+F54</f>
        <v>200000</v>
      </c>
      <c r="G53" s="43">
        <f>+E53-F53</f>
        <v>111500000</v>
      </c>
      <c r="H53" s="38"/>
      <c r="I53" s="37">
        <f t="shared" si="1"/>
        <v>1.7905102954341987E-3</v>
      </c>
      <c r="J53" s="10"/>
    </row>
    <row r="54" spans="1:10" ht="13" x14ac:dyDescent="0.3">
      <c r="A54" s="45" t="s">
        <v>451</v>
      </c>
      <c r="B54" s="39" t="s">
        <v>85</v>
      </c>
      <c r="C54" s="38"/>
      <c r="D54" s="41">
        <v>0</v>
      </c>
      <c r="E54" s="41">
        <v>0</v>
      </c>
      <c r="F54" s="41"/>
      <c r="G54" s="44">
        <f t="shared" si="6"/>
        <v>0</v>
      </c>
      <c r="H54" s="38"/>
      <c r="I54" s="42">
        <v>0</v>
      </c>
      <c r="J54" s="10"/>
    </row>
    <row r="55" spans="1:10" ht="13" x14ac:dyDescent="0.3">
      <c r="A55" s="39" t="s">
        <v>84</v>
      </c>
      <c r="B55" s="39" t="s">
        <v>85</v>
      </c>
      <c r="C55" s="40"/>
      <c r="D55" s="41">
        <v>111700000</v>
      </c>
      <c r="E55" s="41">
        <v>111700000</v>
      </c>
      <c r="F55" s="41">
        <v>200000</v>
      </c>
      <c r="G55" s="44">
        <f t="shared" si="6"/>
        <v>111500000</v>
      </c>
      <c r="H55" s="40"/>
      <c r="I55" s="42">
        <f t="shared" si="1"/>
        <v>1.7905102954341987E-3</v>
      </c>
      <c r="J55" s="10"/>
    </row>
    <row r="56" spans="1:10" ht="13" x14ac:dyDescent="0.3">
      <c r="A56" s="45" t="s">
        <v>353</v>
      </c>
      <c r="B56" s="39" t="s">
        <v>352</v>
      </c>
      <c r="C56" s="40"/>
      <c r="D56" s="41"/>
      <c r="E56" s="41"/>
      <c r="F56" s="41"/>
      <c r="G56" s="44">
        <f t="shared" si="6"/>
        <v>0</v>
      </c>
      <c r="H56" s="40"/>
      <c r="I56" s="42">
        <v>0</v>
      </c>
      <c r="J56" s="10"/>
    </row>
    <row r="57" spans="1:10" ht="13" x14ac:dyDescent="0.3">
      <c r="A57" s="33" t="s">
        <v>86</v>
      </c>
      <c r="B57" s="33" t="s">
        <v>87</v>
      </c>
      <c r="C57" s="38"/>
      <c r="D57" s="36">
        <f>SUM(D58:D62)</f>
        <v>47161000</v>
      </c>
      <c r="E57" s="36">
        <f>SUM(E58:E62)</f>
        <v>47161000</v>
      </c>
      <c r="F57" s="36">
        <f>SUM(F58:F62)</f>
        <v>0</v>
      </c>
      <c r="G57" s="43">
        <f>+E57-F57</f>
        <v>47161000</v>
      </c>
      <c r="H57" s="38"/>
      <c r="I57" s="37">
        <f t="shared" si="1"/>
        <v>0</v>
      </c>
      <c r="J57" s="10"/>
    </row>
    <row r="58" spans="1:10" ht="13" x14ac:dyDescent="0.3">
      <c r="A58" s="45" t="s">
        <v>416</v>
      </c>
      <c r="B58" s="39" t="s">
        <v>417</v>
      </c>
      <c r="C58" s="38"/>
      <c r="D58" s="41">
        <v>17866000</v>
      </c>
      <c r="E58" s="41">
        <v>17866000</v>
      </c>
      <c r="F58" s="41"/>
      <c r="G58" s="44">
        <f t="shared" si="6"/>
        <v>17866000</v>
      </c>
      <c r="H58" s="40"/>
      <c r="I58" s="42">
        <f t="shared" si="1"/>
        <v>0</v>
      </c>
      <c r="J58" s="10"/>
    </row>
    <row r="59" spans="1:10" ht="13" x14ac:dyDescent="0.3">
      <c r="A59" s="45" t="s">
        <v>418</v>
      </c>
      <c r="B59" s="39" t="s">
        <v>419</v>
      </c>
      <c r="C59" s="38"/>
      <c r="D59" s="41"/>
      <c r="E59" s="41"/>
      <c r="F59" s="41"/>
      <c r="G59" s="44">
        <f t="shared" si="6"/>
        <v>0</v>
      </c>
      <c r="H59" s="40"/>
      <c r="I59" s="42">
        <v>0</v>
      </c>
      <c r="J59" s="10"/>
    </row>
    <row r="60" spans="1:10" ht="13" x14ac:dyDescent="0.3">
      <c r="A60" s="39" t="s">
        <v>88</v>
      </c>
      <c r="B60" s="39" t="s">
        <v>89</v>
      </c>
      <c r="C60" s="40"/>
      <c r="D60" s="41">
        <v>29295000</v>
      </c>
      <c r="E60" s="41">
        <v>29295000</v>
      </c>
      <c r="F60" s="41"/>
      <c r="G60" s="44">
        <f t="shared" si="6"/>
        <v>29295000</v>
      </c>
      <c r="H60" s="40"/>
      <c r="I60" s="42">
        <f t="shared" si="1"/>
        <v>0</v>
      </c>
      <c r="J60" s="10"/>
    </row>
    <row r="61" spans="1:10" ht="13" x14ac:dyDescent="0.3">
      <c r="A61" s="45" t="s">
        <v>469</v>
      </c>
      <c r="B61" s="39" t="s">
        <v>470</v>
      </c>
      <c r="C61" s="40"/>
      <c r="D61" s="41"/>
      <c r="E61" s="41"/>
      <c r="F61" s="41"/>
      <c r="G61" s="44">
        <f t="shared" si="6"/>
        <v>0</v>
      </c>
      <c r="H61" s="40"/>
      <c r="I61" s="42">
        <v>0</v>
      </c>
      <c r="J61" s="10"/>
    </row>
    <row r="62" spans="1:10" ht="13" x14ac:dyDescent="0.3">
      <c r="A62" s="45" t="s">
        <v>354</v>
      </c>
      <c r="B62" s="39" t="s">
        <v>286</v>
      </c>
      <c r="C62" s="40"/>
      <c r="D62" s="41"/>
      <c r="E62" s="41"/>
      <c r="F62" s="41"/>
      <c r="G62" s="44">
        <f t="shared" si="6"/>
        <v>0</v>
      </c>
      <c r="H62" s="40"/>
      <c r="I62" s="42">
        <v>0</v>
      </c>
      <c r="J62" s="10"/>
    </row>
    <row r="63" spans="1:10" ht="13" x14ac:dyDescent="0.3">
      <c r="A63" s="33" t="s">
        <v>90</v>
      </c>
      <c r="B63" s="33" t="s">
        <v>91</v>
      </c>
      <c r="C63" s="38"/>
      <c r="D63" s="36">
        <f>SUM(D64:D68)</f>
        <v>35000000</v>
      </c>
      <c r="E63" s="36">
        <f>SUM(E64:E68)</f>
        <v>35000000</v>
      </c>
      <c r="F63" s="36">
        <f>SUM(F64:F68)</f>
        <v>0</v>
      </c>
      <c r="G63" s="43">
        <f t="shared" si="6"/>
        <v>35000000</v>
      </c>
      <c r="H63" s="38"/>
      <c r="I63" s="37">
        <f t="shared" si="1"/>
        <v>0</v>
      </c>
      <c r="J63" s="10"/>
    </row>
    <row r="64" spans="1:10" ht="13" x14ac:dyDescent="0.3">
      <c r="A64" s="39" t="s">
        <v>92</v>
      </c>
      <c r="B64" s="39" t="s">
        <v>93</v>
      </c>
      <c r="C64" s="40"/>
      <c r="D64" s="41">
        <v>0</v>
      </c>
      <c r="E64" s="41">
        <v>0</v>
      </c>
      <c r="F64" s="41"/>
      <c r="G64" s="44">
        <f t="shared" si="6"/>
        <v>0</v>
      </c>
      <c r="H64" s="40"/>
      <c r="I64" s="42">
        <v>0</v>
      </c>
      <c r="J64" s="10"/>
    </row>
    <row r="65" spans="1:10" ht="13" x14ac:dyDescent="0.3">
      <c r="A65" s="39" t="s">
        <v>94</v>
      </c>
      <c r="B65" s="39" t="s">
        <v>95</v>
      </c>
      <c r="C65" s="40"/>
      <c r="D65" s="41"/>
      <c r="E65" s="41"/>
      <c r="F65" s="41"/>
      <c r="G65" s="44">
        <f t="shared" si="6"/>
        <v>0</v>
      </c>
      <c r="H65" s="40"/>
      <c r="I65" s="42">
        <v>0</v>
      </c>
      <c r="J65" s="10"/>
    </row>
    <row r="66" spans="1:10" ht="13" x14ac:dyDescent="0.3">
      <c r="A66" s="39" t="s">
        <v>96</v>
      </c>
      <c r="B66" s="39" t="s">
        <v>97</v>
      </c>
      <c r="C66" s="40"/>
      <c r="D66" s="41">
        <v>35000000</v>
      </c>
      <c r="E66" s="41">
        <v>35000000</v>
      </c>
      <c r="F66" s="41"/>
      <c r="G66" s="44">
        <f t="shared" si="6"/>
        <v>35000000</v>
      </c>
      <c r="H66" s="40"/>
      <c r="I66" s="42">
        <f t="shared" si="1"/>
        <v>0</v>
      </c>
      <c r="J66" s="10"/>
    </row>
    <row r="67" spans="1:10" ht="13" x14ac:dyDescent="0.3">
      <c r="A67" s="45" t="s">
        <v>421</v>
      </c>
      <c r="B67" s="39" t="s">
        <v>420</v>
      </c>
      <c r="C67" s="40"/>
      <c r="D67" s="41">
        <v>0</v>
      </c>
      <c r="E67" s="41">
        <v>0</v>
      </c>
      <c r="F67" s="41"/>
      <c r="G67" s="44">
        <f t="shared" si="6"/>
        <v>0</v>
      </c>
      <c r="H67" s="40"/>
      <c r="I67" s="42">
        <v>0</v>
      </c>
      <c r="J67" s="10"/>
    </row>
    <row r="68" spans="1:10" ht="13" x14ac:dyDescent="0.3">
      <c r="A68" s="45" t="s">
        <v>355</v>
      </c>
      <c r="B68" s="39" t="s">
        <v>356</v>
      </c>
      <c r="C68" s="40"/>
      <c r="D68" s="41"/>
      <c r="E68" s="41"/>
      <c r="F68" s="41"/>
      <c r="G68" s="44">
        <f t="shared" si="6"/>
        <v>0</v>
      </c>
      <c r="H68" s="40"/>
      <c r="I68" s="42">
        <v>0</v>
      </c>
      <c r="J68" s="10"/>
    </row>
    <row r="69" spans="1:10" ht="13" x14ac:dyDescent="0.3">
      <c r="A69" s="33" t="s">
        <v>98</v>
      </c>
      <c r="B69" s="33" t="s">
        <v>99</v>
      </c>
      <c r="C69" s="38"/>
      <c r="D69" s="36">
        <f>SUM(D70:D75)</f>
        <v>0</v>
      </c>
      <c r="E69" s="36">
        <f>SUM(E70:E75)</f>
        <v>0</v>
      </c>
      <c r="F69" s="36">
        <f>SUM(F70:F75)</f>
        <v>0</v>
      </c>
      <c r="G69" s="43">
        <f t="shared" si="6"/>
        <v>0</v>
      </c>
      <c r="H69" s="38"/>
      <c r="I69" s="37">
        <v>0</v>
      </c>
      <c r="J69" s="10"/>
    </row>
    <row r="70" spans="1:10" ht="13" x14ac:dyDescent="0.3">
      <c r="A70" s="45" t="s">
        <v>357</v>
      </c>
      <c r="B70" s="39" t="s">
        <v>358</v>
      </c>
      <c r="C70" s="38"/>
      <c r="D70" s="41"/>
      <c r="E70" s="41"/>
      <c r="F70" s="41"/>
      <c r="G70" s="44">
        <f t="shared" si="6"/>
        <v>0</v>
      </c>
      <c r="H70" s="40"/>
      <c r="I70" s="42">
        <v>0</v>
      </c>
      <c r="J70" s="10"/>
    </row>
    <row r="71" spans="1:10" ht="13" x14ac:dyDescent="0.3">
      <c r="A71" s="45" t="s">
        <v>359</v>
      </c>
      <c r="B71" s="39" t="s">
        <v>360</v>
      </c>
      <c r="C71" s="40"/>
      <c r="D71" s="41"/>
      <c r="E71" s="41"/>
      <c r="F71" s="41"/>
      <c r="G71" s="44">
        <f t="shared" si="6"/>
        <v>0</v>
      </c>
      <c r="H71" s="40"/>
      <c r="I71" s="42">
        <v>0</v>
      </c>
      <c r="J71" s="10"/>
    </row>
    <row r="72" spans="1:10" ht="13" x14ac:dyDescent="0.3">
      <c r="A72" s="45" t="s">
        <v>100</v>
      </c>
      <c r="B72" s="39" t="s">
        <v>466</v>
      </c>
      <c r="C72" s="40"/>
      <c r="D72" s="41"/>
      <c r="E72" s="41"/>
      <c r="F72" s="41"/>
      <c r="G72" s="44">
        <f t="shared" si="6"/>
        <v>0</v>
      </c>
      <c r="H72" s="40"/>
      <c r="I72" s="42">
        <v>0</v>
      </c>
      <c r="J72" s="10"/>
    </row>
    <row r="73" spans="1:10" ht="13" x14ac:dyDescent="0.3">
      <c r="A73" s="45" t="s">
        <v>434</v>
      </c>
      <c r="B73" s="39" t="s">
        <v>435</v>
      </c>
      <c r="C73" s="40"/>
      <c r="D73" s="41"/>
      <c r="E73" s="41"/>
      <c r="F73" s="41"/>
      <c r="G73" s="44">
        <f t="shared" si="6"/>
        <v>0</v>
      </c>
      <c r="H73" s="40"/>
      <c r="I73" s="42">
        <v>0</v>
      </c>
      <c r="J73" s="10"/>
    </row>
    <row r="74" spans="1:10" ht="13" x14ac:dyDescent="0.3">
      <c r="A74" s="45" t="s">
        <v>361</v>
      </c>
      <c r="B74" s="39" t="s">
        <v>362</v>
      </c>
      <c r="C74" s="40"/>
      <c r="D74" s="41"/>
      <c r="E74" s="41"/>
      <c r="F74" s="41"/>
      <c r="G74" s="44">
        <f t="shared" si="6"/>
        <v>0</v>
      </c>
      <c r="H74" s="40"/>
      <c r="I74" s="42">
        <v>0</v>
      </c>
      <c r="J74" s="10"/>
    </row>
    <row r="75" spans="1:10" ht="13" x14ac:dyDescent="0.3">
      <c r="A75" s="45" t="s">
        <v>423</v>
      </c>
      <c r="B75" s="39" t="s">
        <v>422</v>
      </c>
      <c r="C75" s="40"/>
      <c r="D75" s="41"/>
      <c r="E75" s="41"/>
      <c r="F75" s="41"/>
      <c r="G75" s="44">
        <f t="shared" si="6"/>
        <v>0</v>
      </c>
      <c r="H75" s="40"/>
      <c r="I75" s="42">
        <v>0</v>
      </c>
      <c r="J75" s="10"/>
    </row>
    <row r="76" spans="1:10" ht="13" x14ac:dyDescent="0.3">
      <c r="A76" s="33" t="s">
        <v>102</v>
      </c>
      <c r="B76" s="33" t="s">
        <v>103</v>
      </c>
      <c r="C76" s="38"/>
      <c r="D76" s="36">
        <f>SUM(D77:D82)</f>
        <v>25144875</v>
      </c>
      <c r="E76" s="36">
        <f>SUM(E77:E82)</f>
        <v>25144875</v>
      </c>
      <c r="F76" s="36">
        <f>SUM(F77:F82)</f>
        <v>0</v>
      </c>
      <c r="G76" s="43">
        <f t="shared" si="6"/>
        <v>25144875</v>
      </c>
      <c r="H76" s="38"/>
      <c r="I76" s="37">
        <f t="shared" si="1"/>
        <v>0</v>
      </c>
      <c r="J76" s="10"/>
    </row>
    <row r="77" spans="1:10" ht="13" x14ac:dyDescent="0.3">
      <c r="A77" s="39" t="s">
        <v>104</v>
      </c>
      <c r="B77" s="39" t="s">
        <v>105</v>
      </c>
      <c r="C77" s="40"/>
      <c r="D77" s="41">
        <v>25144875</v>
      </c>
      <c r="E77" s="41">
        <v>25144875</v>
      </c>
      <c r="F77" s="41"/>
      <c r="G77" s="44">
        <f t="shared" si="6"/>
        <v>25144875</v>
      </c>
      <c r="H77" s="40"/>
      <c r="I77" s="42">
        <f t="shared" si="1"/>
        <v>0</v>
      </c>
      <c r="J77" s="10"/>
    </row>
    <row r="78" spans="1:10" ht="13" x14ac:dyDescent="0.3">
      <c r="A78" s="45" t="s">
        <v>363</v>
      </c>
      <c r="B78" s="39" t="s">
        <v>364</v>
      </c>
      <c r="C78" s="40"/>
      <c r="D78" s="41"/>
      <c r="E78" s="41"/>
      <c r="F78" s="41"/>
      <c r="G78" s="44">
        <f t="shared" si="6"/>
        <v>0</v>
      </c>
      <c r="H78" s="40"/>
      <c r="I78" s="42">
        <v>0</v>
      </c>
      <c r="J78" s="10"/>
    </row>
    <row r="79" spans="1:10" ht="13" x14ac:dyDescent="0.3">
      <c r="A79" s="45" t="s">
        <v>365</v>
      </c>
      <c r="B79" s="39" t="s">
        <v>366</v>
      </c>
      <c r="C79" s="40"/>
      <c r="D79" s="41"/>
      <c r="E79" s="41"/>
      <c r="F79" s="41"/>
      <c r="G79" s="44">
        <f t="shared" si="6"/>
        <v>0</v>
      </c>
      <c r="H79" s="40"/>
      <c r="I79" s="42">
        <v>0</v>
      </c>
      <c r="J79" s="10"/>
    </row>
    <row r="80" spans="1:10" ht="13" x14ac:dyDescent="0.3">
      <c r="A80" s="39" t="s">
        <v>106</v>
      </c>
      <c r="B80" s="39" t="s">
        <v>107</v>
      </c>
      <c r="C80" s="40"/>
      <c r="D80" s="41"/>
      <c r="E80" s="41"/>
      <c r="F80" s="41"/>
      <c r="G80" s="44">
        <f t="shared" si="6"/>
        <v>0</v>
      </c>
      <c r="H80" s="40"/>
      <c r="I80" s="42">
        <v>0</v>
      </c>
      <c r="J80" s="10"/>
    </row>
    <row r="81" spans="1:10" ht="13" x14ac:dyDescent="0.3">
      <c r="A81" s="45" t="s">
        <v>367</v>
      </c>
      <c r="B81" s="39" t="s">
        <v>368</v>
      </c>
      <c r="C81" s="40"/>
      <c r="D81" s="41"/>
      <c r="E81" s="41"/>
      <c r="F81" s="41"/>
      <c r="G81" s="44">
        <f t="shared" si="6"/>
        <v>0</v>
      </c>
      <c r="H81" s="40"/>
      <c r="I81" s="42">
        <v>0</v>
      </c>
      <c r="J81" s="10"/>
    </row>
    <row r="82" spans="1:10" ht="13" x14ac:dyDescent="0.3">
      <c r="A82" s="45" t="s">
        <v>369</v>
      </c>
      <c r="B82" s="39" t="s">
        <v>370</v>
      </c>
      <c r="C82" s="40"/>
      <c r="D82" s="41"/>
      <c r="E82" s="41"/>
      <c r="F82" s="41"/>
      <c r="G82" s="44">
        <f t="shared" si="6"/>
        <v>0</v>
      </c>
      <c r="H82" s="40"/>
      <c r="I82" s="42">
        <v>0</v>
      </c>
      <c r="J82" s="10"/>
    </row>
    <row r="83" spans="1:10" ht="13" x14ac:dyDescent="0.3">
      <c r="A83" s="33" t="s">
        <v>108</v>
      </c>
      <c r="B83" s="33" t="s">
        <v>109</v>
      </c>
      <c r="C83" s="38"/>
      <c r="D83" s="36">
        <f>SUM(D84:D87)</f>
        <v>25280500</v>
      </c>
      <c r="E83" s="36">
        <f>SUM(E84:E87)</f>
        <v>25280500</v>
      </c>
      <c r="F83" s="36">
        <f>SUM(F84:F87)</f>
        <v>0</v>
      </c>
      <c r="G83" s="43">
        <f t="shared" si="6"/>
        <v>25280500</v>
      </c>
      <c r="H83" s="38"/>
      <c r="I83" s="37">
        <f t="shared" si="1"/>
        <v>0</v>
      </c>
      <c r="J83" s="10"/>
    </row>
    <row r="84" spans="1:10" ht="13" x14ac:dyDescent="0.3">
      <c r="A84" s="45" t="s">
        <v>371</v>
      </c>
      <c r="B84" s="39" t="s">
        <v>372</v>
      </c>
      <c r="C84" s="38"/>
      <c r="D84" s="41"/>
      <c r="E84" s="41"/>
      <c r="F84" s="41"/>
      <c r="G84" s="44">
        <f t="shared" si="6"/>
        <v>0</v>
      </c>
      <c r="H84" s="38"/>
      <c r="I84" s="42">
        <v>0</v>
      </c>
      <c r="J84" s="10"/>
    </row>
    <row r="85" spans="1:10" ht="13" x14ac:dyDescent="0.3">
      <c r="A85" s="45" t="s">
        <v>488</v>
      </c>
      <c r="B85" s="39" t="s">
        <v>489</v>
      </c>
      <c r="C85" s="38"/>
      <c r="D85" s="41"/>
      <c r="E85" s="41"/>
      <c r="F85" s="41"/>
      <c r="G85" s="44">
        <f t="shared" si="6"/>
        <v>0</v>
      </c>
      <c r="H85" s="38"/>
      <c r="I85" s="42">
        <v>0</v>
      </c>
      <c r="J85" s="10"/>
    </row>
    <row r="86" spans="1:10" ht="13" x14ac:dyDescent="0.3">
      <c r="A86" s="45" t="s">
        <v>490</v>
      </c>
      <c r="B86" s="39" t="s">
        <v>491</v>
      </c>
      <c r="C86" s="38"/>
      <c r="D86" s="41"/>
      <c r="E86" s="41"/>
      <c r="F86" s="41"/>
      <c r="G86" s="44">
        <f t="shared" si="6"/>
        <v>0</v>
      </c>
      <c r="H86" s="38"/>
      <c r="I86" s="42">
        <v>0</v>
      </c>
      <c r="J86" s="10"/>
    </row>
    <row r="87" spans="1:10" ht="13" x14ac:dyDescent="0.3">
      <c r="A87" s="39" t="s">
        <v>110</v>
      </c>
      <c r="B87" s="39" t="s">
        <v>508</v>
      </c>
      <c r="C87" s="40"/>
      <c r="D87" s="41">
        <v>25280500</v>
      </c>
      <c r="E87" s="41">
        <v>25280500</v>
      </c>
      <c r="F87" s="41"/>
      <c r="G87" s="44">
        <f t="shared" si="6"/>
        <v>25280500</v>
      </c>
      <c r="H87" s="40"/>
      <c r="I87" s="42">
        <f t="shared" si="1"/>
        <v>0</v>
      </c>
      <c r="J87" s="10"/>
    </row>
    <row r="88" spans="1:10" ht="13" x14ac:dyDescent="0.3">
      <c r="A88" s="33" t="s">
        <v>112</v>
      </c>
      <c r="B88" s="33" t="s">
        <v>113</v>
      </c>
      <c r="C88" s="38"/>
      <c r="D88" s="36">
        <f>+D89+D93+D104+D107+D114+D121+D99+D117</f>
        <v>389657140</v>
      </c>
      <c r="E88" s="36">
        <f>+E89+E93+E104+E107+E114+E121+E99+E117</f>
        <v>389657140</v>
      </c>
      <c r="F88" s="36">
        <f>+F89+F93+F104+F107+F114+F121+F99+F117</f>
        <v>0</v>
      </c>
      <c r="G88" s="43">
        <f t="shared" si="6"/>
        <v>389657140</v>
      </c>
      <c r="H88" s="38"/>
      <c r="I88" s="37">
        <f t="shared" si="1"/>
        <v>0</v>
      </c>
      <c r="J88" s="10"/>
    </row>
    <row r="89" spans="1:10" ht="13" x14ac:dyDescent="0.3">
      <c r="A89" s="33" t="s">
        <v>114</v>
      </c>
      <c r="B89" s="33" t="s">
        <v>115</v>
      </c>
      <c r="C89" s="38"/>
      <c r="D89" s="36">
        <f>SUM(D90:D92)</f>
        <v>56212765</v>
      </c>
      <c r="E89" s="36">
        <f>SUM(E90:E92)</f>
        <v>56212765</v>
      </c>
      <c r="F89" s="36">
        <f>SUM(F90:F92)</f>
        <v>0</v>
      </c>
      <c r="G89" s="43">
        <f t="shared" si="6"/>
        <v>56212765</v>
      </c>
      <c r="H89" s="38"/>
      <c r="I89" s="37">
        <f t="shared" si="1"/>
        <v>0</v>
      </c>
      <c r="J89" s="10"/>
    </row>
    <row r="90" spans="1:10" ht="13" x14ac:dyDescent="0.3">
      <c r="A90" s="45" t="s">
        <v>403</v>
      </c>
      <c r="B90" s="39" t="s">
        <v>404</v>
      </c>
      <c r="C90" s="38"/>
      <c r="D90" s="41"/>
      <c r="E90" s="41"/>
      <c r="F90" s="41"/>
      <c r="G90" s="44">
        <f t="shared" si="6"/>
        <v>0</v>
      </c>
      <c r="H90" s="40"/>
      <c r="I90" s="42">
        <v>0</v>
      </c>
      <c r="J90" s="10"/>
    </row>
    <row r="91" spans="1:10" ht="13" x14ac:dyDescent="0.3">
      <c r="A91" s="45" t="s">
        <v>373</v>
      </c>
      <c r="B91" s="39" t="s">
        <v>374</v>
      </c>
      <c r="C91" s="40"/>
      <c r="D91" s="41"/>
      <c r="E91" s="41"/>
      <c r="F91" s="41"/>
      <c r="G91" s="44">
        <f t="shared" si="6"/>
        <v>0</v>
      </c>
      <c r="H91" s="40"/>
      <c r="I91" s="42">
        <v>0</v>
      </c>
      <c r="J91" s="47"/>
    </row>
    <row r="92" spans="1:10" ht="13" x14ac:dyDescent="0.3">
      <c r="A92" s="39" t="s">
        <v>116</v>
      </c>
      <c r="B92" s="39" t="s">
        <v>117</v>
      </c>
      <c r="C92" s="40"/>
      <c r="D92" s="41">
        <v>56212765</v>
      </c>
      <c r="E92" s="41">
        <v>56212765</v>
      </c>
      <c r="F92" s="41"/>
      <c r="G92" s="44">
        <f t="shared" si="6"/>
        <v>56212765</v>
      </c>
      <c r="H92" s="40"/>
      <c r="I92" s="42">
        <f t="shared" si="1"/>
        <v>0</v>
      </c>
      <c r="J92" s="10"/>
    </row>
    <row r="93" spans="1:10" ht="13" x14ac:dyDescent="0.3">
      <c r="A93" s="33" t="s">
        <v>118</v>
      </c>
      <c r="B93" s="33" t="s">
        <v>45</v>
      </c>
      <c r="C93" s="38"/>
      <c r="D93" s="36">
        <f>SUM(D94:D98)</f>
        <v>33144875</v>
      </c>
      <c r="E93" s="36">
        <f>SUM(E94:E98)</f>
        <v>33144875</v>
      </c>
      <c r="F93" s="36">
        <f>SUM(F94:F98)</f>
        <v>0</v>
      </c>
      <c r="G93" s="43">
        <f t="shared" si="6"/>
        <v>33144875</v>
      </c>
      <c r="H93" s="38"/>
      <c r="I93" s="37">
        <f t="shared" si="1"/>
        <v>0</v>
      </c>
      <c r="J93" s="10"/>
    </row>
    <row r="94" spans="1:10" ht="13" x14ac:dyDescent="0.3">
      <c r="A94" s="39" t="s">
        <v>119</v>
      </c>
      <c r="B94" s="39" t="s">
        <v>120</v>
      </c>
      <c r="C94" s="40"/>
      <c r="D94" s="41">
        <v>0</v>
      </c>
      <c r="E94" s="41">
        <v>0</v>
      </c>
      <c r="F94" s="41"/>
      <c r="G94" s="44">
        <f t="shared" si="6"/>
        <v>0</v>
      </c>
      <c r="H94" s="40"/>
      <c r="I94" s="42">
        <v>0</v>
      </c>
      <c r="J94" s="10"/>
    </row>
    <row r="95" spans="1:10" ht="13" x14ac:dyDescent="0.3">
      <c r="A95" s="45" t="s">
        <v>452</v>
      </c>
      <c r="B95" s="39" t="s">
        <v>453</v>
      </c>
      <c r="C95" s="40"/>
      <c r="D95" s="41">
        <v>0</v>
      </c>
      <c r="E95" s="41">
        <v>0</v>
      </c>
      <c r="F95" s="41"/>
      <c r="G95" s="44">
        <f t="shared" si="6"/>
        <v>0</v>
      </c>
      <c r="H95" s="40"/>
      <c r="I95" s="42">
        <v>0</v>
      </c>
      <c r="J95" s="10"/>
    </row>
    <row r="96" spans="1:10" ht="13" x14ac:dyDescent="0.3">
      <c r="A96" s="45" t="s">
        <v>424</v>
      </c>
      <c r="B96" s="39" t="s">
        <v>413</v>
      </c>
      <c r="C96" s="40"/>
      <c r="D96" s="41">
        <v>0</v>
      </c>
      <c r="E96" s="41">
        <v>0</v>
      </c>
      <c r="F96" s="41"/>
      <c r="G96" s="44">
        <f t="shared" si="6"/>
        <v>0</v>
      </c>
      <c r="H96" s="40"/>
      <c r="I96" s="42">
        <v>0</v>
      </c>
      <c r="J96" s="10"/>
    </row>
    <row r="97" spans="1:10" ht="13" x14ac:dyDescent="0.3">
      <c r="A97" s="45" t="s">
        <v>471</v>
      </c>
      <c r="B97" s="39" t="s">
        <v>122</v>
      </c>
      <c r="C97" s="40"/>
      <c r="D97" s="41">
        <v>0</v>
      </c>
      <c r="E97" s="41">
        <v>0</v>
      </c>
      <c r="F97" s="41"/>
      <c r="G97" s="44">
        <f t="shared" si="6"/>
        <v>0</v>
      </c>
      <c r="H97" s="40"/>
      <c r="I97" s="42">
        <v>0</v>
      </c>
      <c r="J97" s="10"/>
    </row>
    <row r="98" spans="1:10" ht="13" x14ac:dyDescent="0.3">
      <c r="A98" s="39" t="s">
        <v>121</v>
      </c>
      <c r="B98" s="39" t="s">
        <v>122</v>
      </c>
      <c r="C98" s="40"/>
      <c r="D98" s="41">
        <v>33144875</v>
      </c>
      <c r="E98" s="41">
        <v>33144875</v>
      </c>
      <c r="F98" s="41"/>
      <c r="G98" s="44">
        <f t="shared" si="6"/>
        <v>33144875</v>
      </c>
      <c r="H98" s="40"/>
      <c r="I98" s="42">
        <f t="shared" si="1"/>
        <v>0</v>
      </c>
      <c r="J98" s="10"/>
    </row>
    <row r="99" spans="1:10" ht="13" x14ac:dyDescent="0.3">
      <c r="A99" s="46" t="s">
        <v>375</v>
      </c>
      <c r="B99" s="33" t="s">
        <v>376</v>
      </c>
      <c r="C99" s="38"/>
      <c r="D99" s="36">
        <v>0</v>
      </c>
      <c r="E99" s="36">
        <f>SUM(E100:E103)</f>
        <v>0</v>
      </c>
      <c r="F99" s="36">
        <f>SUM(F100:F103)</f>
        <v>0</v>
      </c>
      <c r="G99" s="43">
        <f>+E99-F99</f>
        <v>0</v>
      </c>
      <c r="H99" s="38"/>
      <c r="I99" s="37" t="e">
        <f t="shared" ref="I99" si="8">+F99/E99</f>
        <v>#DIV/0!</v>
      </c>
      <c r="J99" s="10"/>
    </row>
    <row r="100" spans="1:10" ht="13" x14ac:dyDescent="0.3">
      <c r="A100" s="45" t="s">
        <v>436</v>
      </c>
      <c r="B100" s="39" t="s">
        <v>437</v>
      </c>
      <c r="C100" s="38"/>
      <c r="D100" s="41"/>
      <c r="E100" s="41"/>
      <c r="F100" s="41"/>
      <c r="G100" s="44">
        <f t="shared" ref="G100:G103" si="9">+E100-F100</f>
        <v>0</v>
      </c>
      <c r="H100" s="38"/>
      <c r="I100" s="42">
        <v>0</v>
      </c>
      <c r="J100" s="10"/>
    </row>
    <row r="101" spans="1:10" ht="13" x14ac:dyDescent="0.3">
      <c r="A101" s="45" t="s">
        <v>377</v>
      </c>
      <c r="B101" s="39" t="s">
        <v>378</v>
      </c>
      <c r="C101" s="40"/>
      <c r="D101" s="41">
        <v>0</v>
      </c>
      <c r="E101" s="41"/>
      <c r="F101" s="41"/>
      <c r="G101" s="44">
        <f t="shared" si="9"/>
        <v>0</v>
      </c>
      <c r="H101" s="40"/>
      <c r="I101" s="42">
        <v>0</v>
      </c>
      <c r="J101" s="10"/>
    </row>
    <row r="102" spans="1:10" ht="13" x14ac:dyDescent="0.3">
      <c r="A102" s="45" t="s">
        <v>438</v>
      </c>
      <c r="B102" s="39" t="s">
        <v>439</v>
      </c>
      <c r="C102" s="40"/>
      <c r="D102" s="41"/>
      <c r="E102" s="41"/>
      <c r="F102" s="41"/>
      <c r="G102" s="44">
        <f t="shared" si="9"/>
        <v>0</v>
      </c>
      <c r="H102" s="40"/>
      <c r="I102" s="42">
        <v>0</v>
      </c>
      <c r="J102" s="10"/>
    </row>
    <row r="103" spans="1:10" ht="13" x14ac:dyDescent="0.3">
      <c r="A103" s="45" t="s">
        <v>425</v>
      </c>
      <c r="B103" s="39" t="s">
        <v>426</v>
      </c>
      <c r="C103" s="40"/>
      <c r="D103" s="41"/>
      <c r="E103" s="41"/>
      <c r="F103" s="41"/>
      <c r="G103" s="44">
        <f t="shared" si="9"/>
        <v>0</v>
      </c>
      <c r="H103" s="40"/>
      <c r="I103" s="42">
        <v>0</v>
      </c>
      <c r="J103" s="10"/>
    </row>
    <row r="104" spans="1:10" ht="13" x14ac:dyDescent="0.3">
      <c r="A104" s="33" t="s">
        <v>123</v>
      </c>
      <c r="B104" s="33" t="s">
        <v>51</v>
      </c>
      <c r="C104" s="38"/>
      <c r="D104" s="36">
        <f>SUM(D105:D106)</f>
        <v>33526500</v>
      </c>
      <c r="E104" s="36">
        <f>SUM(E105:E106)</f>
        <v>33526500</v>
      </c>
      <c r="F104" s="36">
        <f>SUM(F105:F106)</f>
        <v>0</v>
      </c>
      <c r="G104" s="43">
        <f t="shared" si="6"/>
        <v>33526500</v>
      </c>
      <c r="H104" s="38"/>
      <c r="I104" s="37">
        <f t="shared" si="1"/>
        <v>0</v>
      </c>
      <c r="J104" s="10"/>
    </row>
    <row r="105" spans="1:10" ht="13" x14ac:dyDescent="0.3">
      <c r="A105" s="45" t="s">
        <v>379</v>
      </c>
      <c r="B105" s="39" t="s">
        <v>380</v>
      </c>
      <c r="C105" s="38"/>
      <c r="D105" s="41">
        <v>0</v>
      </c>
      <c r="E105" s="41">
        <v>0</v>
      </c>
      <c r="F105" s="41"/>
      <c r="G105" s="44">
        <f t="shared" si="6"/>
        <v>0</v>
      </c>
      <c r="H105" s="40"/>
      <c r="I105" s="42">
        <v>0</v>
      </c>
      <c r="J105" s="10"/>
    </row>
    <row r="106" spans="1:10" ht="13" x14ac:dyDescent="0.3">
      <c r="A106" s="39" t="s">
        <v>124</v>
      </c>
      <c r="B106" s="39" t="s">
        <v>125</v>
      </c>
      <c r="C106" s="40"/>
      <c r="D106" s="41">
        <v>33526500</v>
      </c>
      <c r="E106" s="41">
        <v>33526500</v>
      </c>
      <c r="F106" s="41"/>
      <c r="G106" s="44">
        <f t="shared" si="6"/>
        <v>33526500</v>
      </c>
      <c r="H106" s="40"/>
      <c r="I106" s="42">
        <f t="shared" si="1"/>
        <v>0</v>
      </c>
      <c r="J106" s="10"/>
    </row>
    <row r="107" spans="1:10" ht="13" x14ac:dyDescent="0.3">
      <c r="A107" s="33" t="s">
        <v>126</v>
      </c>
      <c r="B107" s="33" t="s">
        <v>127</v>
      </c>
      <c r="C107" s="38"/>
      <c r="D107" s="36">
        <f>SUM(D108:D113)</f>
        <v>67053000</v>
      </c>
      <c r="E107" s="36">
        <f>SUM(E108:E113)</f>
        <v>67053000</v>
      </c>
      <c r="F107" s="36">
        <f>SUM(F108:F113)</f>
        <v>0</v>
      </c>
      <c r="G107" s="43">
        <f t="shared" si="6"/>
        <v>67053000</v>
      </c>
      <c r="H107" s="38"/>
      <c r="I107" s="37">
        <f t="shared" si="1"/>
        <v>0</v>
      </c>
      <c r="J107" s="10"/>
    </row>
    <row r="108" spans="1:10" ht="13" x14ac:dyDescent="0.3">
      <c r="A108" s="45" t="s">
        <v>405</v>
      </c>
      <c r="B108" s="39" t="s">
        <v>400</v>
      </c>
      <c r="C108" s="38"/>
      <c r="D108" s="41"/>
      <c r="E108" s="41"/>
      <c r="F108" s="41"/>
      <c r="G108" s="44">
        <f t="shared" si="6"/>
        <v>0</v>
      </c>
      <c r="H108" s="38"/>
      <c r="I108" s="42">
        <v>0</v>
      </c>
      <c r="J108" s="10"/>
    </row>
    <row r="109" spans="1:10" ht="13" x14ac:dyDescent="0.3">
      <c r="A109" s="45" t="s">
        <v>406</v>
      </c>
      <c r="B109" s="39" t="s">
        <v>409</v>
      </c>
      <c r="C109" s="38"/>
      <c r="D109" s="41"/>
      <c r="E109" s="41"/>
      <c r="F109" s="41"/>
      <c r="G109" s="44">
        <f t="shared" ref="G109:G113" si="10">+E109-F109</f>
        <v>0</v>
      </c>
      <c r="H109" s="38"/>
      <c r="I109" s="42">
        <v>0</v>
      </c>
      <c r="J109" s="10"/>
    </row>
    <row r="110" spans="1:10" ht="13" x14ac:dyDescent="0.3">
      <c r="A110" s="45" t="s">
        <v>407</v>
      </c>
      <c r="B110" s="39" t="s">
        <v>410</v>
      </c>
      <c r="C110" s="38"/>
      <c r="D110" s="41"/>
      <c r="E110" s="41"/>
      <c r="F110" s="41"/>
      <c r="G110" s="44">
        <f t="shared" si="10"/>
        <v>0</v>
      </c>
      <c r="H110" s="38"/>
      <c r="I110" s="42">
        <v>0</v>
      </c>
      <c r="J110" s="10"/>
    </row>
    <row r="111" spans="1:10" ht="13" x14ac:dyDescent="0.3">
      <c r="A111" s="45" t="s">
        <v>381</v>
      </c>
      <c r="B111" s="39" t="s">
        <v>382</v>
      </c>
      <c r="C111" s="40"/>
      <c r="D111" s="41"/>
      <c r="E111" s="41"/>
      <c r="F111" s="41"/>
      <c r="G111" s="44">
        <f t="shared" si="10"/>
        <v>0</v>
      </c>
      <c r="H111" s="40"/>
      <c r="I111" s="42">
        <v>0</v>
      </c>
      <c r="J111" s="10"/>
    </row>
    <row r="112" spans="1:10" ht="13" x14ac:dyDescent="0.3">
      <c r="A112" s="39" t="s">
        <v>128</v>
      </c>
      <c r="B112" s="39" t="s">
        <v>129</v>
      </c>
      <c r="C112" s="40"/>
      <c r="D112" s="41">
        <v>67053000</v>
      </c>
      <c r="E112" s="41">
        <v>67053000</v>
      </c>
      <c r="F112" s="41"/>
      <c r="G112" s="44">
        <f t="shared" si="6"/>
        <v>67053000</v>
      </c>
      <c r="H112" s="40"/>
      <c r="I112" s="42">
        <f t="shared" si="1"/>
        <v>0</v>
      </c>
      <c r="J112" s="10"/>
    </row>
    <row r="113" spans="1:11" ht="13" x14ac:dyDescent="0.3">
      <c r="A113" s="45" t="s">
        <v>408</v>
      </c>
      <c r="B113" s="39" t="s">
        <v>411</v>
      </c>
      <c r="C113" s="40"/>
      <c r="D113" s="41"/>
      <c r="E113" s="41"/>
      <c r="F113" s="41"/>
      <c r="G113" s="44">
        <f t="shared" si="10"/>
        <v>0</v>
      </c>
      <c r="H113" s="40"/>
      <c r="I113" s="42">
        <v>0</v>
      </c>
      <c r="J113" s="10"/>
    </row>
    <row r="114" spans="1:11" ht="13" x14ac:dyDescent="0.3">
      <c r="A114" s="33" t="s">
        <v>130</v>
      </c>
      <c r="B114" s="33" t="s">
        <v>55</v>
      </c>
      <c r="C114" s="38"/>
      <c r="D114" s="36">
        <f>SUM(D115:D116)</f>
        <v>13020000</v>
      </c>
      <c r="E114" s="36">
        <f>SUM(E115:E116)</f>
        <v>13020000</v>
      </c>
      <c r="F114" s="36">
        <f>SUM(F115:F116)</f>
        <v>0</v>
      </c>
      <c r="G114" s="43">
        <f t="shared" si="6"/>
        <v>13020000</v>
      </c>
      <c r="H114" s="38"/>
      <c r="I114" s="37">
        <f t="shared" si="1"/>
        <v>0</v>
      </c>
      <c r="J114" s="10"/>
    </row>
    <row r="115" spans="1:11" ht="13" x14ac:dyDescent="0.3">
      <c r="A115" s="45" t="s">
        <v>383</v>
      </c>
      <c r="B115" s="39" t="s">
        <v>384</v>
      </c>
      <c r="C115" s="40"/>
      <c r="D115" s="41"/>
      <c r="E115" s="41"/>
      <c r="F115" s="41"/>
      <c r="G115" s="44">
        <f t="shared" ref="G115" si="11">+E115-F115</f>
        <v>0</v>
      </c>
      <c r="H115" s="40"/>
      <c r="I115" s="42">
        <v>0</v>
      </c>
      <c r="J115" s="10"/>
    </row>
    <row r="116" spans="1:11" ht="13" x14ac:dyDescent="0.3">
      <c r="A116" s="39" t="s">
        <v>131</v>
      </c>
      <c r="B116" s="39" t="s">
        <v>132</v>
      </c>
      <c r="C116" s="40"/>
      <c r="D116" s="41">
        <v>13020000</v>
      </c>
      <c r="E116" s="41">
        <v>13020000</v>
      </c>
      <c r="F116" s="41"/>
      <c r="G116" s="44">
        <f t="shared" si="6"/>
        <v>13020000</v>
      </c>
      <c r="H116" s="40"/>
      <c r="I116" s="42">
        <f t="shared" si="1"/>
        <v>0</v>
      </c>
      <c r="J116" s="10"/>
    </row>
    <row r="117" spans="1:11" ht="13" x14ac:dyDescent="0.3">
      <c r="A117" s="46" t="s">
        <v>385</v>
      </c>
      <c r="B117" s="33" t="s">
        <v>386</v>
      </c>
      <c r="C117" s="38"/>
      <c r="D117" s="36">
        <f>SUM(D118:D120)</f>
        <v>100000000</v>
      </c>
      <c r="E117" s="36">
        <f>SUM(E118:E120)</f>
        <v>100000000</v>
      </c>
      <c r="F117" s="36">
        <f>SUM(F118:F120)</f>
        <v>0</v>
      </c>
      <c r="G117" s="43">
        <f t="shared" ref="G117:G120" si="12">+E117-F117</f>
        <v>100000000</v>
      </c>
      <c r="H117" s="38"/>
      <c r="I117" s="37">
        <f t="shared" ref="I117" si="13">+F117/E117</f>
        <v>0</v>
      </c>
      <c r="J117" s="10"/>
    </row>
    <row r="118" spans="1:11" ht="13" x14ac:dyDescent="0.3">
      <c r="A118" s="45" t="s">
        <v>492</v>
      </c>
      <c r="B118" s="39" t="s">
        <v>493</v>
      </c>
      <c r="C118" s="40"/>
      <c r="D118" s="41"/>
      <c r="E118" s="41"/>
      <c r="F118" s="41"/>
      <c r="G118" s="44">
        <v>1998</v>
      </c>
      <c r="H118" s="40"/>
      <c r="I118" s="42">
        <v>0.99936298421807745</v>
      </c>
      <c r="J118" s="10"/>
    </row>
    <row r="119" spans="1:11" ht="13" x14ac:dyDescent="0.3">
      <c r="A119" s="45" t="s">
        <v>388</v>
      </c>
      <c r="B119" s="39" t="s">
        <v>387</v>
      </c>
      <c r="C119" s="40"/>
      <c r="D119" s="41"/>
      <c r="E119" s="41"/>
      <c r="F119" s="41"/>
      <c r="G119" s="44">
        <f t="shared" si="12"/>
        <v>0</v>
      </c>
      <c r="H119" s="40"/>
      <c r="I119" s="42">
        <v>0</v>
      </c>
      <c r="J119" s="10"/>
    </row>
    <row r="120" spans="1:11" ht="13" x14ac:dyDescent="0.3">
      <c r="A120" s="45" t="s">
        <v>494</v>
      </c>
      <c r="B120" s="39" t="s">
        <v>427</v>
      </c>
      <c r="C120" s="40"/>
      <c r="D120" s="41">
        <v>100000000</v>
      </c>
      <c r="E120" s="41">
        <v>100000000</v>
      </c>
      <c r="F120" s="41"/>
      <c r="G120" s="44">
        <f t="shared" si="12"/>
        <v>100000000</v>
      </c>
      <c r="H120" s="40"/>
      <c r="I120" s="42">
        <v>0</v>
      </c>
      <c r="J120" s="10"/>
    </row>
    <row r="121" spans="1:11" ht="13" x14ac:dyDescent="0.3">
      <c r="A121" s="33" t="s">
        <v>133</v>
      </c>
      <c r="B121" s="33" t="s">
        <v>134</v>
      </c>
      <c r="C121" s="38"/>
      <c r="D121" s="36">
        <f>+D122</f>
        <v>86700000</v>
      </c>
      <c r="E121" s="36">
        <f>+E122</f>
        <v>86700000</v>
      </c>
      <c r="F121" s="36">
        <f>+F122</f>
        <v>0</v>
      </c>
      <c r="G121" s="43">
        <f t="shared" si="6"/>
        <v>86700000</v>
      </c>
      <c r="H121" s="38"/>
      <c r="I121" s="37">
        <f t="shared" si="1"/>
        <v>0</v>
      </c>
      <c r="J121" s="10"/>
    </row>
    <row r="122" spans="1:11" ht="13" x14ac:dyDescent="0.3">
      <c r="A122" s="39" t="s">
        <v>135</v>
      </c>
      <c r="B122" s="39" t="s">
        <v>136</v>
      </c>
      <c r="C122" s="40"/>
      <c r="D122" s="41">
        <v>86700000</v>
      </c>
      <c r="E122" s="41">
        <v>86700000</v>
      </c>
      <c r="F122" s="41"/>
      <c r="G122" s="44">
        <f t="shared" si="6"/>
        <v>86700000</v>
      </c>
      <c r="H122" s="40"/>
      <c r="I122" s="42">
        <f t="shared" si="1"/>
        <v>0</v>
      </c>
      <c r="J122" s="10"/>
    </row>
    <row r="123" spans="1:11" ht="13" x14ac:dyDescent="0.3">
      <c r="A123" s="33" t="s">
        <v>137</v>
      </c>
      <c r="B123" s="33" t="s">
        <v>138</v>
      </c>
      <c r="C123" s="38"/>
      <c r="D123" s="36">
        <f>+D124+D128+D151+D173+D239+D261+D263</f>
        <v>17258495204</v>
      </c>
      <c r="E123" s="36">
        <f>+E124+E128+E151+E173+E239+E261+E263</f>
        <v>17258495204</v>
      </c>
      <c r="F123" s="36">
        <f>+F124+F128+F151+F173+F239+F261+F263</f>
        <v>6361323647</v>
      </c>
      <c r="G123" s="43">
        <f t="shared" si="6"/>
        <v>10897171557</v>
      </c>
      <c r="H123" s="38"/>
      <c r="I123" s="37">
        <f t="shared" si="1"/>
        <v>0.36859086332889768</v>
      </c>
      <c r="J123" s="10"/>
    </row>
    <row r="124" spans="1:11" ht="13" x14ac:dyDescent="0.3">
      <c r="A124" s="33" t="s">
        <v>139</v>
      </c>
      <c r="B124" s="33" t="s">
        <v>140</v>
      </c>
      <c r="C124" s="38"/>
      <c r="D124" s="36">
        <f t="shared" ref="D124:F126" si="14">+D125</f>
        <v>49700000</v>
      </c>
      <c r="E124" s="36">
        <f t="shared" si="14"/>
        <v>49700000</v>
      </c>
      <c r="F124" s="36">
        <f t="shared" si="14"/>
        <v>18988200</v>
      </c>
      <c r="G124" s="43">
        <f t="shared" si="6"/>
        <v>30711800</v>
      </c>
      <c r="H124" s="38"/>
      <c r="I124" s="37">
        <v>0</v>
      </c>
      <c r="J124" s="10"/>
      <c r="K124" s="48"/>
    </row>
    <row r="125" spans="1:11" ht="13" x14ac:dyDescent="0.3">
      <c r="A125" s="33" t="s">
        <v>141</v>
      </c>
      <c r="B125" s="33" t="s">
        <v>142</v>
      </c>
      <c r="C125" s="38"/>
      <c r="D125" s="36">
        <f t="shared" si="14"/>
        <v>49700000</v>
      </c>
      <c r="E125" s="36">
        <f t="shared" si="14"/>
        <v>49700000</v>
      </c>
      <c r="F125" s="36">
        <f t="shared" si="14"/>
        <v>18988200</v>
      </c>
      <c r="G125" s="43">
        <f t="shared" si="6"/>
        <v>30711800</v>
      </c>
      <c r="H125" s="38"/>
      <c r="I125" s="37">
        <v>0</v>
      </c>
      <c r="J125" s="10"/>
    </row>
    <row r="126" spans="1:11" ht="13" x14ac:dyDescent="0.3">
      <c r="A126" s="46" t="s">
        <v>389</v>
      </c>
      <c r="B126" s="33" t="s">
        <v>390</v>
      </c>
      <c r="C126" s="38"/>
      <c r="D126" s="36">
        <f t="shared" si="14"/>
        <v>49700000</v>
      </c>
      <c r="E126" s="36">
        <f t="shared" si="14"/>
        <v>49700000</v>
      </c>
      <c r="F126" s="36">
        <f t="shared" si="14"/>
        <v>18988200</v>
      </c>
      <c r="G126" s="43">
        <f t="shared" si="6"/>
        <v>30711800</v>
      </c>
      <c r="H126" s="38"/>
      <c r="I126" s="37">
        <v>0</v>
      </c>
      <c r="J126" s="10"/>
    </row>
    <row r="127" spans="1:11" ht="13" x14ac:dyDescent="0.3">
      <c r="A127" s="45" t="s">
        <v>391</v>
      </c>
      <c r="B127" s="39" t="s">
        <v>390</v>
      </c>
      <c r="C127" s="40"/>
      <c r="D127" s="41">
        <v>49700000</v>
      </c>
      <c r="E127" s="41">
        <v>49700000</v>
      </c>
      <c r="F127" s="41">
        <v>18988200</v>
      </c>
      <c r="G127" s="44">
        <f t="shared" si="6"/>
        <v>30711800</v>
      </c>
      <c r="H127" s="40"/>
      <c r="I127" s="42">
        <v>0</v>
      </c>
      <c r="J127" s="10"/>
    </row>
    <row r="128" spans="1:11" ht="13" x14ac:dyDescent="0.3">
      <c r="A128" s="33" t="s">
        <v>147</v>
      </c>
      <c r="B128" s="33" t="s">
        <v>148</v>
      </c>
      <c r="C128" s="38"/>
      <c r="D128" s="36">
        <f>+D129+D137+D139+D141+D145</f>
        <v>3737294560</v>
      </c>
      <c r="E128" s="36">
        <f>+E129+E137+E139+E141+E145</f>
        <v>3737294560</v>
      </c>
      <c r="F128" s="36">
        <f>+F129+F137+F139+F141+F145</f>
        <v>1107197885</v>
      </c>
      <c r="G128" s="43">
        <f t="shared" ref="G128:H265" si="15">+E128-F128</f>
        <v>2630096675</v>
      </c>
      <c r="H128" s="38"/>
      <c r="I128" s="37">
        <f t="shared" ref="I128:I265" si="16">+F128/E128</f>
        <v>0.29625652118788304</v>
      </c>
      <c r="J128" s="10"/>
    </row>
    <row r="129" spans="1:10" ht="13" x14ac:dyDescent="0.3">
      <c r="A129" s="33" t="s">
        <v>149</v>
      </c>
      <c r="B129" s="33" t="s">
        <v>150</v>
      </c>
      <c r="C129" s="38"/>
      <c r="D129" s="36">
        <f>SUM(D130:D136)</f>
        <v>1719255560</v>
      </c>
      <c r="E129" s="36">
        <f>SUM(E130:E136)</f>
        <v>1719255560</v>
      </c>
      <c r="F129" s="36">
        <f>SUM(F130:F136)</f>
        <v>29040145</v>
      </c>
      <c r="G129" s="43">
        <f t="shared" si="15"/>
        <v>1690215415</v>
      </c>
      <c r="H129" s="38"/>
      <c r="I129" s="37">
        <f t="shared" si="16"/>
        <v>1.6891115943228358E-2</v>
      </c>
      <c r="J129" s="10"/>
    </row>
    <row r="130" spans="1:10" ht="13" x14ac:dyDescent="0.3">
      <c r="A130" s="45" t="s">
        <v>440</v>
      </c>
      <c r="B130" s="39" t="s">
        <v>152</v>
      </c>
      <c r="C130" s="40"/>
      <c r="D130" s="41">
        <v>0</v>
      </c>
      <c r="E130" s="41">
        <v>0</v>
      </c>
      <c r="F130" s="41"/>
      <c r="G130" s="44">
        <f t="shared" si="15"/>
        <v>0</v>
      </c>
      <c r="H130" s="40"/>
      <c r="I130" s="42">
        <v>0</v>
      </c>
      <c r="J130" s="10"/>
    </row>
    <row r="131" spans="1:10" ht="13" x14ac:dyDescent="0.3">
      <c r="A131" s="39" t="s">
        <v>151</v>
      </c>
      <c r="B131" s="39" t="s">
        <v>152</v>
      </c>
      <c r="C131" s="40"/>
      <c r="D131" s="41">
        <v>603350000</v>
      </c>
      <c r="E131" s="41">
        <v>603350000</v>
      </c>
      <c r="F131" s="41">
        <v>754287</v>
      </c>
      <c r="G131" s="44">
        <f t="shared" si="15"/>
        <v>602595713</v>
      </c>
      <c r="H131" s="40"/>
      <c r="I131" s="42">
        <f t="shared" si="16"/>
        <v>1.2501649125714759E-3</v>
      </c>
      <c r="J131" s="10"/>
    </row>
    <row r="132" spans="1:10" ht="13" x14ac:dyDescent="0.3">
      <c r="A132" s="45" t="s">
        <v>454</v>
      </c>
      <c r="B132" s="39" t="s">
        <v>154</v>
      </c>
      <c r="C132" s="40"/>
      <c r="D132" s="41">
        <v>0</v>
      </c>
      <c r="E132" s="41">
        <v>0</v>
      </c>
      <c r="F132" s="41"/>
      <c r="G132" s="44">
        <f t="shared" si="15"/>
        <v>0</v>
      </c>
      <c r="H132" s="40"/>
      <c r="I132" s="42">
        <v>0</v>
      </c>
      <c r="J132" s="10"/>
    </row>
    <row r="133" spans="1:10" ht="13" x14ac:dyDescent="0.3">
      <c r="A133" s="39" t="s">
        <v>153</v>
      </c>
      <c r="B133" s="39" t="s">
        <v>154</v>
      </c>
      <c r="C133" s="40"/>
      <c r="D133" s="41">
        <v>473350000</v>
      </c>
      <c r="E133" s="41">
        <v>473350000</v>
      </c>
      <c r="F133" s="41">
        <v>502858</v>
      </c>
      <c r="G133" s="44">
        <f t="shared" si="15"/>
        <v>472847142</v>
      </c>
      <c r="H133" s="40"/>
      <c r="I133" s="42">
        <f t="shared" si="16"/>
        <v>1.0623386500475335E-3</v>
      </c>
      <c r="J133" s="10"/>
    </row>
    <row r="134" spans="1:10" ht="13" x14ac:dyDescent="0.3">
      <c r="A134" s="45" t="s">
        <v>455</v>
      </c>
      <c r="B134" s="39" t="s">
        <v>456</v>
      </c>
      <c r="C134" s="40"/>
      <c r="D134" s="41">
        <v>250000000</v>
      </c>
      <c r="E134" s="41">
        <v>250000000</v>
      </c>
      <c r="F134" s="41"/>
      <c r="G134" s="44">
        <f t="shared" si="15"/>
        <v>250000000</v>
      </c>
      <c r="H134" s="40"/>
      <c r="I134" s="42">
        <f t="shared" si="16"/>
        <v>0</v>
      </c>
      <c r="J134" s="10"/>
    </row>
    <row r="135" spans="1:10" ht="13" x14ac:dyDescent="0.3">
      <c r="A135" s="45" t="s">
        <v>290</v>
      </c>
      <c r="B135" s="39" t="s">
        <v>289</v>
      </c>
      <c r="C135" s="40"/>
      <c r="D135" s="41">
        <v>27125000</v>
      </c>
      <c r="E135" s="41">
        <v>27125000</v>
      </c>
      <c r="F135" s="41">
        <v>27125000</v>
      </c>
      <c r="G135" s="44">
        <f t="shared" si="15"/>
        <v>0</v>
      </c>
      <c r="H135" s="40"/>
      <c r="I135" s="42">
        <f t="shared" si="16"/>
        <v>1</v>
      </c>
      <c r="J135" s="10"/>
    </row>
    <row r="136" spans="1:10" ht="13" x14ac:dyDescent="0.3">
      <c r="A136" s="39" t="s">
        <v>155</v>
      </c>
      <c r="B136" s="39" t="s">
        <v>156</v>
      </c>
      <c r="C136" s="40"/>
      <c r="D136" s="41">
        <v>365430560</v>
      </c>
      <c r="E136" s="41">
        <v>365430560</v>
      </c>
      <c r="F136" s="41">
        <v>658000</v>
      </c>
      <c r="G136" s="44">
        <f t="shared" si="15"/>
        <v>364772560</v>
      </c>
      <c r="H136" s="40"/>
      <c r="I136" s="42">
        <v>0</v>
      </c>
      <c r="J136" s="10"/>
    </row>
    <row r="137" spans="1:10" ht="13" x14ac:dyDescent="0.3">
      <c r="A137" s="33" t="s">
        <v>157</v>
      </c>
      <c r="B137" s="33" t="s">
        <v>158</v>
      </c>
      <c r="C137" s="38"/>
      <c r="D137" s="36">
        <f>+D138</f>
        <v>469625000</v>
      </c>
      <c r="E137" s="36">
        <f>+E138</f>
        <v>469625000</v>
      </c>
      <c r="F137" s="36">
        <f>+F138</f>
        <v>0</v>
      </c>
      <c r="G137" s="43">
        <f t="shared" si="15"/>
        <v>469625000</v>
      </c>
      <c r="H137" s="38"/>
      <c r="I137" s="37">
        <v>0</v>
      </c>
      <c r="J137" s="10"/>
    </row>
    <row r="138" spans="1:10" ht="13" x14ac:dyDescent="0.3">
      <c r="A138" s="39" t="s">
        <v>159</v>
      </c>
      <c r="B138" s="39" t="s">
        <v>160</v>
      </c>
      <c r="C138" s="40"/>
      <c r="D138" s="41">
        <v>469625000</v>
      </c>
      <c r="E138" s="41">
        <v>469625000</v>
      </c>
      <c r="F138" s="41">
        <v>0</v>
      </c>
      <c r="G138" s="44">
        <f t="shared" si="15"/>
        <v>469625000</v>
      </c>
      <c r="H138" s="40"/>
      <c r="I138" s="42">
        <v>0</v>
      </c>
      <c r="J138" s="10"/>
    </row>
    <row r="139" spans="1:10" ht="13" x14ac:dyDescent="0.3">
      <c r="A139" s="33" t="s">
        <v>161</v>
      </c>
      <c r="B139" s="33" t="s">
        <v>162</v>
      </c>
      <c r="C139" s="38"/>
      <c r="D139" s="36">
        <f>+D140</f>
        <v>13020000</v>
      </c>
      <c r="E139" s="36">
        <f>+E140</f>
        <v>13020000</v>
      </c>
      <c r="F139" s="36">
        <f>+F140</f>
        <v>163200</v>
      </c>
      <c r="G139" s="43">
        <f t="shared" si="15"/>
        <v>12856800</v>
      </c>
      <c r="H139" s="38"/>
      <c r="I139" s="37">
        <f t="shared" si="16"/>
        <v>1.2534562211981567E-2</v>
      </c>
      <c r="J139" s="10"/>
    </row>
    <row r="140" spans="1:10" ht="13" x14ac:dyDescent="0.3">
      <c r="A140" s="39" t="s">
        <v>163</v>
      </c>
      <c r="B140" s="39" t="s">
        <v>164</v>
      </c>
      <c r="C140" s="40"/>
      <c r="D140" s="41">
        <v>13020000</v>
      </c>
      <c r="E140" s="41">
        <v>13020000</v>
      </c>
      <c r="F140" s="41">
        <v>163200</v>
      </c>
      <c r="G140" s="44">
        <f t="shared" si="15"/>
        <v>12856800</v>
      </c>
      <c r="H140" s="40"/>
      <c r="I140" s="42">
        <f t="shared" si="16"/>
        <v>1.2534562211981567E-2</v>
      </c>
      <c r="J140" s="10"/>
    </row>
    <row r="141" spans="1:10" ht="13" x14ac:dyDescent="0.3">
      <c r="A141" s="33" t="s">
        <v>165</v>
      </c>
      <c r="B141" s="33" t="s">
        <v>166</v>
      </c>
      <c r="C141" s="38"/>
      <c r="D141" s="36">
        <f>+D142</f>
        <v>51775000</v>
      </c>
      <c r="E141" s="36">
        <f>+E142</f>
        <v>51775000</v>
      </c>
      <c r="F141" s="36">
        <f>+F142</f>
        <v>8177400</v>
      </c>
      <c r="G141" s="43">
        <f t="shared" si="15"/>
        <v>43597600</v>
      </c>
      <c r="H141" s="38"/>
      <c r="I141" s="37">
        <f t="shared" si="16"/>
        <v>0.15794109126026074</v>
      </c>
      <c r="J141" s="10"/>
    </row>
    <row r="142" spans="1:10" ht="13" x14ac:dyDescent="0.3">
      <c r="A142" s="33" t="s">
        <v>167</v>
      </c>
      <c r="B142" s="33" t="s">
        <v>166</v>
      </c>
      <c r="C142" s="38"/>
      <c r="D142" s="36">
        <f>SUM(D143:D144)</f>
        <v>51775000</v>
      </c>
      <c r="E142" s="36">
        <f>SUM(E143:E144)</f>
        <v>51775000</v>
      </c>
      <c r="F142" s="36">
        <f>SUM(F143:F144)</f>
        <v>8177400</v>
      </c>
      <c r="G142" s="36">
        <f>SUM(G143:G144)</f>
        <v>43597600</v>
      </c>
      <c r="H142" s="38"/>
      <c r="I142" s="37">
        <f t="shared" si="16"/>
        <v>0.15794109126026074</v>
      </c>
      <c r="J142" s="10"/>
    </row>
    <row r="143" spans="1:10" ht="13" x14ac:dyDescent="0.3">
      <c r="A143" s="39" t="s">
        <v>168</v>
      </c>
      <c r="B143" s="39" t="s">
        <v>166</v>
      </c>
      <c r="C143" s="40"/>
      <c r="D143" s="41">
        <v>51775000</v>
      </c>
      <c r="E143" s="41">
        <v>51775000</v>
      </c>
      <c r="F143" s="41">
        <v>8177400</v>
      </c>
      <c r="G143" s="44">
        <f t="shared" si="15"/>
        <v>43597600</v>
      </c>
      <c r="H143" s="40"/>
      <c r="I143" s="42">
        <f t="shared" si="16"/>
        <v>0.15794109126026074</v>
      </c>
      <c r="J143" s="10"/>
    </row>
    <row r="144" spans="1:10" ht="13" x14ac:dyDescent="0.3">
      <c r="A144" s="45" t="s">
        <v>495</v>
      </c>
      <c r="B144" s="39" t="s">
        <v>166</v>
      </c>
      <c r="C144" s="40"/>
      <c r="D144" s="41"/>
      <c r="E144" s="41"/>
      <c r="F144" s="41"/>
      <c r="G144" s="44">
        <v>0</v>
      </c>
      <c r="H144" s="40"/>
      <c r="I144" s="42">
        <v>0</v>
      </c>
      <c r="J144" s="10"/>
    </row>
    <row r="145" spans="1:10" ht="13" x14ac:dyDescent="0.3">
      <c r="A145" s="33" t="s">
        <v>169</v>
      </c>
      <c r="B145" s="33" t="s">
        <v>170</v>
      </c>
      <c r="C145" s="38"/>
      <c r="D145" s="36">
        <f>SUM(D146:D150)</f>
        <v>1483619000</v>
      </c>
      <c r="E145" s="36">
        <f>SUM(E146:E150)</f>
        <v>1483619000</v>
      </c>
      <c r="F145" s="36">
        <f>SUM(F146:F150)</f>
        <v>1069817140</v>
      </c>
      <c r="G145" s="43">
        <f t="shared" si="15"/>
        <v>413801860</v>
      </c>
      <c r="H145" s="38"/>
      <c r="I145" s="37">
        <f t="shared" si="16"/>
        <v>0.72108616834915162</v>
      </c>
      <c r="J145" s="10"/>
    </row>
    <row r="146" spans="1:10" ht="13" x14ac:dyDescent="0.3">
      <c r="A146" s="45" t="s">
        <v>428</v>
      </c>
      <c r="B146" s="39" t="s">
        <v>172</v>
      </c>
      <c r="C146" s="38"/>
      <c r="D146" s="41">
        <v>0</v>
      </c>
      <c r="E146" s="41">
        <v>0</v>
      </c>
      <c r="F146" s="41"/>
      <c r="G146" s="44">
        <f t="shared" si="15"/>
        <v>0</v>
      </c>
      <c r="H146" s="40"/>
      <c r="I146" s="42">
        <v>0</v>
      </c>
      <c r="J146" s="10"/>
    </row>
    <row r="147" spans="1:10" ht="13" x14ac:dyDescent="0.3">
      <c r="A147" s="45" t="s">
        <v>472</v>
      </c>
      <c r="B147" s="39" t="s">
        <v>172</v>
      </c>
      <c r="C147" s="38"/>
      <c r="D147" s="41">
        <v>0</v>
      </c>
      <c r="E147" s="41">
        <v>0</v>
      </c>
      <c r="F147" s="41"/>
      <c r="G147" s="44">
        <f t="shared" si="15"/>
        <v>0</v>
      </c>
      <c r="H147" s="40"/>
      <c r="I147" s="42">
        <v>0</v>
      </c>
      <c r="J147" s="10"/>
    </row>
    <row r="148" spans="1:10" ht="13" x14ac:dyDescent="0.3">
      <c r="A148" s="39" t="s">
        <v>171</v>
      </c>
      <c r="B148" s="39" t="s">
        <v>172</v>
      </c>
      <c r="C148" s="40"/>
      <c r="D148" s="41">
        <v>1200000000</v>
      </c>
      <c r="E148" s="41">
        <v>1200000000</v>
      </c>
      <c r="F148" s="41">
        <v>853817140</v>
      </c>
      <c r="G148" s="44">
        <f t="shared" si="15"/>
        <v>346182860</v>
      </c>
      <c r="H148" s="40"/>
      <c r="I148" s="42">
        <f t="shared" si="16"/>
        <v>0.71151428333333333</v>
      </c>
      <c r="J148" s="10"/>
    </row>
    <row r="149" spans="1:10" ht="13" x14ac:dyDescent="0.3">
      <c r="A149" s="45" t="s">
        <v>473</v>
      </c>
      <c r="B149" s="39" t="s">
        <v>172</v>
      </c>
      <c r="C149" s="40"/>
      <c r="D149" s="41">
        <v>0</v>
      </c>
      <c r="E149" s="41">
        <v>0</v>
      </c>
      <c r="F149" s="41"/>
      <c r="G149" s="44">
        <f t="shared" si="15"/>
        <v>0</v>
      </c>
      <c r="H149" s="40"/>
      <c r="I149" s="42">
        <v>0</v>
      </c>
      <c r="J149" s="10"/>
    </row>
    <row r="150" spans="1:10" ht="13" x14ac:dyDescent="0.3">
      <c r="A150" s="39" t="s">
        <v>173</v>
      </c>
      <c r="B150" s="39" t="s">
        <v>174</v>
      </c>
      <c r="C150" s="40"/>
      <c r="D150" s="41">
        <v>283619000</v>
      </c>
      <c r="E150" s="41">
        <v>283619000</v>
      </c>
      <c r="F150" s="41">
        <v>216000000</v>
      </c>
      <c r="G150" s="44">
        <f t="shared" si="15"/>
        <v>67619000</v>
      </c>
      <c r="H150" s="40"/>
      <c r="I150" s="42">
        <f t="shared" si="16"/>
        <v>0.76158508421509141</v>
      </c>
      <c r="J150" s="10"/>
    </row>
    <row r="151" spans="1:10" ht="13" x14ac:dyDescent="0.3">
      <c r="A151" s="33" t="s">
        <v>175</v>
      </c>
      <c r="B151" s="33" t="s">
        <v>176</v>
      </c>
      <c r="C151" s="38"/>
      <c r="D151" s="36">
        <f>+D152+D169+D154</f>
        <v>1507311000</v>
      </c>
      <c r="E151" s="36">
        <f>+E152+E169+E154</f>
        <v>1507311000</v>
      </c>
      <c r="F151" s="36">
        <f>+F152+F169+F154</f>
        <v>112644300</v>
      </c>
      <c r="G151" s="43">
        <f t="shared" si="15"/>
        <v>1394666700</v>
      </c>
      <c r="H151" s="38"/>
      <c r="I151" s="37">
        <f t="shared" si="16"/>
        <v>7.4731956444290523E-2</v>
      </c>
      <c r="J151" s="10"/>
    </row>
    <row r="152" spans="1:10" ht="13" x14ac:dyDescent="0.3">
      <c r="A152" s="33" t="s">
        <v>177</v>
      </c>
      <c r="B152" s="33" t="s">
        <v>178</v>
      </c>
      <c r="C152" s="38"/>
      <c r="D152" s="36">
        <f>+D153</f>
        <v>200000000</v>
      </c>
      <c r="E152" s="36">
        <f>+E153</f>
        <v>200000000</v>
      </c>
      <c r="F152" s="36">
        <f>+F153</f>
        <v>0</v>
      </c>
      <c r="G152" s="43">
        <f t="shared" si="15"/>
        <v>200000000</v>
      </c>
      <c r="H152" s="38"/>
      <c r="I152" s="37">
        <f t="shared" si="16"/>
        <v>0</v>
      </c>
      <c r="J152" s="10"/>
    </row>
    <row r="153" spans="1:10" ht="13" x14ac:dyDescent="0.3">
      <c r="A153" s="45" t="s">
        <v>308</v>
      </c>
      <c r="B153" s="39" t="s">
        <v>309</v>
      </c>
      <c r="C153" s="40"/>
      <c r="D153" s="41">
        <v>200000000</v>
      </c>
      <c r="E153" s="41">
        <v>200000000</v>
      </c>
      <c r="F153" s="41"/>
      <c r="G153" s="44">
        <f t="shared" si="15"/>
        <v>200000000</v>
      </c>
      <c r="H153" s="40"/>
      <c r="I153" s="42">
        <f t="shared" si="16"/>
        <v>0</v>
      </c>
      <c r="J153" s="10"/>
    </row>
    <row r="154" spans="1:10" ht="13" x14ac:dyDescent="0.3">
      <c r="A154" s="33" t="s">
        <v>179</v>
      </c>
      <c r="B154" s="33" t="s">
        <v>180</v>
      </c>
      <c r="C154" s="38"/>
      <c r="D154" s="36">
        <f>SUM(D155:D168)</f>
        <v>1243326000</v>
      </c>
      <c r="E154" s="36">
        <f>SUM(E155:E168)</f>
        <v>1243326000</v>
      </c>
      <c r="F154" s="36">
        <f>SUM(F155:F168)</f>
        <v>111170700</v>
      </c>
      <c r="G154" s="43">
        <f t="shared" si="15"/>
        <v>1132155300</v>
      </c>
      <c r="H154" s="38"/>
      <c r="I154" s="37">
        <f t="shared" si="16"/>
        <v>8.9413959009945906E-2</v>
      </c>
      <c r="J154" s="10"/>
    </row>
    <row r="155" spans="1:10" ht="13" x14ac:dyDescent="0.3">
      <c r="A155" s="39" t="s">
        <v>181</v>
      </c>
      <c r="B155" s="39" t="s">
        <v>182</v>
      </c>
      <c r="C155" s="40"/>
      <c r="D155" s="41">
        <v>163080000</v>
      </c>
      <c r="E155" s="41">
        <v>163080000</v>
      </c>
      <c r="F155" s="41"/>
      <c r="G155" s="44">
        <f t="shared" si="15"/>
        <v>163080000</v>
      </c>
      <c r="H155" s="40"/>
      <c r="I155" s="42">
        <f t="shared" si="16"/>
        <v>0</v>
      </c>
      <c r="J155" s="10"/>
    </row>
    <row r="156" spans="1:10" ht="13" x14ac:dyDescent="0.3">
      <c r="A156" s="45" t="s">
        <v>457</v>
      </c>
      <c r="B156" s="39" t="s">
        <v>291</v>
      </c>
      <c r="C156" s="40"/>
      <c r="D156" s="41">
        <v>0</v>
      </c>
      <c r="E156" s="41">
        <v>0</v>
      </c>
      <c r="F156" s="41"/>
      <c r="G156" s="44">
        <f t="shared" si="15"/>
        <v>0</v>
      </c>
      <c r="H156" s="40"/>
      <c r="I156" s="42">
        <v>0</v>
      </c>
      <c r="J156" s="10"/>
    </row>
    <row r="157" spans="1:10" ht="13" x14ac:dyDescent="0.3">
      <c r="A157" s="45" t="s">
        <v>292</v>
      </c>
      <c r="B157" s="39" t="s">
        <v>291</v>
      </c>
      <c r="C157" s="40"/>
      <c r="D157" s="41">
        <v>336000000</v>
      </c>
      <c r="E157" s="41">
        <v>336000000</v>
      </c>
      <c r="F157" s="41">
        <v>30807700</v>
      </c>
      <c r="G157" s="44">
        <f t="shared" si="15"/>
        <v>305192300</v>
      </c>
      <c r="H157" s="40"/>
      <c r="I157" s="42">
        <f t="shared" si="16"/>
        <v>9.1689583333333338E-2</v>
      </c>
      <c r="J157" s="10"/>
    </row>
    <row r="158" spans="1:10" ht="13" x14ac:dyDescent="0.3">
      <c r="A158" s="45" t="s">
        <v>293</v>
      </c>
      <c r="B158" s="39" t="s">
        <v>294</v>
      </c>
      <c r="C158" s="40"/>
      <c r="D158" s="41">
        <v>218375000</v>
      </c>
      <c r="E158" s="41">
        <v>218375000</v>
      </c>
      <c r="F158" s="41"/>
      <c r="G158" s="44">
        <f t="shared" si="15"/>
        <v>218375000</v>
      </c>
      <c r="H158" s="40"/>
      <c r="I158" s="42">
        <f t="shared" si="16"/>
        <v>0</v>
      </c>
      <c r="J158" s="10"/>
    </row>
    <row r="159" spans="1:10" ht="13" x14ac:dyDescent="0.3">
      <c r="A159" s="45" t="s">
        <v>474</v>
      </c>
      <c r="B159" s="39" t="s">
        <v>295</v>
      </c>
      <c r="C159" s="40"/>
      <c r="D159" s="41">
        <v>0</v>
      </c>
      <c r="E159" s="41">
        <v>0</v>
      </c>
      <c r="F159" s="41"/>
      <c r="G159" s="44">
        <f t="shared" si="15"/>
        <v>0</v>
      </c>
      <c r="H159" s="40"/>
      <c r="I159" s="42">
        <v>0</v>
      </c>
      <c r="J159" s="10"/>
    </row>
    <row r="160" spans="1:10" ht="13" x14ac:dyDescent="0.3">
      <c r="A160" s="45" t="s">
        <v>297</v>
      </c>
      <c r="B160" s="39" t="s">
        <v>295</v>
      </c>
      <c r="C160" s="40"/>
      <c r="D160" s="41">
        <v>33635000</v>
      </c>
      <c r="E160" s="41">
        <v>33635000</v>
      </c>
      <c r="F160" s="41"/>
      <c r="G160" s="44">
        <f t="shared" si="15"/>
        <v>33635000</v>
      </c>
      <c r="H160" s="40"/>
      <c r="I160" s="42">
        <f t="shared" si="16"/>
        <v>0</v>
      </c>
      <c r="J160" s="10"/>
    </row>
    <row r="161" spans="1:10" ht="13" x14ac:dyDescent="0.3">
      <c r="A161" s="45" t="s">
        <v>296</v>
      </c>
      <c r="B161" s="39" t="s">
        <v>298</v>
      </c>
      <c r="C161" s="40"/>
      <c r="D161" s="41">
        <v>241097000</v>
      </c>
      <c r="E161" s="41">
        <v>241097000</v>
      </c>
      <c r="F161" s="41"/>
      <c r="G161" s="44">
        <f t="shared" si="15"/>
        <v>241097000</v>
      </c>
      <c r="H161" s="40"/>
      <c r="I161" s="42">
        <f t="shared" si="16"/>
        <v>0</v>
      </c>
      <c r="J161" s="10"/>
    </row>
    <row r="162" spans="1:10" ht="13" x14ac:dyDescent="0.3">
      <c r="A162" s="45" t="s">
        <v>299</v>
      </c>
      <c r="B162" s="39" t="s">
        <v>300</v>
      </c>
      <c r="C162" s="40"/>
      <c r="D162" s="41">
        <v>99850000</v>
      </c>
      <c r="E162" s="41">
        <v>99850000</v>
      </c>
      <c r="F162" s="41"/>
      <c r="G162" s="44">
        <f t="shared" si="15"/>
        <v>99850000</v>
      </c>
      <c r="H162" s="40"/>
      <c r="I162" s="42">
        <f t="shared" si="16"/>
        <v>0</v>
      </c>
      <c r="J162" s="10"/>
    </row>
    <row r="163" spans="1:10" ht="13" x14ac:dyDescent="0.3">
      <c r="A163" s="45" t="s">
        <v>301</v>
      </c>
      <c r="B163" s="39" t="s">
        <v>302</v>
      </c>
      <c r="C163" s="40"/>
      <c r="D163" s="41">
        <v>7378000</v>
      </c>
      <c r="E163" s="41">
        <v>7378000</v>
      </c>
      <c r="F163" s="41"/>
      <c r="G163" s="44">
        <f t="shared" si="15"/>
        <v>7378000</v>
      </c>
      <c r="H163" s="40"/>
      <c r="I163" s="42">
        <f t="shared" si="16"/>
        <v>0</v>
      </c>
      <c r="J163" s="10"/>
    </row>
    <row r="164" spans="1:10" ht="13" x14ac:dyDescent="0.3">
      <c r="A164" s="45" t="s">
        <v>303</v>
      </c>
      <c r="B164" s="39" t="s">
        <v>304</v>
      </c>
      <c r="C164" s="40"/>
      <c r="D164" s="41">
        <v>57291000</v>
      </c>
      <c r="E164" s="41">
        <v>57291000</v>
      </c>
      <c r="F164" s="41"/>
      <c r="G164" s="44">
        <f t="shared" si="15"/>
        <v>57291000</v>
      </c>
      <c r="H164" s="40"/>
      <c r="I164" s="42">
        <f t="shared" si="16"/>
        <v>0</v>
      </c>
      <c r="J164" s="10"/>
    </row>
    <row r="165" spans="1:10" ht="13" x14ac:dyDescent="0.3">
      <c r="A165" s="45" t="s">
        <v>441</v>
      </c>
      <c r="B165" s="39" t="s">
        <v>442</v>
      </c>
      <c r="C165" s="40"/>
      <c r="D165" s="41">
        <v>0</v>
      </c>
      <c r="E165" s="41">
        <v>0</v>
      </c>
      <c r="F165" s="41"/>
      <c r="G165" s="44">
        <f t="shared" si="15"/>
        <v>0</v>
      </c>
      <c r="H165" s="40"/>
      <c r="I165" s="42">
        <v>0</v>
      </c>
      <c r="J165" s="10"/>
    </row>
    <row r="166" spans="1:10" ht="13" x14ac:dyDescent="0.3">
      <c r="A166" s="45" t="s">
        <v>443</v>
      </c>
      <c r="B166" s="39" t="s">
        <v>442</v>
      </c>
      <c r="C166" s="40"/>
      <c r="D166" s="41">
        <v>0</v>
      </c>
      <c r="E166" s="41">
        <v>0</v>
      </c>
      <c r="F166" s="41"/>
      <c r="G166" s="44">
        <f t="shared" si="15"/>
        <v>0</v>
      </c>
      <c r="H166" s="40"/>
      <c r="I166" s="42">
        <v>0</v>
      </c>
      <c r="J166" s="10"/>
    </row>
    <row r="167" spans="1:10" ht="13" x14ac:dyDescent="0.3">
      <c r="A167" s="45" t="s">
        <v>496</v>
      </c>
      <c r="B167" s="39" t="s">
        <v>216</v>
      </c>
      <c r="C167" s="40"/>
      <c r="D167" s="41">
        <v>0</v>
      </c>
      <c r="E167" s="41">
        <v>0</v>
      </c>
      <c r="F167" s="41"/>
      <c r="G167" s="44">
        <f t="shared" si="15"/>
        <v>0</v>
      </c>
      <c r="H167" s="40"/>
      <c r="I167" s="42">
        <v>0</v>
      </c>
      <c r="J167" s="10"/>
    </row>
    <row r="168" spans="1:10" ht="13" x14ac:dyDescent="0.3">
      <c r="A168" s="45" t="s">
        <v>497</v>
      </c>
      <c r="B168" s="39" t="s">
        <v>216</v>
      </c>
      <c r="C168" s="40"/>
      <c r="D168" s="41">
        <v>86620000</v>
      </c>
      <c r="E168" s="41">
        <v>86620000</v>
      </c>
      <c r="F168" s="41">
        <v>80363000</v>
      </c>
      <c r="G168" s="44">
        <f t="shared" si="15"/>
        <v>6257000</v>
      </c>
      <c r="H168" s="40"/>
      <c r="I168" s="42">
        <f t="shared" si="16"/>
        <v>0.92776495035788498</v>
      </c>
      <c r="J168" s="10"/>
    </row>
    <row r="169" spans="1:10" ht="13" x14ac:dyDescent="0.3">
      <c r="A169" s="33" t="s">
        <v>183</v>
      </c>
      <c r="B169" s="33" t="s">
        <v>184</v>
      </c>
      <c r="C169" s="38"/>
      <c r="D169" s="36">
        <f>+D170</f>
        <v>63985000</v>
      </c>
      <c r="E169" s="36">
        <f>+E170</f>
        <v>63985000</v>
      </c>
      <c r="F169" s="36">
        <f>+F170</f>
        <v>1473600</v>
      </c>
      <c r="G169" s="43">
        <f t="shared" si="15"/>
        <v>62511400</v>
      </c>
      <c r="H169" s="38"/>
      <c r="I169" s="37">
        <f t="shared" si="16"/>
        <v>2.3030397749472534E-2</v>
      </c>
      <c r="J169" s="10"/>
    </row>
    <row r="170" spans="1:10" ht="13" x14ac:dyDescent="0.3">
      <c r="A170" s="33" t="s">
        <v>185</v>
      </c>
      <c r="B170" s="33" t="s">
        <v>186</v>
      </c>
      <c r="C170" s="38"/>
      <c r="D170" s="36">
        <f>SUM(D171:D172)</f>
        <v>63985000</v>
      </c>
      <c r="E170" s="36">
        <f>SUM(E171:E172)</f>
        <v>63985000</v>
      </c>
      <c r="F170" s="36">
        <f>SUM(F171:F172)</f>
        <v>1473600</v>
      </c>
      <c r="G170" s="43">
        <f t="shared" si="15"/>
        <v>62511400</v>
      </c>
      <c r="H170" s="38"/>
      <c r="I170" s="37">
        <f t="shared" si="16"/>
        <v>2.3030397749472534E-2</v>
      </c>
      <c r="J170" s="10"/>
    </row>
    <row r="171" spans="1:10" ht="13" x14ac:dyDescent="0.3">
      <c r="A171" s="45" t="s">
        <v>306</v>
      </c>
      <c r="B171" s="39" t="s">
        <v>307</v>
      </c>
      <c r="C171" s="40"/>
      <c r="D171" s="41"/>
      <c r="E171" s="41"/>
      <c r="F171" s="41"/>
      <c r="G171" s="43">
        <f t="shared" si="15"/>
        <v>0</v>
      </c>
      <c r="H171" s="40"/>
      <c r="I171" s="37">
        <v>0</v>
      </c>
      <c r="J171" s="10"/>
    </row>
    <row r="172" spans="1:10" ht="13" x14ac:dyDescent="0.3">
      <c r="A172" s="39" t="s">
        <v>187</v>
      </c>
      <c r="B172" s="39" t="s">
        <v>188</v>
      </c>
      <c r="C172" s="40"/>
      <c r="D172" s="41">
        <v>63985000</v>
      </c>
      <c r="E172" s="41">
        <v>63985000</v>
      </c>
      <c r="F172" s="41">
        <v>1473600</v>
      </c>
      <c r="G172" s="44">
        <f t="shared" si="15"/>
        <v>62511400</v>
      </c>
      <c r="H172" s="40"/>
      <c r="I172" s="42">
        <f t="shared" si="16"/>
        <v>2.3030397749472534E-2</v>
      </c>
      <c r="J172" s="10"/>
    </row>
    <row r="173" spans="1:10" ht="13" x14ac:dyDescent="0.3">
      <c r="A173" s="33" t="s">
        <v>189</v>
      </c>
      <c r="B173" s="33" t="s">
        <v>190</v>
      </c>
      <c r="C173" s="38"/>
      <c r="D173" s="36">
        <f>+D180+D196+D206+D220+D222+D237+D174</f>
        <v>10274174444</v>
      </c>
      <c r="E173" s="36">
        <f>+E180+E196+E206+E220+E222+E237+E174</f>
        <v>10274174444</v>
      </c>
      <c r="F173" s="36">
        <f>+F180+F196+F206+F220+F222+F237+F174</f>
        <v>4983824450</v>
      </c>
      <c r="G173" s="43">
        <f t="shared" si="15"/>
        <v>5290349994</v>
      </c>
      <c r="H173" s="38"/>
      <c r="I173" s="37">
        <f t="shared" si="16"/>
        <v>0.48508271658853291</v>
      </c>
      <c r="J173" s="10"/>
    </row>
    <row r="174" spans="1:10" ht="13" x14ac:dyDescent="0.3">
      <c r="A174" s="46" t="s">
        <v>310</v>
      </c>
      <c r="B174" s="33" t="s">
        <v>312</v>
      </c>
      <c r="C174" s="38"/>
      <c r="D174" s="36">
        <f>SUM(D175:D179)</f>
        <v>1304600000</v>
      </c>
      <c r="E174" s="36">
        <f>SUM(E175:E179)</f>
        <v>1304600000</v>
      </c>
      <c r="F174" s="36">
        <f>SUM(F175:F179)</f>
        <v>1181731778</v>
      </c>
      <c r="G174" s="43">
        <f t="shared" si="15"/>
        <v>122868222</v>
      </c>
      <c r="H174" s="38"/>
      <c r="I174" s="37">
        <f t="shared" si="16"/>
        <v>0.90581923808063769</v>
      </c>
      <c r="J174" s="10"/>
    </row>
    <row r="175" spans="1:10" ht="13" x14ac:dyDescent="0.3">
      <c r="A175" s="45" t="s">
        <v>450</v>
      </c>
      <c r="B175" s="39" t="s">
        <v>429</v>
      </c>
      <c r="C175" s="38"/>
      <c r="D175" s="41">
        <v>0</v>
      </c>
      <c r="E175" s="41">
        <v>0</v>
      </c>
      <c r="F175" s="41">
        <v>0</v>
      </c>
      <c r="G175" s="44">
        <f t="shared" si="15"/>
        <v>0</v>
      </c>
      <c r="H175" s="40"/>
      <c r="I175" s="42">
        <v>0</v>
      </c>
      <c r="J175" s="10"/>
    </row>
    <row r="176" spans="1:10" ht="13" x14ac:dyDescent="0.3">
      <c r="A176" s="45" t="s">
        <v>311</v>
      </c>
      <c r="B176" s="39" t="s">
        <v>313</v>
      </c>
      <c r="C176" s="40"/>
      <c r="D176" s="41">
        <v>1120000000</v>
      </c>
      <c r="E176" s="41">
        <v>1120000000</v>
      </c>
      <c r="F176" s="41">
        <v>1071894445</v>
      </c>
      <c r="G176" s="44">
        <f t="shared" si="15"/>
        <v>48105555</v>
      </c>
      <c r="H176" s="40"/>
      <c r="I176" s="42">
        <f t="shared" si="16"/>
        <v>0.95704861160714283</v>
      </c>
      <c r="J176" s="10"/>
    </row>
    <row r="177" spans="1:10" ht="13" x14ac:dyDescent="0.3">
      <c r="A177" s="45" t="s">
        <v>430</v>
      </c>
      <c r="B177" s="39" t="s">
        <v>429</v>
      </c>
      <c r="C177" s="40"/>
      <c r="D177" s="41">
        <v>0</v>
      </c>
      <c r="E177" s="41">
        <v>0</v>
      </c>
      <c r="F177" s="41">
        <v>0</v>
      </c>
      <c r="G177" s="44">
        <f t="shared" si="15"/>
        <v>0</v>
      </c>
      <c r="H177" s="40"/>
      <c r="I177" s="42">
        <v>0</v>
      </c>
      <c r="J177" s="10"/>
    </row>
    <row r="178" spans="1:10" ht="13" x14ac:dyDescent="0.3">
      <c r="A178" s="45" t="s">
        <v>431</v>
      </c>
      <c r="B178" s="39" t="s">
        <v>314</v>
      </c>
      <c r="C178" s="40"/>
      <c r="D178" s="41">
        <v>0</v>
      </c>
      <c r="E178" s="41">
        <v>0</v>
      </c>
      <c r="F178" s="41">
        <v>0</v>
      </c>
      <c r="G178" s="44">
        <f t="shared" si="15"/>
        <v>0</v>
      </c>
      <c r="H178" s="40"/>
      <c r="I178" s="42">
        <v>0</v>
      </c>
      <c r="J178" s="10"/>
    </row>
    <row r="179" spans="1:10" ht="13" x14ac:dyDescent="0.3">
      <c r="A179" s="45" t="s">
        <v>315</v>
      </c>
      <c r="B179" s="39" t="s">
        <v>314</v>
      </c>
      <c r="C179" s="40"/>
      <c r="D179" s="41">
        <v>184600000</v>
      </c>
      <c r="E179" s="41">
        <v>184600000</v>
      </c>
      <c r="F179" s="41">
        <v>109837333</v>
      </c>
      <c r="G179" s="43">
        <f t="shared" si="15"/>
        <v>74762667</v>
      </c>
      <c r="H179" s="40"/>
      <c r="I179" s="37">
        <f t="shared" si="16"/>
        <v>0.59500180390032498</v>
      </c>
      <c r="J179" s="10"/>
    </row>
    <row r="180" spans="1:10" ht="13" x14ac:dyDescent="0.3">
      <c r="A180" s="33" t="s">
        <v>191</v>
      </c>
      <c r="B180" s="33" t="s">
        <v>192</v>
      </c>
      <c r="C180" s="38"/>
      <c r="D180" s="36">
        <f>SUM(D181:D195)</f>
        <v>617160875</v>
      </c>
      <c r="E180" s="36">
        <f>SUM(E181:E195)</f>
        <v>617160875</v>
      </c>
      <c r="F180" s="36">
        <f>SUM(F181:F195)</f>
        <v>351684000</v>
      </c>
      <c r="G180" s="43">
        <f t="shared" si="15"/>
        <v>265476875</v>
      </c>
      <c r="H180" s="38"/>
      <c r="I180" s="37">
        <f t="shared" si="16"/>
        <v>0.56984169646204486</v>
      </c>
      <c r="J180" s="10"/>
    </row>
    <row r="181" spans="1:10" ht="13" x14ac:dyDescent="0.3">
      <c r="A181" s="45" t="s">
        <v>458</v>
      </c>
      <c r="B181" s="39" t="s">
        <v>194</v>
      </c>
      <c r="C181" s="38"/>
      <c r="D181" s="41">
        <v>0</v>
      </c>
      <c r="E181" s="41">
        <v>0</v>
      </c>
      <c r="F181" s="41"/>
      <c r="G181" s="44">
        <f t="shared" si="15"/>
        <v>0</v>
      </c>
      <c r="H181" s="38"/>
      <c r="I181" s="42">
        <v>0</v>
      </c>
      <c r="J181" s="10"/>
    </row>
    <row r="182" spans="1:10" ht="13" x14ac:dyDescent="0.3">
      <c r="A182" s="45" t="s">
        <v>459</v>
      </c>
      <c r="B182" s="39" t="s">
        <v>194</v>
      </c>
      <c r="C182" s="38"/>
      <c r="D182" s="41">
        <v>0</v>
      </c>
      <c r="E182" s="41">
        <v>0</v>
      </c>
      <c r="F182" s="41"/>
      <c r="G182" s="44">
        <f t="shared" si="15"/>
        <v>0</v>
      </c>
      <c r="H182" s="38"/>
      <c r="I182" s="42">
        <v>0</v>
      </c>
      <c r="J182" s="10"/>
    </row>
    <row r="183" spans="1:10" ht="13" x14ac:dyDescent="0.3">
      <c r="A183" s="39" t="s">
        <v>193</v>
      </c>
      <c r="B183" s="39" t="s">
        <v>194</v>
      </c>
      <c r="C183" s="40"/>
      <c r="D183" s="41">
        <v>215000000</v>
      </c>
      <c r="E183" s="41">
        <v>215000000</v>
      </c>
      <c r="F183" s="41">
        <v>214828500</v>
      </c>
      <c r="G183" s="44">
        <f t="shared" si="15"/>
        <v>171500</v>
      </c>
      <c r="H183" s="40"/>
      <c r="I183" s="42">
        <f t="shared" si="16"/>
        <v>0.99920232558139532</v>
      </c>
      <c r="J183" s="10"/>
    </row>
    <row r="184" spans="1:10" ht="13" x14ac:dyDescent="0.3">
      <c r="A184" s="39" t="s">
        <v>195</v>
      </c>
      <c r="B184" s="39" t="s">
        <v>196</v>
      </c>
      <c r="C184" s="40"/>
      <c r="D184" s="41">
        <v>96524000</v>
      </c>
      <c r="E184" s="41">
        <v>96524000</v>
      </c>
      <c r="F184" s="41">
        <v>7503000</v>
      </c>
      <c r="G184" s="44">
        <f t="shared" si="15"/>
        <v>89021000</v>
      </c>
      <c r="H184" s="40"/>
      <c r="I184" s="42">
        <f t="shared" si="16"/>
        <v>7.7731963035100077E-2</v>
      </c>
      <c r="J184" s="10"/>
    </row>
    <row r="185" spans="1:10" ht="13" x14ac:dyDescent="0.3">
      <c r="A185" s="45" t="s">
        <v>461</v>
      </c>
      <c r="B185" s="39" t="s">
        <v>460</v>
      </c>
      <c r="C185" s="40"/>
      <c r="D185" s="41">
        <v>17360000</v>
      </c>
      <c r="E185" s="41">
        <v>17360000</v>
      </c>
      <c r="F185" s="41"/>
      <c r="G185" s="44">
        <f t="shared" si="15"/>
        <v>17360000</v>
      </c>
      <c r="H185" s="40"/>
      <c r="I185" s="42">
        <f t="shared" si="16"/>
        <v>0</v>
      </c>
      <c r="J185" s="10"/>
    </row>
    <row r="186" spans="1:10" ht="13" x14ac:dyDescent="0.3">
      <c r="A186" s="45" t="s">
        <v>463</v>
      </c>
      <c r="B186" s="39" t="s">
        <v>317</v>
      </c>
      <c r="C186" s="40"/>
      <c r="D186" s="41">
        <v>0</v>
      </c>
      <c r="E186" s="41">
        <v>0</v>
      </c>
      <c r="F186" s="41"/>
      <c r="G186" s="44">
        <f t="shared" si="15"/>
        <v>0</v>
      </c>
      <c r="H186" s="40"/>
      <c r="I186" s="42">
        <v>0</v>
      </c>
      <c r="J186" s="10"/>
    </row>
    <row r="187" spans="1:10" ht="13" x14ac:dyDescent="0.3">
      <c r="A187" s="45" t="s">
        <v>462</v>
      </c>
      <c r="B187" s="39" t="s">
        <v>317</v>
      </c>
      <c r="C187" s="40"/>
      <c r="D187" s="41">
        <v>0</v>
      </c>
      <c r="E187" s="41">
        <v>0</v>
      </c>
      <c r="F187" s="41"/>
      <c r="G187" s="44">
        <f t="shared" si="15"/>
        <v>0</v>
      </c>
      <c r="H187" s="40"/>
      <c r="I187" s="42">
        <v>0</v>
      </c>
      <c r="J187" s="10"/>
    </row>
    <row r="188" spans="1:10" ht="13" x14ac:dyDescent="0.3">
      <c r="A188" s="45" t="s">
        <v>316</v>
      </c>
      <c r="B188" s="39" t="s">
        <v>317</v>
      </c>
      <c r="C188" s="40"/>
      <c r="D188" s="41">
        <v>179630000</v>
      </c>
      <c r="E188" s="41">
        <v>179630000</v>
      </c>
      <c r="F188" s="41">
        <v>129352500</v>
      </c>
      <c r="G188" s="44">
        <f t="shared" si="15"/>
        <v>50277500</v>
      </c>
      <c r="H188" s="40"/>
      <c r="I188" s="42">
        <f t="shared" si="16"/>
        <v>0.72010521627790458</v>
      </c>
      <c r="J188" s="10"/>
    </row>
    <row r="189" spans="1:10" ht="13" x14ac:dyDescent="0.3">
      <c r="A189" s="45" t="s">
        <v>499</v>
      </c>
      <c r="B189" s="39" t="s">
        <v>476</v>
      </c>
      <c r="C189" s="40"/>
      <c r="D189" s="41">
        <v>0</v>
      </c>
      <c r="E189" s="41">
        <v>0</v>
      </c>
      <c r="F189" s="41"/>
      <c r="G189" s="44">
        <f t="shared" si="15"/>
        <v>0</v>
      </c>
      <c r="H189" s="40"/>
      <c r="I189" s="42">
        <v>0</v>
      </c>
      <c r="J189" s="10"/>
    </row>
    <row r="190" spans="1:10" ht="13" x14ac:dyDescent="0.3">
      <c r="A190" s="45" t="s">
        <v>475</v>
      </c>
      <c r="B190" s="39" t="s">
        <v>476</v>
      </c>
      <c r="C190" s="40"/>
      <c r="D190" s="41">
        <v>0</v>
      </c>
      <c r="E190" s="41">
        <v>0</v>
      </c>
      <c r="F190" s="41"/>
      <c r="G190" s="44">
        <f t="shared" si="15"/>
        <v>0</v>
      </c>
      <c r="H190" s="40"/>
      <c r="I190" s="42">
        <v>0</v>
      </c>
      <c r="J190" s="10"/>
    </row>
    <row r="191" spans="1:10" ht="13" x14ac:dyDescent="0.3">
      <c r="A191" s="45" t="s">
        <v>498</v>
      </c>
      <c r="B191" s="39" t="s">
        <v>445</v>
      </c>
      <c r="C191" s="40"/>
      <c r="D191" s="41">
        <v>0</v>
      </c>
      <c r="E191" s="41">
        <v>0</v>
      </c>
      <c r="F191" s="41"/>
      <c r="G191" s="44">
        <f t="shared" si="15"/>
        <v>0</v>
      </c>
      <c r="H191" s="40"/>
      <c r="I191" s="42">
        <v>0</v>
      </c>
      <c r="J191" s="10"/>
    </row>
    <row r="192" spans="1:10" ht="13" x14ac:dyDescent="0.3">
      <c r="A192" s="45" t="s">
        <v>444</v>
      </c>
      <c r="B192" s="39" t="s">
        <v>445</v>
      </c>
      <c r="C192" s="40"/>
      <c r="D192" s="41">
        <v>35500000</v>
      </c>
      <c r="E192" s="41">
        <v>35500000</v>
      </c>
      <c r="F192" s="41"/>
      <c r="G192" s="44">
        <f t="shared" si="15"/>
        <v>35500000</v>
      </c>
      <c r="H192" s="40"/>
      <c r="I192" s="42">
        <f t="shared" si="16"/>
        <v>0</v>
      </c>
      <c r="J192" s="10"/>
    </row>
    <row r="193" spans="1:10" ht="13" x14ac:dyDescent="0.3">
      <c r="A193" s="39" t="s">
        <v>197</v>
      </c>
      <c r="B193" s="39" t="s">
        <v>198</v>
      </c>
      <c r="C193" s="40"/>
      <c r="D193" s="41">
        <v>7500000</v>
      </c>
      <c r="E193" s="41">
        <v>7500000</v>
      </c>
      <c r="F193" s="41"/>
      <c r="G193" s="44">
        <f t="shared" si="15"/>
        <v>7500000</v>
      </c>
      <c r="H193" s="40"/>
      <c r="I193" s="42">
        <f t="shared" si="16"/>
        <v>0</v>
      </c>
      <c r="J193" s="10"/>
    </row>
    <row r="194" spans="1:10" ht="13" x14ac:dyDescent="0.3">
      <c r="A194" s="39" t="s">
        <v>199</v>
      </c>
      <c r="B194" s="39" t="s">
        <v>200</v>
      </c>
      <c r="C194" s="40"/>
      <c r="D194" s="41">
        <v>60000000</v>
      </c>
      <c r="E194" s="41">
        <v>60000000</v>
      </c>
      <c r="F194" s="41"/>
      <c r="G194" s="44">
        <f t="shared" si="15"/>
        <v>60000000</v>
      </c>
      <c r="H194" s="40"/>
      <c r="I194" s="42">
        <f t="shared" si="16"/>
        <v>0</v>
      </c>
      <c r="J194" s="10"/>
    </row>
    <row r="195" spans="1:10" ht="13" x14ac:dyDescent="0.3">
      <c r="A195" s="45" t="s">
        <v>318</v>
      </c>
      <c r="B195" s="39" t="s">
        <v>201</v>
      </c>
      <c r="C195" s="40"/>
      <c r="D195" s="41">
        <v>5646875</v>
      </c>
      <c r="E195" s="41">
        <v>5646875</v>
      </c>
      <c r="F195" s="41"/>
      <c r="G195" s="44">
        <f t="shared" si="15"/>
        <v>5646875</v>
      </c>
      <c r="H195" s="40"/>
      <c r="I195" s="42">
        <v>0</v>
      </c>
      <c r="J195" s="10"/>
    </row>
    <row r="196" spans="1:10" ht="13" x14ac:dyDescent="0.3">
      <c r="A196" s="33" t="s">
        <v>202</v>
      </c>
      <c r="B196" s="33" t="s">
        <v>203</v>
      </c>
      <c r="C196" s="38"/>
      <c r="D196" s="36">
        <f>SUM(D197:D205)</f>
        <v>876080000</v>
      </c>
      <c r="E196" s="36">
        <f>SUM(E197:E205)</f>
        <v>876080000</v>
      </c>
      <c r="F196" s="36">
        <f>SUM(F197:F205)</f>
        <v>116230667</v>
      </c>
      <c r="G196" s="43">
        <f t="shared" si="15"/>
        <v>759849333</v>
      </c>
      <c r="H196" s="38"/>
      <c r="I196" s="37">
        <f t="shared" si="16"/>
        <v>0.13267129371746872</v>
      </c>
      <c r="J196" s="10"/>
    </row>
    <row r="197" spans="1:10" ht="13" x14ac:dyDescent="0.3">
      <c r="A197" s="39" t="s">
        <v>204</v>
      </c>
      <c r="B197" s="39" t="s">
        <v>205</v>
      </c>
      <c r="C197" s="40"/>
      <c r="D197" s="41">
        <v>52080000</v>
      </c>
      <c r="E197" s="41">
        <v>52080000</v>
      </c>
      <c r="F197" s="41"/>
      <c r="G197" s="44">
        <f t="shared" si="15"/>
        <v>52080000</v>
      </c>
      <c r="H197" s="40"/>
      <c r="I197" s="42">
        <f t="shared" si="16"/>
        <v>0</v>
      </c>
      <c r="J197" s="10"/>
    </row>
    <row r="198" spans="1:10" ht="13" x14ac:dyDescent="0.3">
      <c r="A198" s="39" t="s">
        <v>206</v>
      </c>
      <c r="B198" s="39" t="s">
        <v>207</v>
      </c>
      <c r="C198" s="40"/>
      <c r="D198" s="41">
        <v>582700000</v>
      </c>
      <c r="E198" s="41">
        <v>582700000</v>
      </c>
      <c r="F198" s="41"/>
      <c r="G198" s="44">
        <f t="shared" ref="G198:G205" si="17">+E198-F198</f>
        <v>582700000</v>
      </c>
      <c r="H198" s="40"/>
      <c r="I198" s="42">
        <f t="shared" si="16"/>
        <v>0</v>
      </c>
      <c r="J198" s="10"/>
    </row>
    <row r="199" spans="1:10" ht="13" x14ac:dyDescent="0.3">
      <c r="A199" s="45" t="s">
        <v>446</v>
      </c>
      <c r="B199" s="39" t="s">
        <v>320</v>
      </c>
      <c r="C199" s="40"/>
      <c r="D199" s="41">
        <v>0</v>
      </c>
      <c r="E199" s="41">
        <v>0</v>
      </c>
      <c r="F199" s="41"/>
      <c r="G199" s="44">
        <f t="shared" si="17"/>
        <v>0</v>
      </c>
      <c r="H199" s="40"/>
      <c r="I199" s="42">
        <v>0</v>
      </c>
      <c r="J199" s="10"/>
    </row>
    <row r="200" spans="1:10" ht="13" x14ac:dyDescent="0.3">
      <c r="A200" s="45" t="s">
        <v>319</v>
      </c>
      <c r="B200" s="39" t="s">
        <v>320</v>
      </c>
      <c r="C200" s="40"/>
      <c r="D200" s="41">
        <v>0</v>
      </c>
      <c r="E200" s="41">
        <v>0</v>
      </c>
      <c r="F200" s="41"/>
      <c r="G200" s="44">
        <f t="shared" si="17"/>
        <v>0</v>
      </c>
      <c r="H200" s="40"/>
      <c r="I200" s="42">
        <v>0</v>
      </c>
      <c r="J200" s="10"/>
    </row>
    <row r="201" spans="1:10" ht="13" x14ac:dyDescent="0.3">
      <c r="A201" s="45" t="s">
        <v>319</v>
      </c>
      <c r="B201" s="39" t="s">
        <v>320</v>
      </c>
      <c r="C201" s="40"/>
      <c r="D201" s="41">
        <v>21300000</v>
      </c>
      <c r="E201" s="41">
        <v>21300000</v>
      </c>
      <c r="F201" s="41">
        <v>14962500</v>
      </c>
      <c r="G201" s="44">
        <f t="shared" si="17"/>
        <v>6337500</v>
      </c>
      <c r="H201" s="40"/>
      <c r="I201" s="42">
        <f t="shared" si="16"/>
        <v>0.70246478873239437</v>
      </c>
      <c r="J201" s="10"/>
    </row>
    <row r="202" spans="1:10" ht="13" x14ac:dyDescent="0.3">
      <c r="A202" s="45" t="s">
        <v>464</v>
      </c>
      <c r="B202" s="39" t="s">
        <v>322</v>
      </c>
      <c r="C202" s="40"/>
      <c r="D202" s="41">
        <v>0</v>
      </c>
      <c r="E202" s="41">
        <v>0</v>
      </c>
      <c r="F202" s="41"/>
      <c r="G202" s="44">
        <f t="shared" si="17"/>
        <v>0</v>
      </c>
      <c r="H202" s="40"/>
      <c r="I202" s="42">
        <v>0</v>
      </c>
      <c r="J202" s="10"/>
    </row>
    <row r="203" spans="1:10" ht="13" x14ac:dyDescent="0.3">
      <c r="A203" s="45" t="s">
        <v>465</v>
      </c>
      <c r="B203" s="39" t="s">
        <v>322</v>
      </c>
      <c r="C203" s="40"/>
      <c r="D203" s="41">
        <v>0</v>
      </c>
      <c r="E203" s="41">
        <v>0</v>
      </c>
      <c r="F203" s="41"/>
      <c r="G203" s="44">
        <f t="shared" si="17"/>
        <v>0</v>
      </c>
      <c r="H203" s="40"/>
      <c r="I203" s="42">
        <v>0</v>
      </c>
      <c r="J203" s="10"/>
    </row>
    <row r="204" spans="1:10" ht="13" x14ac:dyDescent="0.3">
      <c r="A204" s="45" t="s">
        <v>500</v>
      </c>
      <c r="B204" s="39" t="s">
        <v>322</v>
      </c>
      <c r="C204" s="40"/>
      <c r="D204" s="41">
        <v>0</v>
      </c>
      <c r="E204" s="41">
        <v>0</v>
      </c>
      <c r="F204" s="41"/>
      <c r="G204" s="44">
        <f t="shared" si="17"/>
        <v>0</v>
      </c>
      <c r="H204" s="40"/>
      <c r="I204" s="42">
        <v>0</v>
      </c>
      <c r="J204" s="10"/>
    </row>
    <row r="205" spans="1:10" ht="13" x14ac:dyDescent="0.3">
      <c r="A205" s="45" t="s">
        <v>321</v>
      </c>
      <c r="B205" s="39" t="s">
        <v>322</v>
      </c>
      <c r="C205" s="40"/>
      <c r="D205" s="41">
        <v>220000000</v>
      </c>
      <c r="E205" s="41">
        <v>220000000</v>
      </c>
      <c r="F205" s="41">
        <v>101268167</v>
      </c>
      <c r="G205" s="44">
        <f t="shared" si="17"/>
        <v>118731833</v>
      </c>
      <c r="H205" s="40"/>
      <c r="I205" s="42">
        <f t="shared" si="16"/>
        <v>0.46030985000000002</v>
      </c>
      <c r="J205" s="10"/>
    </row>
    <row r="206" spans="1:10" ht="13" x14ac:dyDescent="0.3">
      <c r="A206" s="33" t="s">
        <v>208</v>
      </c>
      <c r="B206" s="33" t="s">
        <v>209</v>
      </c>
      <c r="C206" s="38"/>
      <c r="D206" s="36">
        <f>SUM(D207:D219)</f>
        <v>7189697019</v>
      </c>
      <c r="E206" s="36">
        <f>SUM(E207:E219)</f>
        <v>7189697019</v>
      </c>
      <c r="F206" s="36">
        <f>SUM(F207:F219)</f>
        <v>3270079422</v>
      </c>
      <c r="G206" s="43">
        <f t="shared" si="15"/>
        <v>3919617597</v>
      </c>
      <c r="H206" s="38"/>
      <c r="I206" s="37">
        <f t="shared" si="16"/>
        <v>0.45482854331111</v>
      </c>
      <c r="J206" s="10"/>
    </row>
    <row r="207" spans="1:10" ht="13" x14ac:dyDescent="0.3">
      <c r="A207" s="39" t="s">
        <v>210</v>
      </c>
      <c r="B207" s="39" t="s">
        <v>211</v>
      </c>
      <c r="C207" s="40"/>
      <c r="D207" s="41">
        <v>3085750470</v>
      </c>
      <c r="E207" s="41">
        <v>3085750470</v>
      </c>
      <c r="F207" s="41">
        <v>1085750470</v>
      </c>
      <c r="G207" s="44">
        <f t="shared" si="15"/>
        <v>2000000000</v>
      </c>
      <c r="H207" s="40"/>
      <c r="I207" s="42">
        <f t="shared" si="16"/>
        <v>0.35185945219997</v>
      </c>
      <c r="J207" s="10"/>
    </row>
    <row r="208" spans="1:10" ht="13" x14ac:dyDescent="0.3">
      <c r="A208" s="39" t="s">
        <v>212</v>
      </c>
      <c r="B208" s="39" t="s">
        <v>213</v>
      </c>
      <c r="C208" s="40"/>
      <c r="D208" s="41">
        <v>18120000</v>
      </c>
      <c r="E208" s="41">
        <v>18120000</v>
      </c>
      <c r="F208" s="41"/>
      <c r="G208" s="44">
        <f t="shared" si="15"/>
        <v>18120000</v>
      </c>
      <c r="H208" s="40"/>
      <c r="I208" s="42">
        <v>0</v>
      </c>
      <c r="J208" s="10"/>
    </row>
    <row r="209" spans="1:11" ht="13" x14ac:dyDescent="0.3">
      <c r="A209" s="39" t="s">
        <v>212</v>
      </c>
      <c r="B209" s="39" t="s">
        <v>214</v>
      </c>
      <c r="C209" s="40"/>
      <c r="D209" s="41">
        <v>2211153549</v>
      </c>
      <c r="E209" s="41">
        <v>2211153549</v>
      </c>
      <c r="F209" s="41">
        <v>617153549</v>
      </c>
      <c r="G209" s="44">
        <f t="shared" si="15"/>
        <v>1594000000</v>
      </c>
      <c r="H209" s="40"/>
      <c r="I209" s="42">
        <f t="shared" si="16"/>
        <v>0.27910931345274925</v>
      </c>
      <c r="J209" s="10"/>
      <c r="K209" s="48"/>
    </row>
    <row r="210" spans="1:11" ht="13" x14ac:dyDescent="0.3">
      <c r="A210" s="45" t="s">
        <v>432</v>
      </c>
      <c r="B210" s="39" t="s">
        <v>324</v>
      </c>
      <c r="C210" s="40"/>
      <c r="D210" s="41">
        <v>0</v>
      </c>
      <c r="E210" s="41">
        <v>0</v>
      </c>
      <c r="F210" s="41"/>
      <c r="G210" s="44">
        <f t="shared" si="15"/>
        <v>0</v>
      </c>
      <c r="H210" s="40"/>
      <c r="I210" s="42">
        <v>0</v>
      </c>
      <c r="J210" s="10"/>
      <c r="K210" s="48"/>
    </row>
    <row r="211" spans="1:11" ht="13" x14ac:dyDescent="0.3">
      <c r="A211" s="45" t="s">
        <v>447</v>
      </c>
      <c r="B211" s="39" t="s">
        <v>324</v>
      </c>
      <c r="C211" s="40"/>
      <c r="D211" s="41">
        <v>0</v>
      </c>
      <c r="E211" s="41">
        <v>0</v>
      </c>
      <c r="F211" s="41"/>
      <c r="G211" s="44">
        <f t="shared" si="15"/>
        <v>0</v>
      </c>
      <c r="H211" s="40"/>
      <c r="I211" s="42">
        <v>0</v>
      </c>
      <c r="J211" s="10"/>
      <c r="K211" s="48"/>
    </row>
    <row r="212" spans="1:11" ht="13" x14ac:dyDescent="0.3">
      <c r="A212" s="45" t="s">
        <v>501</v>
      </c>
      <c r="B212" s="39" t="s">
        <v>324</v>
      </c>
      <c r="C212" s="40"/>
      <c r="D212" s="41">
        <v>0</v>
      </c>
      <c r="E212" s="41">
        <v>0</v>
      </c>
      <c r="F212" s="41"/>
      <c r="G212" s="44">
        <f t="shared" si="15"/>
        <v>0</v>
      </c>
      <c r="H212" s="40"/>
      <c r="I212" s="42">
        <v>0</v>
      </c>
      <c r="J212" s="10"/>
      <c r="K212" s="48"/>
    </row>
    <row r="213" spans="1:11" ht="13" x14ac:dyDescent="0.3">
      <c r="A213" s="45" t="s">
        <v>323</v>
      </c>
      <c r="B213" s="39" t="s">
        <v>324</v>
      </c>
      <c r="C213" s="40"/>
      <c r="D213" s="41">
        <v>1784250000</v>
      </c>
      <c r="E213" s="41">
        <v>1784250000</v>
      </c>
      <c r="F213" s="41">
        <v>1558275403</v>
      </c>
      <c r="G213" s="44">
        <f t="shared" si="15"/>
        <v>225974597</v>
      </c>
      <c r="H213" s="40"/>
      <c r="I213" s="42">
        <f t="shared" si="16"/>
        <v>0.87335037298584839</v>
      </c>
      <c r="J213" s="10"/>
    </row>
    <row r="214" spans="1:11" ht="13" x14ac:dyDescent="0.3">
      <c r="A214" s="45" t="s">
        <v>502</v>
      </c>
      <c r="B214" s="39" t="s">
        <v>324</v>
      </c>
      <c r="C214" s="40"/>
      <c r="D214" s="41">
        <v>0</v>
      </c>
      <c r="E214" s="41">
        <v>0</v>
      </c>
      <c r="F214" s="41"/>
      <c r="G214" s="44">
        <f t="shared" si="15"/>
        <v>0</v>
      </c>
      <c r="H214" s="40"/>
      <c r="I214" s="42">
        <v>0</v>
      </c>
      <c r="J214" s="10"/>
    </row>
    <row r="215" spans="1:11" ht="13" x14ac:dyDescent="0.3">
      <c r="A215" s="45" t="s">
        <v>503</v>
      </c>
      <c r="B215" s="39" t="s">
        <v>216</v>
      </c>
      <c r="C215" s="40"/>
      <c r="D215" s="41">
        <v>0</v>
      </c>
      <c r="E215" s="41">
        <v>0</v>
      </c>
      <c r="F215" s="41"/>
      <c r="G215" s="44">
        <f t="shared" si="15"/>
        <v>0</v>
      </c>
      <c r="H215" s="40"/>
      <c r="I215" s="42">
        <v>0</v>
      </c>
      <c r="J215" s="10"/>
    </row>
    <row r="216" spans="1:11" ht="13" x14ac:dyDescent="0.3">
      <c r="A216" s="39" t="s">
        <v>217</v>
      </c>
      <c r="B216" s="39" t="s">
        <v>218</v>
      </c>
      <c r="C216" s="40"/>
      <c r="D216" s="41">
        <v>65573000</v>
      </c>
      <c r="E216" s="41">
        <v>65573000</v>
      </c>
      <c r="F216" s="41"/>
      <c r="G216" s="44">
        <f t="shared" si="15"/>
        <v>65573000</v>
      </c>
      <c r="H216" s="40"/>
      <c r="I216" s="42">
        <f t="shared" si="16"/>
        <v>0</v>
      </c>
      <c r="J216" s="10"/>
    </row>
    <row r="217" spans="1:11" ht="13" x14ac:dyDescent="0.3">
      <c r="A217" s="45" t="s">
        <v>477</v>
      </c>
      <c r="B217" s="39" t="s">
        <v>222</v>
      </c>
      <c r="C217" s="40"/>
      <c r="D217" s="41">
        <v>0</v>
      </c>
      <c r="E217" s="41">
        <v>0</v>
      </c>
      <c r="F217" s="41"/>
      <c r="G217" s="44">
        <f t="shared" si="15"/>
        <v>0</v>
      </c>
      <c r="H217" s="40"/>
      <c r="I217" s="42">
        <v>0</v>
      </c>
      <c r="J217" s="10"/>
    </row>
    <row r="218" spans="1:11" ht="13" x14ac:dyDescent="0.3">
      <c r="A218" s="45" t="s">
        <v>504</v>
      </c>
      <c r="B218" s="39" t="s">
        <v>222</v>
      </c>
      <c r="C218" s="40"/>
      <c r="D218" s="41">
        <v>0</v>
      </c>
      <c r="E218" s="41">
        <v>0</v>
      </c>
      <c r="F218" s="41"/>
      <c r="G218" s="44">
        <f t="shared" si="15"/>
        <v>0</v>
      </c>
      <c r="H218" s="40"/>
      <c r="I218" s="42">
        <v>0</v>
      </c>
      <c r="J218" s="10"/>
    </row>
    <row r="219" spans="1:11" ht="13" x14ac:dyDescent="0.3">
      <c r="A219" s="39" t="s">
        <v>221</v>
      </c>
      <c r="B219" s="39" t="s">
        <v>222</v>
      </c>
      <c r="C219" s="40"/>
      <c r="D219" s="41">
        <v>24850000</v>
      </c>
      <c r="E219" s="41">
        <v>24850000</v>
      </c>
      <c r="F219" s="41">
        <v>8900000</v>
      </c>
      <c r="G219" s="44">
        <f t="shared" si="15"/>
        <v>15950000</v>
      </c>
      <c r="H219" s="40"/>
      <c r="I219" s="42">
        <f t="shared" si="16"/>
        <v>0.35814889336016098</v>
      </c>
      <c r="J219" s="10"/>
    </row>
    <row r="220" spans="1:11" ht="13" x14ac:dyDescent="0.3">
      <c r="A220" s="33" t="s">
        <v>223</v>
      </c>
      <c r="B220" s="33" t="s">
        <v>224</v>
      </c>
      <c r="C220" s="38"/>
      <c r="D220" s="36">
        <f>+D221</f>
        <v>0</v>
      </c>
      <c r="E220" s="36">
        <f>+E221</f>
        <v>0</v>
      </c>
      <c r="F220" s="36">
        <f>+F221</f>
        <v>0</v>
      </c>
      <c r="G220" s="43">
        <f t="shared" si="15"/>
        <v>0</v>
      </c>
      <c r="H220" s="38"/>
      <c r="I220" s="37">
        <v>0</v>
      </c>
      <c r="J220" s="10"/>
    </row>
    <row r="221" spans="1:11" ht="13" x14ac:dyDescent="0.3">
      <c r="A221" s="39" t="s">
        <v>225</v>
      </c>
      <c r="B221" s="39" t="s">
        <v>226</v>
      </c>
      <c r="C221" s="40"/>
      <c r="D221" s="41"/>
      <c r="E221" s="41"/>
      <c r="F221" s="41"/>
      <c r="G221" s="44">
        <f t="shared" si="15"/>
        <v>0</v>
      </c>
      <c r="H221" s="40"/>
      <c r="I221" s="42">
        <v>0</v>
      </c>
      <c r="J221" s="10"/>
    </row>
    <row r="222" spans="1:11" ht="13" x14ac:dyDescent="0.3">
      <c r="A222" s="33" t="s">
        <v>227</v>
      </c>
      <c r="B222" s="33" t="s">
        <v>228</v>
      </c>
      <c r="C222" s="38"/>
      <c r="D222" s="36">
        <f>+D223+D235</f>
        <v>238636550</v>
      </c>
      <c r="E222" s="36">
        <f>+E223+E235</f>
        <v>238636550</v>
      </c>
      <c r="F222" s="36">
        <f>+F223+F235</f>
        <v>64098583</v>
      </c>
      <c r="G222" s="43">
        <f t="shared" si="15"/>
        <v>174537967</v>
      </c>
      <c r="H222" s="38"/>
      <c r="I222" s="37">
        <f t="shared" si="16"/>
        <v>0.26860337613831575</v>
      </c>
      <c r="J222" s="10"/>
    </row>
    <row r="223" spans="1:11" ht="13" x14ac:dyDescent="0.3">
      <c r="A223" s="33" t="s">
        <v>229</v>
      </c>
      <c r="B223" s="33" t="s">
        <v>230</v>
      </c>
      <c r="C223" s="38"/>
      <c r="D223" s="36">
        <f>SUM(D224:D234)</f>
        <v>227461050</v>
      </c>
      <c r="E223" s="36">
        <f>SUM(E224:E234)</f>
        <v>227461050</v>
      </c>
      <c r="F223" s="36">
        <f>SUM(F224:F234)</f>
        <v>64098583</v>
      </c>
      <c r="G223" s="43">
        <f>+E223-F223</f>
        <v>163362467</v>
      </c>
      <c r="H223" s="38"/>
      <c r="I223" s="37">
        <f t="shared" si="16"/>
        <v>0.28180025986866764</v>
      </c>
      <c r="J223" s="10"/>
    </row>
    <row r="224" spans="1:11" ht="13" x14ac:dyDescent="0.3">
      <c r="A224" s="45" t="s">
        <v>478</v>
      </c>
      <c r="B224" s="39" t="s">
        <v>232</v>
      </c>
      <c r="C224" s="38"/>
      <c r="D224" s="41">
        <v>0</v>
      </c>
      <c r="E224" s="41">
        <v>0</v>
      </c>
      <c r="F224" s="41"/>
      <c r="G224" s="44">
        <f t="shared" si="15"/>
        <v>0</v>
      </c>
      <c r="H224" s="52"/>
      <c r="I224" s="42">
        <v>0</v>
      </c>
      <c r="J224" s="10"/>
    </row>
    <row r="225" spans="1:10" ht="13" x14ac:dyDescent="0.3">
      <c r="A225" s="45" t="s">
        <v>479</v>
      </c>
      <c r="B225" s="39" t="s">
        <v>232</v>
      </c>
      <c r="C225" s="38"/>
      <c r="D225" s="41">
        <v>0</v>
      </c>
      <c r="E225" s="41">
        <v>0</v>
      </c>
      <c r="F225" s="41"/>
      <c r="G225" s="44">
        <f t="shared" si="15"/>
        <v>0</v>
      </c>
      <c r="H225" s="52"/>
      <c r="I225" s="42">
        <v>0</v>
      </c>
      <c r="J225" s="10"/>
    </row>
    <row r="226" spans="1:10" ht="13" x14ac:dyDescent="0.3">
      <c r="A226" s="45" t="s">
        <v>505</v>
      </c>
      <c r="B226" s="39" t="s">
        <v>232</v>
      </c>
      <c r="C226" s="38"/>
      <c r="D226" s="41">
        <v>0</v>
      </c>
      <c r="E226" s="41">
        <v>0</v>
      </c>
      <c r="F226" s="41"/>
      <c r="G226" s="44">
        <f t="shared" si="15"/>
        <v>0</v>
      </c>
      <c r="H226" s="52"/>
      <c r="I226" s="42">
        <v>0</v>
      </c>
      <c r="J226" s="10"/>
    </row>
    <row r="227" spans="1:10" ht="13" x14ac:dyDescent="0.3">
      <c r="A227" s="39" t="s">
        <v>231</v>
      </c>
      <c r="B227" s="39" t="s">
        <v>232</v>
      </c>
      <c r="C227" s="40"/>
      <c r="D227" s="41">
        <v>95519550</v>
      </c>
      <c r="E227" s="41">
        <v>95519550</v>
      </c>
      <c r="F227" s="41">
        <v>64098583</v>
      </c>
      <c r="G227" s="44">
        <f t="shared" si="15"/>
        <v>31420967</v>
      </c>
      <c r="H227" s="44">
        <f t="shared" si="15"/>
        <v>32677616</v>
      </c>
      <c r="I227" s="42">
        <f t="shared" si="16"/>
        <v>0.67105197836463848</v>
      </c>
      <c r="J227" s="10"/>
    </row>
    <row r="228" spans="1:10" ht="13" x14ac:dyDescent="0.3">
      <c r="A228" s="45" t="s">
        <v>448</v>
      </c>
      <c r="B228" s="39" t="s">
        <v>326</v>
      </c>
      <c r="C228" s="40"/>
      <c r="D228" s="41">
        <v>0</v>
      </c>
      <c r="E228" s="41">
        <v>0</v>
      </c>
      <c r="F228" s="41"/>
      <c r="G228" s="44">
        <f t="shared" si="15"/>
        <v>0</v>
      </c>
      <c r="H228" s="44"/>
      <c r="I228" s="42">
        <v>0</v>
      </c>
      <c r="J228" s="10"/>
    </row>
    <row r="229" spans="1:10" ht="13" x14ac:dyDescent="0.3">
      <c r="A229" s="45" t="s">
        <v>449</v>
      </c>
      <c r="B229" s="39" t="s">
        <v>326</v>
      </c>
      <c r="C229" s="40"/>
      <c r="D229" s="41">
        <v>0</v>
      </c>
      <c r="E229" s="41">
        <v>0</v>
      </c>
      <c r="F229" s="41"/>
      <c r="G229" s="44">
        <f t="shared" si="15"/>
        <v>0</v>
      </c>
      <c r="H229" s="44"/>
      <c r="I229" s="42">
        <v>0</v>
      </c>
      <c r="J229" s="10"/>
    </row>
    <row r="230" spans="1:10" ht="13" x14ac:dyDescent="0.3">
      <c r="A230" s="45" t="s">
        <v>325</v>
      </c>
      <c r="B230" s="39" t="s">
        <v>326</v>
      </c>
      <c r="C230" s="40"/>
      <c r="D230" s="41">
        <v>0</v>
      </c>
      <c r="E230" s="41">
        <v>0</v>
      </c>
      <c r="F230" s="41"/>
      <c r="G230" s="44">
        <f t="shared" si="15"/>
        <v>0</v>
      </c>
      <c r="H230" s="40"/>
      <c r="I230" s="42">
        <v>0</v>
      </c>
      <c r="J230" s="10"/>
    </row>
    <row r="231" spans="1:10" ht="13" x14ac:dyDescent="0.3">
      <c r="A231" s="45" t="s">
        <v>480</v>
      </c>
      <c r="B231" s="39" t="s">
        <v>236</v>
      </c>
      <c r="C231" s="40"/>
      <c r="D231" s="41">
        <v>0</v>
      </c>
      <c r="E231" s="41">
        <v>0</v>
      </c>
      <c r="F231" s="41"/>
      <c r="G231" s="44">
        <f t="shared" si="15"/>
        <v>0</v>
      </c>
      <c r="H231" s="40"/>
      <c r="I231" s="42">
        <v>0</v>
      </c>
      <c r="J231" s="10"/>
    </row>
    <row r="232" spans="1:10" ht="13" x14ac:dyDescent="0.3">
      <c r="A232" s="39" t="s">
        <v>235</v>
      </c>
      <c r="B232" s="39" t="s">
        <v>236</v>
      </c>
      <c r="C232" s="40"/>
      <c r="D232" s="41">
        <v>33526500</v>
      </c>
      <c r="E232" s="41">
        <v>33526500</v>
      </c>
      <c r="F232" s="41"/>
      <c r="G232" s="44">
        <f t="shared" si="15"/>
        <v>33526500</v>
      </c>
      <c r="H232" s="40"/>
      <c r="I232" s="42">
        <f t="shared" si="16"/>
        <v>0</v>
      </c>
      <c r="J232" s="10"/>
    </row>
    <row r="233" spans="1:10" ht="13" x14ac:dyDescent="0.3">
      <c r="A233" s="39" t="s">
        <v>237</v>
      </c>
      <c r="B233" s="39" t="s">
        <v>238</v>
      </c>
      <c r="C233" s="40"/>
      <c r="D233" s="41">
        <v>98415000</v>
      </c>
      <c r="E233" s="41">
        <v>98415000</v>
      </c>
      <c r="F233" s="41"/>
      <c r="G233" s="44">
        <f t="shared" si="15"/>
        <v>98415000</v>
      </c>
      <c r="H233" s="40"/>
      <c r="I233" s="42">
        <f t="shared" si="16"/>
        <v>0</v>
      </c>
      <c r="J233" s="10"/>
    </row>
    <row r="234" spans="1:10" ht="13" x14ac:dyDescent="0.3">
      <c r="A234" s="45" t="s">
        <v>392</v>
      </c>
      <c r="B234" s="39" t="s">
        <v>393</v>
      </c>
      <c r="C234" s="40"/>
      <c r="D234" s="41">
        <v>0</v>
      </c>
      <c r="E234" s="41">
        <v>0</v>
      </c>
      <c r="F234" s="41"/>
      <c r="G234" s="44">
        <f t="shared" si="15"/>
        <v>0</v>
      </c>
      <c r="H234" s="40"/>
      <c r="I234" s="42">
        <v>0</v>
      </c>
      <c r="J234" s="10"/>
    </row>
    <row r="235" spans="1:10" ht="13" x14ac:dyDescent="0.3">
      <c r="A235" s="33" t="s">
        <v>239</v>
      </c>
      <c r="B235" s="33" t="s">
        <v>240</v>
      </c>
      <c r="C235" s="38"/>
      <c r="D235" s="36">
        <f>+D236</f>
        <v>11175500</v>
      </c>
      <c r="E235" s="36">
        <f>+E236</f>
        <v>11175500</v>
      </c>
      <c r="F235" s="36">
        <f>+F236</f>
        <v>0</v>
      </c>
      <c r="G235" s="43">
        <f t="shared" si="15"/>
        <v>11175500</v>
      </c>
      <c r="H235" s="38"/>
      <c r="I235" s="37">
        <v>0</v>
      </c>
      <c r="J235" s="10"/>
    </row>
    <row r="236" spans="1:10" ht="13" x14ac:dyDescent="0.3">
      <c r="A236" s="39" t="s">
        <v>241</v>
      </c>
      <c r="B236" s="39" t="s">
        <v>242</v>
      </c>
      <c r="C236" s="40"/>
      <c r="D236" s="41">
        <v>11175500</v>
      </c>
      <c r="E236" s="41">
        <v>11175500</v>
      </c>
      <c r="F236" s="41"/>
      <c r="G236" s="44">
        <f t="shared" si="15"/>
        <v>11175500</v>
      </c>
      <c r="H236" s="40"/>
      <c r="I236" s="42">
        <v>0</v>
      </c>
      <c r="J236" s="10"/>
    </row>
    <row r="237" spans="1:10" ht="13" x14ac:dyDescent="0.3">
      <c r="A237" s="33" t="s">
        <v>243</v>
      </c>
      <c r="B237" s="33" t="s">
        <v>244</v>
      </c>
      <c r="C237" s="38"/>
      <c r="D237" s="36">
        <f>+D238</f>
        <v>48000000</v>
      </c>
      <c r="E237" s="36">
        <f>+E238</f>
        <v>48000000</v>
      </c>
      <c r="F237" s="36">
        <f>+F238</f>
        <v>0</v>
      </c>
      <c r="G237" s="43">
        <f t="shared" si="15"/>
        <v>48000000</v>
      </c>
      <c r="H237" s="38"/>
      <c r="I237" s="37">
        <f t="shared" si="16"/>
        <v>0</v>
      </c>
      <c r="J237" s="10"/>
    </row>
    <row r="238" spans="1:10" ht="13" x14ac:dyDescent="0.3">
      <c r="A238" s="39" t="s">
        <v>245</v>
      </c>
      <c r="B238" s="39" t="s">
        <v>246</v>
      </c>
      <c r="C238" s="40"/>
      <c r="D238" s="41">
        <v>48000000</v>
      </c>
      <c r="E238" s="41">
        <v>48000000</v>
      </c>
      <c r="F238" s="41"/>
      <c r="G238" s="44">
        <f t="shared" si="15"/>
        <v>48000000</v>
      </c>
      <c r="H238" s="40"/>
      <c r="I238" s="42">
        <f t="shared" si="16"/>
        <v>0</v>
      </c>
      <c r="J238" s="10"/>
    </row>
    <row r="239" spans="1:10" ht="13" x14ac:dyDescent="0.3">
      <c r="A239" s="33" t="s">
        <v>247</v>
      </c>
      <c r="B239" s="33" t="s">
        <v>248</v>
      </c>
      <c r="C239" s="38"/>
      <c r="D239" s="36">
        <f>+D250+D252+D255+D259+D240+D245</f>
        <v>646215200</v>
      </c>
      <c r="E239" s="36">
        <f>+E250+E252+E255+E259+E240+E245</f>
        <v>646215200</v>
      </c>
      <c r="F239" s="36">
        <f>+F250+F252+F255+F259+F240+F245</f>
        <v>131653550</v>
      </c>
      <c r="G239" s="43">
        <f t="shared" si="15"/>
        <v>514561650</v>
      </c>
      <c r="H239" s="38"/>
      <c r="I239" s="37">
        <f t="shared" si="16"/>
        <v>0.20373019699938968</v>
      </c>
      <c r="J239" s="10"/>
    </row>
    <row r="240" spans="1:10" ht="13" x14ac:dyDescent="0.3">
      <c r="A240" s="46" t="s">
        <v>327</v>
      </c>
      <c r="B240" s="33" t="s">
        <v>328</v>
      </c>
      <c r="C240" s="38"/>
      <c r="D240" s="36">
        <f>SUM(D241:D244)</f>
        <v>109850000</v>
      </c>
      <c r="E240" s="36">
        <f>SUM(E241:E244)</f>
        <v>109850000</v>
      </c>
      <c r="F240" s="36">
        <f>SUM(F241:F244)</f>
        <v>25853550</v>
      </c>
      <c r="G240" s="43">
        <f t="shared" si="15"/>
        <v>83996450</v>
      </c>
      <c r="H240" s="38"/>
      <c r="I240" s="37">
        <f>+F240/E240</f>
        <v>0.23535320892125625</v>
      </c>
      <c r="J240" s="10"/>
    </row>
    <row r="241" spans="1:10" ht="13" x14ac:dyDescent="0.3">
      <c r="A241" s="45" t="s">
        <v>481</v>
      </c>
      <c r="B241" s="39" t="s">
        <v>328</v>
      </c>
      <c r="C241" s="38"/>
      <c r="D241" s="41"/>
      <c r="E241" s="41"/>
      <c r="F241" s="41"/>
      <c r="G241" s="44">
        <f t="shared" si="15"/>
        <v>0</v>
      </c>
      <c r="H241" s="40"/>
      <c r="I241" s="42">
        <v>0</v>
      </c>
      <c r="J241" s="10"/>
    </row>
    <row r="242" spans="1:10" ht="13" x14ac:dyDescent="0.3">
      <c r="A242" s="45" t="s">
        <v>482</v>
      </c>
      <c r="B242" s="39" t="s">
        <v>328</v>
      </c>
      <c r="C242" s="38"/>
      <c r="D242" s="41"/>
      <c r="E242" s="41"/>
      <c r="F242" s="41"/>
      <c r="G242" s="44">
        <f t="shared" si="15"/>
        <v>0</v>
      </c>
      <c r="H242" s="40"/>
      <c r="I242" s="42">
        <v>0</v>
      </c>
      <c r="J242" s="10"/>
    </row>
    <row r="243" spans="1:10" ht="13" x14ac:dyDescent="0.3">
      <c r="A243" s="45" t="s">
        <v>506</v>
      </c>
      <c r="B243" s="39" t="s">
        <v>328</v>
      </c>
      <c r="C243" s="38"/>
      <c r="D243" s="41"/>
      <c r="E243" s="41"/>
      <c r="F243" s="41"/>
      <c r="G243" s="44">
        <f t="shared" si="15"/>
        <v>0</v>
      </c>
      <c r="H243" s="40"/>
      <c r="I243" s="42">
        <v>0</v>
      </c>
      <c r="J243" s="10"/>
    </row>
    <row r="244" spans="1:10" ht="13" x14ac:dyDescent="0.3">
      <c r="A244" s="45" t="s">
        <v>329</v>
      </c>
      <c r="B244" s="39" t="s">
        <v>328</v>
      </c>
      <c r="C244" s="40"/>
      <c r="D244" s="41">
        <v>109850000</v>
      </c>
      <c r="E244" s="41">
        <v>109850000</v>
      </c>
      <c r="F244" s="41">
        <v>25853550</v>
      </c>
      <c r="G244" s="44">
        <f t="shared" si="15"/>
        <v>83996450</v>
      </c>
      <c r="H244" s="40"/>
      <c r="I244" s="42">
        <f t="shared" si="16"/>
        <v>0.23535320892125625</v>
      </c>
      <c r="J244" s="10"/>
    </row>
    <row r="245" spans="1:10" ht="13" x14ac:dyDescent="0.3">
      <c r="A245" s="46" t="s">
        <v>330</v>
      </c>
      <c r="B245" s="33" t="s">
        <v>331</v>
      </c>
      <c r="C245" s="38"/>
      <c r="D245" s="36">
        <f>SUM(D246:D249)</f>
        <v>222273000</v>
      </c>
      <c r="E245" s="36">
        <f>SUM(E246:E249)</f>
        <v>222273000</v>
      </c>
      <c r="F245" s="36">
        <f>SUM(F246:F249)</f>
        <v>0</v>
      </c>
      <c r="G245" s="43">
        <f t="shared" si="15"/>
        <v>222273000</v>
      </c>
      <c r="H245" s="38"/>
      <c r="I245" s="37">
        <f t="shared" si="16"/>
        <v>0</v>
      </c>
      <c r="J245" s="10"/>
    </row>
    <row r="246" spans="1:10" ht="13" x14ac:dyDescent="0.3">
      <c r="A246" s="45" t="s">
        <v>483</v>
      </c>
      <c r="B246" s="39" t="s">
        <v>331</v>
      </c>
      <c r="C246" s="38"/>
      <c r="D246" s="41"/>
      <c r="E246" s="41"/>
      <c r="F246" s="41"/>
      <c r="G246" s="44">
        <f t="shared" si="15"/>
        <v>0</v>
      </c>
      <c r="H246" s="40"/>
      <c r="I246" s="42">
        <v>0</v>
      </c>
      <c r="J246" s="10"/>
    </row>
    <row r="247" spans="1:10" ht="13" x14ac:dyDescent="0.3">
      <c r="A247" s="45" t="s">
        <v>332</v>
      </c>
      <c r="B247" s="39" t="s">
        <v>331</v>
      </c>
      <c r="C247" s="40"/>
      <c r="D247" s="41">
        <v>122273000</v>
      </c>
      <c r="E247" s="41">
        <v>122273000</v>
      </c>
      <c r="F247" s="41"/>
      <c r="G247" s="44">
        <f t="shared" si="15"/>
        <v>122273000</v>
      </c>
      <c r="H247" s="40"/>
      <c r="I247" s="42">
        <f t="shared" si="16"/>
        <v>0</v>
      </c>
      <c r="J247" s="10"/>
    </row>
    <row r="248" spans="1:10" ht="13" x14ac:dyDescent="0.3">
      <c r="A248" s="45" t="s">
        <v>433</v>
      </c>
      <c r="B248" s="39" t="s">
        <v>334</v>
      </c>
      <c r="C248" s="40"/>
      <c r="D248" s="41">
        <v>0</v>
      </c>
      <c r="E248" s="41">
        <v>0</v>
      </c>
      <c r="F248" s="41"/>
      <c r="G248" s="44">
        <f t="shared" si="15"/>
        <v>0</v>
      </c>
      <c r="H248" s="40"/>
      <c r="I248" s="42">
        <v>0</v>
      </c>
      <c r="J248" s="10"/>
    </row>
    <row r="249" spans="1:10" ht="13" x14ac:dyDescent="0.3">
      <c r="A249" s="45" t="s">
        <v>333</v>
      </c>
      <c r="B249" s="39" t="s">
        <v>334</v>
      </c>
      <c r="C249" s="40"/>
      <c r="D249" s="41">
        <v>100000000</v>
      </c>
      <c r="E249" s="41">
        <v>100000000</v>
      </c>
      <c r="F249" s="41"/>
      <c r="G249" s="44">
        <f t="shared" si="15"/>
        <v>100000000</v>
      </c>
      <c r="H249" s="40"/>
      <c r="I249" s="42">
        <f t="shared" si="16"/>
        <v>0</v>
      </c>
      <c r="J249" s="10"/>
    </row>
    <row r="250" spans="1:10" ht="13" x14ac:dyDescent="0.3">
      <c r="A250" s="33" t="s">
        <v>249</v>
      </c>
      <c r="B250" s="33" t="s">
        <v>250</v>
      </c>
      <c r="C250" s="38"/>
      <c r="D250" s="36">
        <f>+D251</f>
        <v>47125000</v>
      </c>
      <c r="E250" s="36">
        <f>+E251</f>
        <v>47125000</v>
      </c>
      <c r="F250" s="36">
        <f>+F251</f>
        <v>0</v>
      </c>
      <c r="G250" s="43">
        <f t="shared" si="15"/>
        <v>47125000</v>
      </c>
      <c r="H250" s="38"/>
      <c r="I250" s="37">
        <f t="shared" si="16"/>
        <v>0</v>
      </c>
      <c r="J250" s="10"/>
    </row>
    <row r="251" spans="1:10" ht="13" x14ac:dyDescent="0.3">
      <c r="A251" s="39" t="s">
        <v>251</v>
      </c>
      <c r="B251" s="39" t="s">
        <v>252</v>
      </c>
      <c r="C251" s="40"/>
      <c r="D251" s="41">
        <v>47125000</v>
      </c>
      <c r="E251" s="41">
        <v>47125000</v>
      </c>
      <c r="F251" s="41"/>
      <c r="G251" s="44">
        <f t="shared" si="15"/>
        <v>47125000</v>
      </c>
      <c r="H251" s="40"/>
      <c r="I251" s="42">
        <f t="shared" si="16"/>
        <v>0</v>
      </c>
      <c r="J251" s="10"/>
    </row>
    <row r="252" spans="1:10" ht="13" x14ac:dyDescent="0.3">
      <c r="A252" s="33" t="s">
        <v>253</v>
      </c>
      <c r="B252" s="33" t="s">
        <v>254</v>
      </c>
      <c r="C252" s="38"/>
      <c r="D252" s="36">
        <f>SUM(D253:D254)</f>
        <v>127292200</v>
      </c>
      <c r="E252" s="36">
        <f>SUM(E253:E254)</f>
        <v>127292200</v>
      </c>
      <c r="F252" s="36">
        <f>SUM(F253:F254)</f>
        <v>105800000</v>
      </c>
      <c r="G252" s="43">
        <f t="shared" si="15"/>
        <v>21492200</v>
      </c>
      <c r="H252" s="38"/>
      <c r="I252" s="37">
        <f t="shared" si="16"/>
        <v>0.83115854702801895</v>
      </c>
      <c r="J252" s="10"/>
    </row>
    <row r="253" spans="1:10" ht="13" x14ac:dyDescent="0.3">
      <c r="A253" s="39" t="s">
        <v>255</v>
      </c>
      <c r="B253" s="39" t="s">
        <v>256</v>
      </c>
      <c r="C253" s="40"/>
      <c r="D253" s="41">
        <v>127292200</v>
      </c>
      <c r="E253" s="41">
        <v>127292200</v>
      </c>
      <c r="F253" s="49">
        <v>105800000</v>
      </c>
      <c r="G253" s="44">
        <f t="shared" si="15"/>
        <v>21492200</v>
      </c>
      <c r="H253" s="40"/>
      <c r="I253" s="42">
        <f t="shared" si="16"/>
        <v>0.83115854702801895</v>
      </c>
      <c r="J253" s="10"/>
    </row>
    <row r="254" spans="1:10" ht="13" x14ac:dyDescent="0.3">
      <c r="A254" s="45" t="s">
        <v>484</v>
      </c>
      <c r="B254" s="39" t="s">
        <v>256</v>
      </c>
      <c r="C254" s="40"/>
      <c r="D254" s="41"/>
      <c r="E254" s="41"/>
      <c r="F254" s="41"/>
      <c r="G254" s="44">
        <f t="shared" ref="G254" si="18">+E254-F254</f>
        <v>0</v>
      </c>
      <c r="H254" s="40"/>
      <c r="I254" s="42">
        <v>0</v>
      </c>
      <c r="J254" s="10"/>
    </row>
    <row r="255" spans="1:10" ht="13" x14ac:dyDescent="0.3">
      <c r="A255" s="33" t="s">
        <v>257</v>
      </c>
      <c r="B255" s="33" t="s">
        <v>258</v>
      </c>
      <c r="C255" s="38"/>
      <c r="D255" s="36">
        <f>SUM(D256:D258)</f>
        <v>139675000</v>
      </c>
      <c r="E255" s="36">
        <f>SUM(E256:E258)</f>
        <v>139675000</v>
      </c>
      <c r="F255" s="36">
        <f>SUM(F256:F258)</f>
        <v>0</v>
      </c>
      <c r="G255" s="43">
        <f t="shared" si="15"/>
        <v>139675000</v>
      </c>
      <c r="H255" s="38"/>
      <c r="I255" s="37">
        <f t="shared" si="16"/>
        <v>0</v>
      </c>
      <c r="J255" s="10"/>
    </row>
    <row r="256" spans="1:10" ht="13" x14ac:dyDescent="0.3">
      <c r="A256" s="45" t="s">
        <v>394</v>
      </c>
      <c r="B256" s="39" t="s">
        <v>396</v>
      </c>
      <c r="C256" s="40"/>
      <c r="D256" s="41"/>
      <c r="E256" s="41"/>
      <c r="F256" s="41"/>
      <c r="G256" s="44">
        <f t="shared" ref="G256:G257" si="19">+E256-F256</f>
        <v>0</v>
      </c>
      <c r="H256" s="40"/>
      <c r="I256" s="42">
        <v>0</v>
      </c>
      <c r="J256" s="10"/>
    </row>
    <row r="257" spans="1:10" ht="13" x14ac:dyDescent="0.3">
      <c r="A257" s="45" t="s">
        <v>395</v>
      </c>
      <c r="B257" s="39" t="s">
        <v>397</v>
      </c>
      <c r="C257" s="40"/>
      <c r="D257" s="41"/>
      <c r="E257" s="41"/>
      <c r="F257" s="41"/>
      <c r="G257" s="44">
        <f t="shared" si="19"/>
        <v>0</v>
      </c>
      <c r="H257" s="40"/>
      <c r="I257" s="42">
        <v>0</v>
      </c>
      <c r="J257" s="10"/>
    </row>
    <row r="258" spans="1:10" ht="13" x14ac:dyDescent="0.3">
      <c r="A258" s="39" t="s">
        <v>259</v>
      </c>
      <c r="B258" s="39" t="s">
        <v>260</v>
      </c>
      <c r="C258" s="40"/>
      <c r="D258" s="41">
        <v>139675000</v>
      </c>
      <c r="E258" s="41">
        <v>139675000</v>
      </c>
      <c r="F258" s="41"/>
      <c r="G258" s="44">
        <f t="shared" si="15"/>
        <v>139675000</v>
      </c>
      <c r="H258" s="40"/>
      <c r="I258" s="42">
        <f t="shared" si="16"/>
        <v>0</v>
      </c>
      <c r="J258" s="10"/>
    </row>
    <row r="259" spans="1:10" ht="13" x14ac:dyDescent="0.3">
      <c r="A259" s="33" t="s">
        <v>261</v>
      </c>
      <c r="B259" s="33" t="s">
        <v>262</v>
      </c>
      <c r="C259" s="38"/>
      <c r="D259" s="36">
        <f>+D260</f>
        <v>0</v>
      </c>
      <c r="E259" s="36">
        <f>+E260</f>
        <v>0</v>
      </c>
      <c r="F259" s="36">
        <f>+F260</f>
        <v>0</v>
      </c>
      <c r="G259" s="43">
        <f t="shared" si="15"/>
        <v>0</v>
      </c>
      <c r="H259" s="38"/>
      <c r="I259" s="37">
        <v>0</v>
      </c>
      <c r="J259" s="10"/>
    </row>
    <row r="260" spans="1:10" ht="13" x14ac:dyDescent="0.3">
      <c r="A260" s="39" t="s">
        <v>263</v>
      </c>
      <c r="B260" s="39" t="s">
        <v>264</v>
      </c>
      <c r="C260" s="40"/>
      <c r="D260" s="41"/>
      <c r="E260" s="41"/>
      <c r="F260" s="41"/>
      <c r="G260" s="44">
        <f t="shared" si="15"/>
        <v>0</v>
      </c>
      <c r="H260" s="40"/>
      <c r="I260" s="42">
        <v>0</v>
      </c>
      <c r="J260" s="10"/>
    </row>
    <row r="261" spans="1:10" ht="13" x14ac:dyDescent="0.3">
      <c r="A261" s="33" t="s">
        <v>265</v>
      </c>
      <c r="B261" s="33" t="s">
        <v>266</v>
      </c>
      <c r="C261" s="38"/>
      <c r="D261" s="36">
        <f>+D262</f>
        <v>443800000</v>
      </c>
      <c r="E261" s="36">
        <f>+E262</f>
        <v>443800000</v>
      </c>
      <c r="F261" s="36">
        <f>+F262</f>
        <v>7015262</v>
      </c>
      <c r="G261" s="43">
        <f t="shared" si="15"/>
        <v>436784738</v>
      </c>
      <c r="H261" s="38"/>
      <c r="I261" s="37">
        <f t="shared" si="16"/>
        <v>1.5807260027039208E-2</v>
      </c>
      <c r="J261" s="10"/>
    </row>
    <row r="262" spans="1:10" ht="13" x14ac:dyDescent="0.3">
      <c r="A262" s="39" t="s">
        <v>267</v>
      </c>
      <c r="B262" s="39" t="s">
        <v>266</v>
      </c>
      <c r="C262" s="40"/>
      <c r="D262" s="41">
        <v>443800000</v>
      </c>
      <c r="E262" s="41">
        <v>443800000</v>
      </c>
      <c r="F262" s="41">
        <v>7015262</v>
      </c>
      <c r="G262" s="44">
        <f t="shared" si="15"/>
        <v>436784738</v>
      </c>
      <c r="H262" s="40"/>
      <c r="I262" s="42">
        <f t="shared" si="16"/>
        <v>1.5807260027039208E-2</v>
      </c>
      <c r="J262" s="10"/>
    </row>
    <row r="263" spans="1:10" ht="13" x14ac:dyDescent="0.3">
      <c r="A263" s="46" t="s">
        <v>335</v>
      </c>
      <c r="B263" s="33" t="s">
        <v>336</v>
      </c>
      <c r="C263" s="38"/>
      <c r="D263" s="36">
        <f>+D264</f>
        <v>600000000</v>
      </c>
      <c r="E263" s="36">
        <f>+E264</f>
        <v>600000000</v>
      </c>
      <c r="F263" s="36">
        <f>+F264</f>
        <v>0</v>
      </c>
      <c r="G263" s="44">
        <f t="shared" si="15"/>
        <v>600000000</v>
      </c>
      <c r="H263" s="38"/>
      <c r="I263" s="42">
        <f t="shared" si="16"/>
        <v>0</v>
      </c>
      <c r="J263" s="10"/>
    </row>
    <row r="264" spans="1:10" ht="13" x14ac:dyDescent="0.3">
      <c r="A264" s="45" t="s">
        <v>337</v>
      </c>
      <c r="B264" s="39" t="s">
        <v>336</v>
      </c>
      <c r="C264" s="40"/>
      <c r="D264" s="41">
        <v>600000000</v>
      </c>
      <c r="E264" s="41">
        <v>600000000</v>
      </c>
      <c r="F264" s="41"/>
      <c r="G264" s="44">
        <f t="shared" si="15"/>
        <v>600000000</v>
      </c>
      <c r="H264" s="40"/>
      <c r="I264" s="42">
        <f t="shared" si="16"/>
        <v>0</v>
      </c>
      <c r="J264" s="10"/>
    </row>
    <row r="265" spans="1:10" ht="13" x14ac:dyDescent="0.3">
      <c r="A265" s="33" t="s">
        <v>268</v>
      </c>
      <c r="B265" s="33" t="s">
        <v>285</v>
      </c>
      <c r="C265" s="38"/>
      <c r="D265" s="36">
        <f>+D266</f>
        <v>253849313</v>
      </c>
      <c r="E265" s="36">
        <f>+E266</f>
        <v>253849313</v>
      </c>
      <c r="F265" s="36">
        <f>+F266</f>
        <v>0</v>
      </c>
      <c r="G265" s="43">
        <f t="shared" si="15"/>
        <v>253849313</v>
      </c>
      <c r="H265" s="38"/>
      <c r="I265" s="37">
        <f t="shared" si="16"/>
        <v>0</v>
      </c>
      <c r="J265" s="10"/>
    </row>
    <row r="266" spans="1:10" ht="13" x14ac:dyDescent="0.3">
      <c r="A266" s="33" t="s">
        <v>269</v>
      </c>
      <c r="B266" s="33" t="s">
        <v>285</v>
      </c>
      <c r="C266" s="38"/>
      <c r="D266" s="36">
        <f>+D267+D278</f>
        <v>253849313</v>
      </c>
      <c r="E266" s="36">
        <f>+E267+E278</f>
        <v>253849313</v>
      </c>
      <c r="F266" s="36">
        <f>+F267+F278</f>
        <v>0</v>
      </c>
      <c r="G266" s="43">
        <f t="shared" ref="G266:G288" si="20">+E266-F266</f>
        <v>253849313</v>
      </c>
      <c r="H266" s="38"/>
      <c r="I266" s="37">
        <f t="shared" ref="I266:I287" si="21">+F266/E266</f>
        <v>0</v>
      </c>
      <c r="J266" s="10"/>
    </row>
    <row r="267" spans="1:10" ht="13" x14ac:dyDescent="0.3">
      <c r="A267" s="33" t="s">
        <v>270</v>
      </c>
      <c r="B267" s="33" t="s">
        <v>61</v>
      </c>
      <c r="C267" s="38"/>
      <c r="D267" s="36">
        <f>SUM(D268:D277)</f>
        <v>160973313</v>
      </c>
      <c r="E267" s="36">
        <f>SUM(E268:E277)</f>
        <v>160973313</v>
      </c>
      <c r="F267" s="36">
        <f>SUM(F268:F277)</f>
        <v>0</v>
      </c>
      <c r="G267" s="43">
        <f t="shared" si="20"/>
        <v>160973313</v>
      </c>
      <c r="H267" s="38"/>
      <c r="I267" s="37">
        <f t="shared" si="21"/>
        <v>0</v>
      </c>
      <c r="J267" s="10"/>
    </row>
    <row r="268" spans="1:10" ht="13" x14ac:dyDescent="0.3">
      <c r="A268" s="39" t="s">
        <v>271</v>
      </c>
      <c r="B268" s="39" t="s">
        <v>67</v>
      </c>
      <c r="C268" s="40"/>
      <c r="D268" s="41">
        <v>32550000</v>
      </c>
      <c r="E268" s="41">
        <v>32550000</v>
      </c>
      <c r="F268" s="41"/>
      <c r="G268" s="44">
        <f t="shared" si="20"/>
        <v>32550000</v>
      </c>
      <c r="H268" s="40"/>
      <c r="I268" s="42">
        <f t="shared" si="21"/>
        <v>0</v>
      </c>
      <c r="J268" s="10"/>
    </row>
    <row r="269" spans="1:10" ht="13" x14ac:dyDescent="0.3">
      <c r="A269" s="39" t="s">
        <v>272</v>
      </c>
      <c r="B269" s="39" t="s">
        <v>85</v>
      </c>
      <c r="C269" s="40"/>
      <c r="D269" s="41">
        <v>11392500</v>
      </c>
      <c r="E269" s="41">
        <v>11392500</v>
      </c>
      <c r="F269" s="41"/>
      <c r="G269" s="44">
        <f t="shared" si="20"/>
        <v>11392500</v>
      </c>
      <c r="H269" s="40"/>
      <c r="I269" s="42">
        <f t="shared" si="21"/>
        <v>0</v>
      </c>
      <c r="J269" s="10"/>
    </row>
    <row r="270" spans="1:10" ht="13" x14ac:dyDescent="0.3">
      <c r="A270" s="39" t="s">
        <v>273</v>
      </c>
      <c r="B270" s="39" t="s">
        <v>286</v>
      </c>
      <c r="C270" s="40"/>
      <c r="D270" s="41">
        <v>86800000</v>
      </c>
      <c r="E270" s="41">
        <v>86800000</v>
      </c>
      <c r="F270" s="41"/>
      <c r="G270" s="44">
        <f t="shared" si="20"/>
        <v>86800000</v>
      </c>
      <c r="H270" s="40"/>
      <c r="I270" s="42">
        <f t="shared" si="21"/>
        <v>0</v>
      </c>
      <c r="J270" s="10"/>
    </row>
    <row r="271" spans="1:10" ht="13" x14ac:dyDescent="0.3">
      <c r="A271" s="39" t="s">
        <v>274</v>
      </c>
      <c r="B271" s="39" t="s">
        <v>93</v>
      </c>
      <c r="C271" s="40"/>
      <c r="D271" s="41">
        <v>1085000</v>
      </c>
      <c r="E271" s="41">
        <v>1085000</v>
      </c>
      <c r="F271" s="41"/>
      <c r="G271" s="44">
        <f t="shared" si="20"/>
        <v>1085000</v>
      </c>
      <c r="H271" s="40"/>
      <c r="I271" s="42">
        <f t="shared" si="21"/>
        <v>0</v>
      </c>
      <c r="J271" s="10"/>
    </row>
    <row r="272" spans="1:10" ht="13" x14ac:dyDescent="0.3">
      <c r="A272" s="39" t="s">
        <v>275</v>
      </c>
      <c r="B272" s="39" t="s">
        <v>101</v>
      </c>
      <c r="C272" s="40"/>
      <c r="D272" s="41">
        <v>3797500</v>
      </c>
      <c r="E272" s="41">
        <v>3797500</v>
      </c>
      <c r="F272" s="41"/>
      <c r="G272" s="44">
        <f t="shared" si="20"/>
        <v>3797500</v>
      </c>
      <c r="H272" s="40"/>
      <c r="I272" s="42">
        <f t="shared" si="21"/>
        <v>0</v>
      </c>
      <c r="J272" s="10"/>
    </row>
    <row r="273" spans="1:10" ht="13" x14ac:dyDescent="0.3">
      <c r="A273" s="39" t="s">
        <v>276</v>
      </c>
      <c r="B273" s="39" t="s">
        <v>287</v>
      </c>
      <c r="C273" s="40"/>
      <c r="D273" s="41">
        <v>2712500</v>
      </c>
      <c r="E273" s="41">
        <v>2712500</v>
      </c>
      <c r="F273" s="41"/>
      <c r="G273" s="44">
        <f t="shared" si="20"/>
        <v>2712500</v>
      </c>
      <c r="H273" s="40"/>
      <c r="I273" s="42">
        <f t="shared" si="21"/>
        <v>0</v>
      </c>
      <c r="J273" s="10"/>
    </row>
    <row r="274" spans="1:10" ht="13" x14ac:dyDescent="0.3">
      <c r="A274" s="39" t="s">
        <v>277</v>
      </c>
      <c r="B274" s="39" t="s">
        <v>117</v>
      </c>
      <c r="C274" s="40"/>
      <c r="D274" s="41">
        <v>3255000</v>
      </c>
      <c r="E274" s="41">
        <v>3255000</v>
      </c>
      <c r="F274" s="41"/>
      <c r="G274" s="44">
        <f t="shared" si="20"/>
        <v>3255000</v>
      </c>
      <c r="H274" s="40"/>
      <c r="I274" s="42">
        <v>0</v>
      </c>
      <c r="J274" s="10"/>
    </row>
    <row r="275" spans="1:10" ht="13" x14ac:dyDescent="0.3">
      <c r="A275" s="39" t="s">
        <v>278</v>
      </c>
      <c r="B275" s="39" t="s">
        <v>120</v>
      </c>
      <c r="C275" s="40"/>
      <c r="D275" s="41">
        <v>6510000</v>
      </c>
      <c r="E275" s="41">
        <v>6510000</v>
      </c>
      <c r="F275" s="41"/>
      <c r="G275" s="44">
        <f t="shared" si="20"/>
        <v>6510000</v>
      </c>
      <c r="H275" s="40"/>
      <c r="I275" s="42">
        <f t="shared" si="21"/>
        <v>0</v>
      </c>
      <c r="J275" s="10"/>
    </row>
    <row r="276" spans="1:10" ht="13" x14ac:dyDescent="0.3">
      <c r="A276" s="39" t="s">
        <v>279</v>
      </c>
      <c r="B276" s="39" t="s">
        <v>136</v>
      </c>
      <c r="C276" s="40"/>
      <c r="D276" s="41">
        <v>7595000</v>
      </c>
      <c r="E276" s="41">
        <v>7595000</v>
      </c>
      <c r="F276" s="41"/>
      <c r="G276" s="44">
        <f t="shared" si="20"/>
        <v>7595000</v>
      </c>
      <c r="H276" s="40"/>
      <c r="I276" s="42">
        <f t="shared" si="21"/>
        <v>0</v>
      </c>
      <c r="J276" s="10"/>
    </row>
    <row r="277" spans="1:10" ht="13" x14ac:dyDescent="0.3">
      <c r="A277" s="39" t="s">
        <v>280</v>
      </c>
      <c r="B277" s="39" t="s">
        <v>160</v>
      </c>
      <c r="C277" s="40"/>
      <c r="D277" s="41">
        <v>5275813</v>
      </c>
      <c r="E277" s="41">
        <v>5275813</v>
      </c>
      <c r="F277" s="41"/>
      <c r="G277" s="44">
        <f t="shared" si="20"/>
        <v>5275813</v>
      </c>
      <c r="H277" s="40"/>
      <c r="I277" s="42">
        <f t="shared" si="21"/>
        <v>0</v>
      </c>
      <c r="J277" s="10"/>
    </row>
    <row r="278" spans="1:10" ht="13" x14ac:dyDescent="0.3">
      <c r="A278" s="33" t="s">
        <v>281</v>
      </c>
      <c r="B278" s="33" t="s">
        <v>138</v>
      </c>
      <c r="C278" s="38"/>
      <c r="D278" s="36">
        <f>SUM(D279:D281)</f>
        <v>92876000</v>
      </c>
      <c r="E278" s="36">
        <f>SUM(E279:E281)</f>
        <v>92876000</v>
      </c>
      <c r="F278" s="36">
        <f>SUM(F279:F281)</f>
        <v>0</v>
      </c>
      <c r="G278" s="43">
        <f t="shared" si="20"/>
        <v>92876000</v>
      </c>
      <c r="H278" s="38"/>
      <c r="I278" s="37">
        <f t="shared" si="21"/>
        <v>0</v>
      </c>
      <c r="J278" s="10"/>
    </row>
    <row r="279" spans="1:10" ht="13" x14ac:dyDescent="0.3">
      <c r="A279" s="39" t="s">
        <v>282</v>
      </c>
      <c r="B279" s="39" t="s">
        <v>226</v>
      </c>
      <c r="C279" s="40"/>
      <c r="D279" s="41">
        <v>83111000</v>
      </c>
      <c r="E279" s="41">
        <v>83111000</v>
      </c>
      <c r="F279" s="41"/>
      <c r="G279" s="44">
        <f t="shared" si="20"/>
        <v>83111000</v>
      </c>
      <c r="H279" s="40"/>
      <c r="I279" s="42">
        <f t="shared" si="21"/>
        <v>0</v>
      </c>
      <c r="J279" s="10"/>
    </row>
    <row r="280" spans="1:10" ht="13" x14ac:dyDescent="0.3">
      <c r="A280" s="39" t="s">
        <v>283</v>
      </c>
      <c r="B280" s="39" t="s">
        <v>236</v>
      </c>
      <c r="C280" s="40"/>
      <c r="D280" s="41">
        <v>4340000</v>
      </c>
      <c r="E280" s="41">
        <v>4340000</v>
      </c>
      <c r="F280" s="41"/>
      <c r="G280" s="44">
        <f t="shared" si="20"/>
        <v>4340000</v>
      </c>
      <c r="H280" s="40"/>
      <c r="I280" s="42">
        <f t="shared" si="21"/>
        <v>0</v>
      </c>
      <c r="J280" s="10"/>
    </row>
    <row r="281" spans="1:10" ht="13" x14ac:dyDescent="0.3">
      <c r="A281" s="39" t="s">
        <v>284</v>
      </c>
      <c r="B281" s="39" t="s">
        <v>238</v>
      </c>
      <c r="C281" s="40"/>
      <c r="D281" s="41">
        <v>5425000</v>
      </c>
      <c r="E281" s="41">
        <v>5425000</v>
      </c>
      <c r="F281" s="41"/>
      <c r="G281" s="44">
        <f t="shared" si="20"/>
        <v>5425000</v>
      </c>
      <c r="H281" s="40"/>
      <c r="I281" s="42">
        <f t="shared" si="21"/>
        <v>0</v>
      </c>
      <c r="J281" s="10"/>
    </row>
    <row r="282" spans="1:10" ht="13" x14ac:dyDescent="0.3">
      <c r="A282" s="33">
        <v>24</v>
      </c>
      <c r="B282" s="33" t="s">
        <v>288</v>
      </c>
      <c r="C282" s="38"/>
      <c r="D282" s="36">
        <f>+D283+D287</f>
        <v>3810543455</v>
      </c>
      <c r="E282" s="36">
        <f>+E283+E287</f>
        <v>3810543455</v>
      </c>
      <c r="F282" s="36">
        <f>+F283+F287</f>
        <v>0</v>
      </c>
      <c r="G282" s="43">
        <f t="shared" si="20"/>
        <v>3810543455</v>
      </c>
      <c r="H282" s="38"/>
      <c r="I282" s="37">
        <f t="shared" si="21"/>
        <v>0</v>
      </c>
      <c r="J282" s="10"/>
    </row>
    <row r="283" spans="1:10" ht="13" x14ac:dyDescent="0.3">
      <c r="A283" s="33">
        <v>2402</v>
      </c>
      <c r="B283" s="33" t="s">
        <v>27</v>
      </c>
      <c r="C283" s="38"/>
      <c r="D283" s="36">
        <f t="shared" ref="D283:F285" si="22">+D284</f>
        <v>3810543455</v>
      </c>
      <c r="E283" s="36">
        <f t="shared" si="22"/>
        <v>3810543455</v>
      </c>
      <c r="F283" s="36">
        <f t="shared" si="22"/>
        <v>0</v>
      </c>
      <c r="G283" s="43">
        <f t="shared" si="20"/>
        <v>3810543455</v>
      </c>
      <c r="H283" s="38"/>
      <c r="I283" s="37">
        <f t="shared" si="21"/>
        <v>0</v>
      </c>
      <c r="J283" s="10"/>
    </row>
    <row r="284" spans="1:10" ht="13" x14ac:dyDescent="0.3">
      <c r="A284" s="33">
        <v>240201</v>
      </c>
      <c r="B284" s="33" t="s">
        <v>29</v>
      </c>
      <c r="C284" s="38"/>
      <c r="D284" s="36">
        <f t="shared" si="22"/>
        <v>3810543455</v>
      </c>
      <c r="E284" s="36">
        <f t="shared" si="22"/>
        <v>3810543455</v>
      </c>
      <c r="F284" s="36">
        <f t="shared" si="22"/>
        <v>0</v>
      </c>
      <c r="G284" s="43">
        <f t="shared" si="20"/>
        <v>3810543455</v>
      </c>
      <c r="H284" s="38"/>
      <c r="I284" s="37">
        <f t="shared" si="21"/>
        <v>0</v>
      </c>
      <c r="J284" s="10"/>
    </row>
    <row r="285" spans="1:10" ht="13" x14ac:dyDescent="0.3">
      <c r="A285" s="33">
        <v>24020101</v>
      </c>
      <c r="B285" s="33" t="s">
        <v>31</v>
      </c>
      <c r="C285" s="38"/>
      <c r="D285" s="36">
        <f t="shared" si="22"/>
        <v>3810543455</v>
      </c>
      <c r="E285" s="36">
        <f t="shared" si="22"/>
        <v>3810543455</v>
      </c>
      <c r="F285" s="36">
        <f t="shared" si="22"/>
        <v>0</v>
      </c>
      <c r="G285" s="43">
        <f t="shared" si="20"/>
        <v>3810543455</v>
      </c>
      <c r="H285" s="38"/>
      <c r="I285" s="37">
        <f t="shared" si="21"/>
        <v>0</v>
      </c>
      <c r="J285" s="10"/>
    </row>
    <row r="286" spans="1:10" ht="13" x14ac:dyDescent="0.3">
      <c r="A286" s="39">
        <v>2402010101</v>
      </c>
      <c r="B286" s="39" t="s">
        <v>33</v>
      </c>
      <c r="C286" s="40"/>
      <c r="D286" s="41">
        <v>3810543455</v>
      </c>
      <c r="E286" s="41">
        <v>3810543455</v>
      </c>
      <c r="F286" s="41"/>
      <c r="G286" s="44">
        <f t="shared" si="20"/>
        <v>3810543455</v>
      </c>
      <c r="H286" s="40"/>
      <c r="I286" s="42">
        <f t="shared" si="21"/>
        <v>0</v>
      </c>
      <c r="J286" s="10"/>
    </row>
    <row r="287" spans="1:10" ht="13" x14ac:dyDescent="0.3">
      <c r="A287" s="33">
        <v>240202</v>
      </c>
      <c r="B287" s="33" t="s">
        <v>59</v>
      </c>
      <c r="C287" s="38"/>
      <c r="D287" s="36">
        <f>+D288</f>
        <v>0</v>
      </c>
      <c r="E287" s="36">
        <f>+E288</f>
        <v>0</v>
      </c>
      <c r="F287" s="36">
        <f>+F288</f>
        <v>0</v>
      </c>
      <c r="G287" s="43">
        <f t="shared" si="20"/>
        <v>0</v>
      </c>
      <c r="H287" s="38"/>
      <c r="I287" s="37" t="e">
        <f t="shared" si="21"/>
        <v>#DIV/0!</v>
      </c>
      <c r="J287" s="10"/>
    </row>
    <row r="288" spans="1:10" ht="13" x14ac:dyDescent="0.3">
      <c r="A288" s="39">
        <v>24020202</v>
      </c>
      <c r="B288" s="39" t="s">
        <v>138</v>
      </c>
      <c r="C288" s="40"/>
      <c r="D288" s="41"/>
      <c r="E288" s="41"/>
      <c r="F288" s="41"/>
      <c r="G288" s="44">
        <f t="shared" si="20"/>
        <v>0</v>
      </c>
      <c r="H288" s="40"/>
      <c r="I288" s="42">
        <v>0</v>
      </c>
      <c r="J288" s="10"/>
    </row>
    <row r="289" spans="1:10" ht="10.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0"/>
    </row>
    <row r="290" spans="1:10" ht="12.75" customHeight="1" x14ac:dyDescent="0.25">
      <c r="A290" s="11" t="s">
        <v>21</v>
      </c>
      <c r="B290" s="12" t="s">
        <v>22</v>
      </c>
      <c r="C290" s="13"/>
      <c r="D290" s="11"/>
      <c r="E290" s="11"/>
      <c r="F290" s="11"/>
      <c r="G290" s="11"/>
      <c r="H290" s="11"/>
      <c r="I290" s="11"/>
      <c r="J290" s="10"/>
    </row>
    <row r="291" spans="1:10" ht="12.5" x14ac:dyDescent="0.25">
      <c r="A291" s="11"/>
      <c r="B291" s="11" t="s">
        <v>23</v>
      </c>
      <c r="C291" s="13"/>
      <c r="D291" s="11"/>
      <c r="E291" s="11"/>
      <c r="F291" s="11"/>
      <c r="G291" s="11"/>
      <c r="H291" s="11"/>
      <c r="I291" s="11"/>
      <c r="J291" s="10"/>
    </row>
    <row r="292" spans="1:10" ht="12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0"/>
    </row>
    <row r="293" spans="1:10" ht="39" customHeight="1" x14ac:dyDescent="0.25">
      <c r="A293" s="57" t="s">
        <v>24</v>
      </c>
      <c r="B293" s="58"/>
      <c r="C293" s="58"/>
      <c r="D293" s="58"/>
      <c r="E293" s="58"/>
      <c r="F293" s="58"/>
      <c r="G293" s="58"/>
      <c r="H293" s="58"/>
      <c r="I293" s="58"/>
      <c r="J293" s="10"/>
    </row>
    <row r="294" spans="1:10" ht="12.75" customHeight="1" x14ac:dyDescent="0.25">
      <c r="J294" s="10"/>
    </row>
    <row r="295" spans="1:10" ht="12.75" customHeight="1" x14ac:dyDescent="0.25">
      <c r="J295" s="10"/>
    </row>
    <row r="296" spans="1:10" ht="12.75" customHeight="1" x14ac:dyDescent="0.25">
      <c r="J296" s="10"/>
    </row>
    <row r="297" spans="1:10" ht="12.75" customHeight="1" x14ac:dyDescent="0.25">
      <c r="J297" s="10"/>
    </row>
    <row r="298" spans="1:10" ht="12.75" customHeight="1" x14ac:dyDescent="0.25">
      <c r="J298" s="10"/>
    </row>
    <row r="299" spans="1:10" ht="12.75" customHeight="1" x14ac:dyDescent="0.25">
      <c r="J299" s="10"/>
    </row>
    <row r="300" spans="1:10" ht="12.75" customHeight="1" x14ac:dyDescent="0.25">
      <c r="J300" s="10"/>
    </row>
    <row r="301" spans="1:10" ht="12.75" customHeight="1" x14ac:dyDescent="0.25">
      <c r="J301" s="10"/>
    </row>
    <row r="302" spans="1:10" ht="12.75" customHeight="1" x14ac:dyDescent="0.25">
      <c r="J302" s="10"/>
    </row>
    <row r="303" spans="1:10" ht="12.75" customHeight="1" x14ac:dyDescent="0.25">
      <c r="J303" s="10"/>
    </row>
    <row r="304" spans="1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</sheetData>
  <mergeCells count="10">
    <mergeCell ref="A293:I293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2023-02-15T21:54:42Z</cp:lastPrinted>
  <dcterms:modified xsi:type="dcterms:W3CDTF">2023-07-10T22:55:35Z</dcterms:modified>
</cp:coreProperties>
</file>