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 firstSheet="1" activeTab="1"/>
  </bookViews>
  <sheets>
    <sheet name="Ejec. Consolidada (2)" sheetId="2" state="hidden" r:id="rId1"/>
    <sheet name="Ejec. Consolidada" sheetId="1" r:id="rId2"/>
  </sheets>
  <definedNames>
    <definedName name="Excel_BuiltIn_Print_Area" localSheetId="1">#REF!</definedName>
    <definedName name="Excel_BuiltIn_Print_Area" localSheetId="0">#REF!</definedName>
    <definedName name="Excel_BuiltIn_Print_Titles" localSheetId="1">#REF!</definedName>
    <definedName name="Excel_BuiltIn_Print_Titles" localSheetId="0">#REF!</definedName>
    <definedName name="Excel_BuiltIn_Print_Titles_1" localSheetId="0">#REF!</definedName>
    <definedName name="Excel_BuiltIn_Print_Titles_1">#REF!</definedName>
  </definedNames>
  <calcPr calcId="144525"/>
  <extLst>
    <ext uri="GoogleSheetsCustomDataVersion1">
      <go:sheetsCustomData xmlns:go="http://customooxmlschemas.google.com/" r:id="" roundtripDataSignature="AMtx7mh2Yt31BeI8qIaXT7Z04fydROg/+w=="/>
    </ext>
  </extLst>
</workbook>
</file>

<file path=xl/calcChain.xml><?xml version="1.0" encoding="utf-8"?>
<calcChain xmlns="http://schemas.openxmlformats.org/spreadsheetml/2006/main">
  <c r="I186" i="2" l="1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165" i="1"/>
  <c r="F69" i="1"/>
  <c r="E69" i="1"/>
  <c r="I161" i="1"/>
  <c r="I162" i="1"/>
  <c r="G161" i="1"/>
  <c r="G162" i="1"/>
  <c r="F161" i="1"/>
  <c r="E161" i="1"/>
  <c r="E75" i="1"/>
  <c r="F118" i="1"/>
  <c r="E118" i="1"/>
  <c r="E107" i="1"/>
  <c r="F148" i="1"/>
  <c r="E148" i="1"/>
  <c r="I150" i="1"/>
  <c r="G150" i="1"/>
  <c r="F146" i="1"/>
  <c r="E146" i="1"/>
  <c r="I146" i="1"/>
  <c r="I147" i="1"/>
  <c r="I148" i="1"/>
  <c r="I149" i="1"/>
  <c r="I151" i="1"/>
  <c r="G146" i="1"/>
  <c r="G147" i="1"/>
  <c r="G148" i="1"/>
  <c r="G149" i="1"/>
  <c r="E135" i="1"/>
  <c r="I137" i="1"/>
  <c r="G137" i="1"/>
  <c r="G127" i="1"/>
  <c r="I127" i="1"/>
  <c r="E123" i="1"/>
  <c r="G122" i="1"/>
  <c r="I122" i="1"/>
  <c r="G121" i="1"/>
  <c r="I121" i="1"/>
  <c r="G120" i="1"/>
  <c r="E111" i="1"/>
  <c r="G114" i="1"/>
  <c r="I114" i="1"/>
  <c r="I108" i="1"/>
  <c r="I109" i="1"/>
  <c r="I110" i="1"/>
  <c r="G108" i="1"/>
  <c r="G109" i="1"/>
  <c r="G110" i="1"/>
  <c r="E108" i="1"/>
  <c r="F108" i="1"/>
  <c r="D108" i="1"/>
  <c r="F90" i="1"/>
  <c r="E90" i="1"/>
  <c r="F91" i="1"/>
  <c r="E91" i="1"/>
  <c r="I92" i="1"/>
  <c r="G92" i="1"/>
  <c r="I105" i="1"/>
  <c r="G105" i="1"/>
  <c r="F104" i="1"/>
  <c r="E104" i="1"/>
  <c r="G104" i="1" s="1"/>
  <c r="F93" i="1"/>
  <c r="E93" i="1"/>
  <c r="G102" i="1"/>
  <c r="I102" i="1"/>
  <c r="G101" i="1"/>
  <c r="I101" i="1"/>
  <c r="G100" i="1"/>
  <c r="I100" i="1"/>
  <c r="G99" i="1"/>
  <c r="I99" i="1"/>
  <c r="G98" i="1"/>
  <c r="I98" i="1"/>
  <c r="G97" i="1"/>
  <c r="I97" i="1"/>
  <c r="I95" i="1"/>
  <c r="I96" i="1"/>
  <c r="G94" i="1"/>
  <c r="G95" i="1"/>
  <c r="G96" i="1"/>
  <c r="G78" i="1"/>
  <c r="I78" i="1"/>
  <c r="G79" i="1"/>
  <c r="I79" i="1"/>
  <c r="E23" i="1"/>
  <c r="G14" i="1"/>
  <c r="G17" i="1"/>
  <c r="G18" i="1"/>
  <c r="G21" i="1"/>
  <c r="F17" i="1"/>
  <c r="E17" i="1"/>
  <c r="G25" i="1"/>
  <c r="G23" i="1"/>
  <c r="F25" i="1"/>
  <c r="F23" i="1"/>
  <c r="F20" i="1"/>
  <c r="H15" i="1"/>
  <c r="I18" i="1"/>
  <c r="I22" i="1"/>
  <c r="I24" i="1"/>
  <c r="I26" i="1"/>
  <c r="I34" i="1"/>
  <c r="I35" i="1"/>
  <c r="I38" i="1"/>
  <c r="I39" i="1"/>
  <c r="I41" i="1"/>
  <c r="I43" i="1"/>
  <c r="I46" i="1"/>
  <c r="I47" i="1"/>
  <c r="I51" i="1"/>
  <c r="I54" i="1"/>
  <c r="I57" i="1"/>
  <c r="I60" i="1"/>
  <c r="I62" i="1"/>
  <c r="I64" i="1"/>
  <c r="I66" i="1"/>
  <c r="I68" i="1"/>
  <c r="I76" i="1"/>
  <c r="I77" i="1"/>
  <c r="I83" i="1"/>
  <c r="I86" i="1"/>
  <c r="I88" i="1"/>
  <c r="I89" i="1"/>
  <c r="I94" i="1"/>
  <c r="I106" i="1"/>
  <c r="I112" i="1"/>
  <c r="I113" i="1"/>
  <c r="I115" i="1"/>
  <c r="I116" i="1"/>
  <c r="I117" i="1"/>
  <c r="I119" i="1"/>
  <c r="I120" i="1"/>
  <c r="I124" i="1"/>
  <c r="I125" i="1"/>
  <c r="I126" i="1"/>
  <c r="I129" i="1"/>
  <c r="I131" i="1"/>
  <c r="I136" i="1"/>
  <c r="I139" i="1"/>
  <c r="I140" i="1"/>
  <c r="I142" i="1"/>
  <c r="I144" i="1"/>
  <c r="I152" i="1"/>
  <c r="I154" i="1"/>
  <c r="I156" i="1"/>
  <c r="I158" i="1"/>
  <c r="I160" i="1"/>
  <c r="I166" i="1"/>
  <c r="I167" i="1"/>
  <c r="I168" i="1"/>
  <c r="I169" i="1"/>
  <c r="I170" i="1"/>
  <c r="I171" i="1"/>
  <c r="I173" i="1"/>
  <c r="I174" i="1"/>
  <c r="I175" i="1"/>
  <c r="I177" i="1"/>
  <c r="I178" i="1"/>
  <c r="I179" i="1"/>
  <c r="I184" i="1"/>
  <c r="I186" i="1"/>
  <c r="G31" i="1"/>
  <c r="G34" i="1"/>
  <c r="G35" i="1"/>
  <c r="G38" i="1"/>
  <c r="G39" i="1"/>
  <c r="G41" i="1"/>
  <c r="G43" i="1"/>
  <c r="G45" i="1"/>
  <c r="G46" i="1"/>
  <c r="G47" i="1"/>
  <c r="G49" i="1"/>
  <c r="G51" i="1"/>
  <c r="G52" i="1"/>
  <c r="G54" i="1"/>
  <c r="G57" i="1"/>
  <c r="G59" i="1"/>
  <c r="G60" i="1"/>
  <c r="G62" i="1"/>
  <c r="G64" i="1"/>
  <c r="G66" i="1"/>
  <c r="G68" i="1"/>
  <c r="G73" i="1"/>
  <c r="G76" i="1"/>
  <c r="G77" i="1"/>
  <c r="G81" i="1"/>
  <c r="G83" i="1"/>
  <c r="G86" i="1"/>
  <c r="G88" i="1"/>
  <c r="G89" i="1"/>
  <c r="G106" i="1"/>
  <c r="G112" i="1"/>
  <c r="G113" i="1"/>
  <c r="G115" i="1"/>
  <c r="G116" i="1"/>
  <c r="G117" i="1"/>
  <c r="G119" i="1"/>
  <c r="G124" i="1"/>
  <c r="G125" i="1"/>
  <c r="G126" i="1"/>
  <c r="G128" i="1"/>
  <c r="G129" i="1"/>
  <c r="G130" i="1"/>
  <c r="G131" i="1"/>
  <c r="G133" i="1"/>
  <c r="G136" i="1"/>
  <c r="H136" i="1" s="1"/>
  <c r="G138" i="1"/>
  <c r="G139" i="1"/>
  <c r="G140" i="1"/>
  <c r="G142" i="1"/>
  <c r="G144" i="1"/>
  <c r="G152" i="1"/>
  <c r="G154" i="1"/>
  <c r="G156" i="1"/>
  <c r="G158" i="1"/>
  <c r="G160" i="1"/>
  <c r="G166" i="1"/>
  <c r="G167" i="1"/>
  <c r="G168" i="1"/>
  <c r="G169" i="1"/>
  <c r="G170" i="1"/>
  <c r="G171" i="1"/>
  <c r="G172" i="1"/>
  <c r="G173" i="1"/>
  <c r="G174" i="1"/>
  <c r="G175" i="1"/>
  <c r="G177" i="1"/>
  <c r="G178" i="1"/>
  <c r="G179" i="1"/>
  <c r="G184" i="1"/>
  <c r="G186" i="1"/>
  <c r="F185" i="1"/>
  <c r="F183" i="1"/>
  <c r="F182" i="1" s="1"/>
  <c r="F181" i="1" s="1"/>
  <c r="F176" i="1"/>
  <c r="F165" i="1"/>
  <c r="F159" i="1"/>
  <c r="F157" i="1"/>
  <c r="I157" i="1" s="1"/>
  <c r="F155" i="1"/>
  <c r="F153" i="1"/>
  <c r="F151" i="1"/>
  <c r="F143" i="1"/>
  <c r="F141" i="1"/>
  <c r="F135" i="1"/>
  <c r="F134" i="1" s="1"/>
  <c r="F132" i="1"/>
  <c r="F123" i="1"/>
  <c r="F107" i="1" s="1"/>
  <c r="F111" i="1"/>
  <c r="F103" i="1"/>
  <c r="F87" i="1"/>
  <c r="F85" i="1"/>
  <c r="I85" i="1" s="1"/>
  <c r="F82" i="1"/>
  <c r="F80" i="1"/>
  <c r="F75" i="1"/>
  <c r="F72" i="1"/>
  <c r="F71" i="1" s="1"/>
  <c r="F70" i="1" s="1"/>
  <c r="F67" i="1"/>
  <c r="F65" i="1"/>
  <c r="F63" i="1"/>
  <c r="F61" i="1"/>
  <c r="I61" i="1" s="1"/>
  <c r="F58" i="1"/>
  <c r="F56" i="1"/>
  <c r="F53" i="1"/>
  <c r="F50" i="1"/>
  <c r="F48" i="1"/>
  <c r="F44" i="1"/>
  <c r="F42" i="1"/>
  <c r="F40" i="1"/>
  <c r="G40" i="1" s="1"/>
  <c r="F37" i="1"/>
  <c r="F33" i="1"/>
  <c r="F32" i="1" s="1"/>
  <c r="F30" i="1"/>
  <c r="F29" i="1" s="1"/>
  <c r="E185" i="1"/>
  <c r="E183" i="1"/>
  <c r="E182" i="1" s="1"/>
  <c r="E176" i="1"/>
  <c r="E164" i="1"/>
  <c r="E159" i="1"/>
  <c r="E157" i="1"/>
  <c r="E155" i="1"/>
  <c r="G155" i="1" s="1"/>
  <c r="E153" i="1"/>
  <c r="E151" i="1"/>
  <c r="E143" i="1"/>
  <c r="E132" i="1"/>
  <c r="E141" i="1"/>
  <c r="E87" i="1"/>
  <c r="E85" i="1"/>
  <c r="E84" i="1" s="1"/>
  <c r="E82" i="1"/>
  <c r="E80" i="1"/>
  <c r="E72" i="1"/>
  <c r="E71" i="1" s="1"/>
  <c r="E67" i="1"/>
  <c r="E65" i="1"/>
  <c r="E63" i="1"/>
  <c r="E61" i="1"/>
  <c r="E58" i="1"/>
  <c r="E56" i="1"/>
  <c r="E53" i="1"/>
  <c r="E50" i="1"/>
  <c r="E48" i="1"/>
  <c r="E44" i="1"/>
  <c r="E42" i="1"/>
  <c r="E40" i="1"/>
  <c r="E37" i="1"/>
  <c r="G37" i="1" s="1"/>
  <c r="E33" i="1"/>
  <c r="E30" i="1"/>
  <c r="G30" i="1" s="1"/>
  <c r="E25" i="1"/>
  <c r="E20" i="1"/>
  <c r="E16" i="1"/>
  <c r="E15" i="1" s="1"/>
  <c r="I185" i="2" l="1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176" i="1"/>
  <c r="F145" i="1"/>
  <c r="E145" i="1"/>
  <c r="G143" i="1"/>
  <c r="G141" i="1"/>
  <c r="I123" i="1"/>
  <c r="G118" i="1"/>
  <c r="G111" i="1"/>
  <c r="G93" i="1"/>
  <c r="G82" i="1"/>
  <c r="I159" i="1"/>
  <c r="G44" i="1"/>
  <c r="I185" i="1"/>
  <c r="G63" i="1"/>
  <c r="I82" i="1"/>
  <c r="G132" i="1"/>
  <c r="G87" i="1"/>
  <c r="E19" i="1"/>
  <c r="G67" i="1"/>
  <c r="F180" i="1"/>
  <c r="I17" i="1"/>
  <c r="E134" i="1"/>
  <c r="G134" i="1" s="1"/>
  <c r="I165" i="1"/>
  <c r="G185" i="1"/>
  <c r="I93" i="1"/>
  <c r="I141" i="1"/>
  <c r="I143" i="1"/>
  <c r="I87" i="1"/>
  <c r="I65" i="1"/>
  <c r="G123" i="1"/>
  <c r="G33" i="1"/>
  <c r="I56" i="1"/>
  <c r="G80" i="1"/>
  <c r="I53" i="1"/>
  <c r="I104" i="1"/>
  <c r="G157" i="1"/>
  <c r="G61" i="1"/>
  <c r="G135" i="1"/>
  <c r="G159" i="1"/>
  <c r="I118" i="1"/>
  <c r="I155" i="1"/>
  <c r="I20" i="1"/>
  <c r="G75" i="1"/>
  <c r="F84" i="1"/>
  <c r="G84" i="1" s="1"/>
  <c r="I75" i="1"/>
  <c r="I67" i="1"/>
  <c r="I63" i="1"/>
  <c r="I58" i="1"/>
  <c r="G58" i="1"/>
  <c r="E55" i="1"/>
  <c r="G53" i="1"/>
  <c r="G50" i="1"/>
  <c r="I50" i="1"/>
  <c r="I44" i="1"/>
  <c r="G42" i="1"/>
  <c r="I40" i="1"/>
  <c r="I37" i="1"/>
  <c r="E163" i="1"/>
  <c r="G71" i="1"/>
  <c r="E70" i="1"/>
  <c r="E74" i="1"/>
  <c r="G182" i="1"/>
  <c r="E181" i="1"/>
  <c r="E36" i="1"/>
  <c r="I33" i="1"/>
  <c r="G56" i="1"/>
  <c r="E103" i="1"/>
  <c r="G103" i="1" s="1"/>
  <c r="F164" i="1"/>
  <c r="G164" i="1" s="1"/>
  <c r="G183" i="1"/>
  <c r="I183" i="1"/>
  <c r="I135" i="1"/>
  <c r="I42" i="1"/>
  <c r="E32" i="1"/>
  <c r="G153" i="1"/>
  <c r="I111" i="1"/>
  <c r="G72" i="1"/>
  <c r="F55" i="1"/>
  <c r="G85" i="1"/>
  <c r="I182" i="1"/>
  <c r="E29" i="1"/>
  <c r="F36" i="1"/>
  <c r="G165" i="1"/>
  <c r="I153" i="1"/>
  <c r="G48" i="1"/>
  <c r="G151" i="1"/>
  <c r="I25" i="1"/>
  <c r="G65" i="1"/>
  <c r="G176" i="1"/>
  <c r="I23" i="1"/>
  <c r="E13" i="1"/>
  <c r="E12" i="1" s="1"/>
  <c r="F19" i="1"/>
  <c r="G19" i="1" s="1"/>
  <c r="G20" i="1"/>
  <c r="F16" i="1"/>
  <c r="G16" i="1" s="1"/>
  <c r="G90" i="2" l="1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84" i="1"/>
  <c r="I145" i="1"/>
  <c r="I103" i="1"/>
  <c r="I107" i="1"/>
  <c r="I19" i="1"/>
  <c r="G145" i="1"/>
  <c r="I134" i="1"/>
  <c r="F74" i="1"/>
  <c r="F28" i="1"/>
  <c r="G55" i="1"/>
  <c r="I55" i="1"/>
  <c r="G36" i="1"/>
  <c r="G32" i="1"/>
  <c r="I32" i="1"/>
  <c r="E180" i="1"/>
  <c r="G181" i="1"/>
  <c r="I181" i="1"/>
  <c r="F163" i="1"/>
  <c r="I163" i="1" s="1"/>
  <c r="I164" i="1"/>
  <c r="G107" i="1"/>
  <c r="G70" i="1"/>
  <c r="I36" i="1"/>
  <c r="I91" i="1"/>
  <c r="G91" i="1"/>
  <c r="E28" i="1"/>
  <c r="G29" i="1"/>
  <c r="I16" i="1"/>
  <c r="F15" i="1"/>
  <c r="G15" i="1" s="1"/>
  <c r="G69" i="2" l="1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74" i="1"/>
  <c r="F27" i="1"/>
  <c r="G74" i="1"/>
  <c r="G28" i="1"/>
  <c r="G90" i="1"/>
  <c r="I90" i="1"/>
  <c r="I28" i="1"/>
  <c r="G163" i="1"/>
  <c r="E27" i="1"/>
  <c r="G180" i="1"/>
  <c r="I180" i="1"/>
  <c r="I15" i="1"/>
  <c r="F13" i="1"/>
  <c r="G13" i="1" s="1"/>
  <c r="F10" i="2" l="1"/>
  <c r="G180" i="2"/>
  <c r="I27" i="2"/>
  <c r="G12" i="2"/>
  <c r="E11" i="2"/>
  <c r="I11" i="2" s="1"/>
  <c r="G27" i="1"/>
  <c r="I27" i="1"/>
  <c r="E11" i="1"/>
  <c r="E10" i="1" s="1"/>
  <c r="G69" i="1"/>
  <c r="I69" i="1"/>
  <c r="F12" i="1"/>
  <c r="G12" i="1" s="1"/>
  <c r="I13" i="1"/>
  <c r="E10" i="2" l="1"/>
  <c r="G10" i="2" s="1"/>
  <c r="G11" i="2"/>
  <c r="F11" i="1"/>
  <c r="G11" i="1" s="1"/>
  <c r="I12" i="1"/>
  <c r="I10" i="2" l="1"/>
  <c r="F10" i="1"/>
  <c r="G10" i="1" s="1"/>
  <c r="I11" i="1"/>
  <c r="I10" i="1" l="1"/>
</calcChain>
</file>

<file path=xl/sharedStrings.xml><?xml version="1.0" encoding="utf-8"?>
<sst xmlns="http://schemas.openxmlformats.org/spreadsheetml/2006/main" count="744" uniqueCount="340">
  <si>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</si>
  <si>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</si>
  <si>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</si>
  <si>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</si>
  <si>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</si>
  <si>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</si>
  <si>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</si>
  <si>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</si>
  <si>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</si>
  <si>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</si>
  <si>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</si>
  <si>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</si>
  <si>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</si>
  <si>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</si>
  <si>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</si>
  <si>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</si>
  <si>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</si>
  <si>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</si>
  <si>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</si>
  <si>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</si>
  <si>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</si>
  <si>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</si>
  <si>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</si>
  <si>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</si>
  <si>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</si>
  <si>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</si>
  <si>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</si>
  <si>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</si>
  <si>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</si>
  <si>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</si>
  <si>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</si>
  <si>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</si>
  <si>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</si>
  <si>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</si>
  <si>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</si>
  <si>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</si>
  <si>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</si>
  <si>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</si>
  <si>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</si>
  <si>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</si>
  <si>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</si>
  <si>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</si>
  <si>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</si>
  <si>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</si>
  <si>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</si>
  <si>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</si>
  <si>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</si>
  <si>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</si>
  <si>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</si>
  <si>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</si>
  <si>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</si>
  <si>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</si>
  <si>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</si>
  <si>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</si>
  <si>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</si>
  <si>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</si>
  <si>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</si>
  <si>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</si>
  <si>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</si>
  <si>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</si>
  <si>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</si>
  <si>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</si>
  <si>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</si>
  <si>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</si>
  <si>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</si>
  <si>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</si>
  <si>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</si>
  <si>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</si>
  <si>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</si>
  <si>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</si>
  <si>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</si>
  <si>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</si>
  <si>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</si>
  <si>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</si>
  <si>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</si>
  <si>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</si>
  <si>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</si>
  <si>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</si>
  <si>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</si>
  <si>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</si>
  <si>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</si>
  <si>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</si>
  <si>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</si>
  <si>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</si>
  <si>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</si>
  <si>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</si>
  <si>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</si>
  <si>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</si>
  <si>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</si>
  <si>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</si>
  <si>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</si>
  <si>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</si>
  <si>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</si>
  <si>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</si>
  <si>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</si>
  <si>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</si>
  <si>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</si>
  <si>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</si>
  <si>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</si>
  <si>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</si>
  <si>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</si>
  <si>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</si>
  <si>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</si>
  <si>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</si>
  <si>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</si>
  <si>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</si>
  <si>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</si>
  <si>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</si>
  <si>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</si>
  <si>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</si>
  <si>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</si>
  <si>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</si>
  <si>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</si>
  <si>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</si>
  <si>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</si>
  <si>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</si>
  <si>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</si>
  <si>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</si>
  <si>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</si>
  <si>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</si>
  <si>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</si>
  <si>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</si>
  <si>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</si>
  <si>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</si>
  <si>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</si>
  <si>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</si>
  <si>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</si>
  <si>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</si>
  <si>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</si>
  <si>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</si>
  <si>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</si>
  <si>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</si>
  <si>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</si>
  <si>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</si>
  <si>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</si>
  <si>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</si>
  <si>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</si>
  <si>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</si>
  <si>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</si>
  <si>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</si>
  <si>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</si>
  <si>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</si>
  <si>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</si>
  <si>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</si>
  <si>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</si>
  <si>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</si>
  <si>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</si>
  <si>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</si>
  <si>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</si>
  <si>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</si>
  <si>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</si>
  <si>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</si>
  <si>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</si>
  <si>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</si>
  <si>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</si>
  <si>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</si>
  <si>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</si>
  <si>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</si>
  <si>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</si>
  <si>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</si>
  <si>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</si>
  <si>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</si>
  <si>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</si>
  <si>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</si>
  <si>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</si>
  <si>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</si>
  <si>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</si>
  <si>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</si>
  <si>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</si>
  <si>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</si>
  <si>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</si>
  <si>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</si>
  <si>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</si>
  <si>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</si>
  <si>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</si>
  <si>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</si>
  <si>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</si>
  <si>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</si>
  <si>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</si>
  <si>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</si>
  <si>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</si>
  <si>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</si>
  <si>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</si>
  <si>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</si>
  <si>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</si>
  <si>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</si>
  <si>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</si>
  <si>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</si>
  <si>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</si>
  <si>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</si>
  <si>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</si>
  <si>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</si>
  <si>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</si>
  <si>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</si>
  <si>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</si>
  <si>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</si>
  <si>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</si>
  <si>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</si>
  <si>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</si>
  <si>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</si>
  <si>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</si>
  <si>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</si>
  <si>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</si>
  <si>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</si>
  <si>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</si>
  <si>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</si>
  <si>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</si>
  <si>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</si>
  <si>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</si>
  <si>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</si>
  <si>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</si>
  <si>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</si>
  <si>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</si>
  <si>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</si>
  <si>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</si>
  <si>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</si>
  <si>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</si>
  <si>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</si>
  <si>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</si>
  <si>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</si>
  <si>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</si>
  <si>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</si>
  <si>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</si>
  <si>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</si>
  <si>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</si>
  <si>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</si>
  <si>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</si>
  <si>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</si>
  <si>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</si>
  <si>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</si>
  <si>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</si>
  <si>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</si>
  <si>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</si>
  <si>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</si>
  <si>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</si>
  <si>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</si>
  <si>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</si>
  <si>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</si>
  <si>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</si>
  <si>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</si>
  <si>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</si>
  <si>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</si>
  <si>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</si>
  <si>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</si>
  <si>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</si>
  <si>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</si>
  <si>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</si>
  <si>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</si>
  <si>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</si>
  <si>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</si>
  <si>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</si>
  <si>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</si>
  <si>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</si>
  <si>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</si>
  <si>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</si>
  <si>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</si>
  <si>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</si>
  <si>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</si>
  <si>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</si>
  <si>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</si>
  <si>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</si>
  <si>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</si>
  <si>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</si>
  <si>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</si>
  <si>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</si>
  <si>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</si>
  <si>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</si>
  <si>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</si>
  <si>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</si>
  <si>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</si>
  <si>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</si>
  <si>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</si>
  <si>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</si>
  <si>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</si>
  <si>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</si>
  <si>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</si>
  <si>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</si>
  <si>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</si>
  <si>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</si>
  <si>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</si>
  <si>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</si>
  <si>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</si>
  <si>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</si>
  <si>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</si>
  <si>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</si>
  <si>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</si>
  <si>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</si>
  <si>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</si>
  <si>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</si>
  <si>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</si>
  <si>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</si>
  <si>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</si>
  <si>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</si>
  <si>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</si>
  <si>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</si>
  <si>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</si>
  <si>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</si>
  <si>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</si>
  <si>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</si>
  <si>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</si>
  <si>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</si>
  <si>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</si>
  <si>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</si>
  <si>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</si>
  <si>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</si>
  <si>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</si>
  <si>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</si>
  <si>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</si>
  <si>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</si>
  <si>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</si>
  <si>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</si>
  <si>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</si>
  <si>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</si>
  <si>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</si>
  <si>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</si>
  <si>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</si>
  <si>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</si>
  <si>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</si>
  <si>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</si>
  <si>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</si>
  <si>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</si>
  <si>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</si>
  <si>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</si>
  <si>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</si>
  <si>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</si>
  <si>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</si>
  <si>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</si>
  <si>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</si>
  <si>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</si>
  <si>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</si>
  <si>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</si>
  <si>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</si>
  <si>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</si>
  <si>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</si>
  <si>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</si>
  <si>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</si>
  <si>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</si>
  <si>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</si>
  <si>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</si>
  <si>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PERIODO:____FEBRERO DE 2022____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</si>
</sst>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 &quot;#,##0"/>
  </numFmts>
  <fonts count="18" x14ac:knownFonts="1">
    <font>
      <sz val="10"/>
      <color rgb="FF000000"/>
      <name val="Arial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5">
    <xf numFmtId="0" fontId="0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3" fontId="4" fillId="0" borderId="0" xfId="0" applyNumberFormat="1" applyFont="1" applyAlignment="1"/>
    <xf numFmtId="0" fontId="4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9" fontId="0" fillId="0" borderId="0" xfId="1" applyFont="1" applyAlignment="1"/>
    <xf numFmtId="0" fontId="14" fillId="0" borderId="3" xfId="0" applyFont="1" applyBorder="1" applyAlignment="1">
      <alignment horizontal="left"/>
    </xf>
    <xf numFmtId="164" fontId="15" fillId="0" borderId="3" xfId="0" applyNumberFormat="1" applyFont="1" applyBorder="1" applyAlignment="1"/>
    <xf numFmtId="164" fontId="14" fillId="0" borderId="4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/>
    <xf numFmtId="10" fontId="1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4" xfId="0" applyNumberFormat="1" applyFont="1" applyBorder="1" applyAlignment="1"/>
    <xf numFmtId="49" fontId="14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/>
    <xf numFmtId="164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4140625" defaultRowHeight="15" customHeight="1" x14ac:dyDescent="0.25"/>
  <cols>
    <col min="1" max="1" width="18.109375" customWidth="1"/>
    <col min="2" max="2" width="16.44140625" customWidth="1"/>
    <col min="3" max="3" width="19.44140625" customWidth="1"/>
    <col min="4" max="4" width="13.33203125" customWidth="1"/>
    <col min="5" max="5" width="14.88671875" customWidth="1"/>
    <col min="6" max="6" width="13.5546875" customWidth="1"/>
    <col min="7" max="7" width="13.44140625" customWidth="1"/>
    <col min="8" max="8" width="10.44140625" hidden="1" customWidth="1"/>
    <col min="9" max="9" width="18.6640625" customWidth="1"/>
    <col min="10" max="10" width="13.6640625" customWidth="1"/>
    <col min="11" max="26" width="10" customWidth="1"/>
  </cols>
  <sheetData>
    <row r="1" spans="1:26" ht="15.75" customHeight="1" x14ac:dyDescent="0.25">
      <c r="A1" s="38"/>
      <c r="B1" s="40" t="s">
        <v>0</v>
      </c>
      <c r="C1" s="41"/>
      <c r="D1" s="41"/>
      <c r="E1" s="41"/>
      <c r="F1" s="41"/>
      <c r="G1" s="41"/>
      <c r="I1" s="42"/>
      <c r="J1" s="4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39"/>
      <c r="B2" s="40" t="s">
        <v>1</v>
      </c>
      <c r="C2" s="41"/>
      <c r="D2" s="41"/>
      <c r="E2" s="41"/>
      <c r="F2" s="41"/>
      <c r="G2" s="41"/>
      <c r="I2" s="44"/>
      <c r="J2" s="4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39"/>
      <c r="B3" s="48" t="s">
        <v>2</v>
      </c>
      <c r="C3" s="39"/>
      <c r="D3" s="39"/>
      <c r="E3" s="39"/>
      <c r="F3" s="39"/>
      <c r="G3" s="39"/>
      <c r="I3" s="46"/>
      <c r="J3" s="4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5" t="s">
        <v>3</v>
      </c>
      <c r="B4" s="16" t="s">
        <v>4</v>
      </c>
      <c r="C4" s="15" t="s">
        <v>5</v>
      </c>
      <c r="D4" s="16">
        <v>4</v>
      </c>
      <c r="E4" s="49" t="s">
        <v>6</v>
      </c>
      <c r="F4" s="50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25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33" t="s">
        <v>11</v>
      </c>
      <c r="B8" s="34" t="s">
        <v>12</v>
      </c>
      <c r="C8" s="34"/>
      <c r="D8" s="17" t="s">
        <v>13</v>
      </c>
      <c r="E8" s="17" t="s">
        <v>13</v>
      </c>
      <c r="F8" s="17" t="s">
        <v>14</v>
      </c>
      <c r="G8" s="35" t="s">
        <v>15</v>
      </c>
      <c r="H8" s="35"/>
      <c r="I8" s="17" t="s">
        <v>16</v>
      </c>
      <c r="J8" s="10"/>
    </row>
    <row r="9" spans="1:26" ht="12.75" customHeight="1" x14ac:dyDescent="0.25">
      <c r="A9" s="33"/>
      <c r="B9" s="34"/>
      <c r="C9" s="34"/>
      <c r="D9" s="17" t="s">
        <v>17</v>
      </c>
      <c r="E9" s="17" t="s">
        <v>18</v>
      </c>
      <c r="F9" s="17" t="s">
        <v>19</v>
      </c>
      <c r="G9" s="35"/>
      <c r="H9" s="35"/>
      <c r="I9" s="17" t="s">
        <v>20</v>
      </c>
      <c r="J9" s="10"/>
    </row>
    <row r="10" spans="1:26" ht="25.5" customHeight="1" x14ac:dyDescent="0.25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25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25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25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25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25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25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25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25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25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25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25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25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25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25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25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25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25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25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25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25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25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25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25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25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25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25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25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25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25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25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25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25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25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25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25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25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25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25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25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25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25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25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25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25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25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25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25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25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25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25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25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25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25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25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25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25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25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25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25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25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25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25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25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25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25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25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25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25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25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25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25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25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25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25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25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25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25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25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25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25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25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25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25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25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25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25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25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25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25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25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25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25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25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25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25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25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25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25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25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25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25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25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25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25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25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25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25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25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25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25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25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25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25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25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25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25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25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25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25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25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25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25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25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25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25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25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25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25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25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25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25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25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25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25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25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25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25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25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25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25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25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25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25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25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25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25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25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25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25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25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25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25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25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25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25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25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25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25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25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25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25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25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25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25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25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25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25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25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25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25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25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25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25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25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25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25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36" t="s">
        <v>24</v>
      </c>
      <c r="B192" s="37"/>
      <c r="C192" s="37"/>
      <c r="D192" s="37"/>
      <c r="E192" s="37"/>
      <c r="F192" s="37"/>
      <c r="G192" s="37"/>
      <c r="H192" s="37"/>
      <c r="I192" s="37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tabSelected="1" workbookViewId="0">
      <selection activeCell="D10" sqref="D10"/>
    </sheetView>
  </sheetViews>
  <sheetFormatPr baseColWidth="10" defaultColWidth="14.44140625" defaultRowHeight="15" customHeight="1" x14ac:dyDescent="0.25"/>
  <cols>
    <col min="1" max="1" width="14.77734375" bestFit="1" customWidth="1"/>
    <col min="2" max="2" width="16.44140625" customWidth="1"/>
    <col min="3" max="3" width="19.44140625" customWidth="1"/>
    <col min="4" max="4" width="14.77734375" customWidth="1"/>
    <col min="5" max="5" width="14.88671875" customWidth="1"/>
    <col min="6" max="6" width="14.44140625" customWidth="1"/>
    <col min="7" max="7" width="15.44140625" customWidth="1"/>
    <col min="8" max="8" width="0.33203125" customWidth="1"/>
    <col min="9" max="9" width="10.44140625" customWidth="1"/>
    <col min="10" max="10" width="13.6640625" customWidth="1"/>
    <col min="11" max="26" width="10" customWidth="1"/>
  </cols>
  <sheetData>
    <row r="1" spans="1:26" ht="15.75" customHeight="1" x14ac:dyDescent="0.25">
      <c r="A1" s="38"/>
      <c r="B1" s="40" t="s">
        <v>0</v>
      </c>
      <c r="C1" s="41"/>
      <c r="D1" s="41"/>
      <c r="E1" s="41"/>
      <c r="F1" s="41"/>
      <c r="G1" s="41"/>
      <c r="I1" s="42"/>
      <c r="J1" s="4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39"/>
      <c r="B2" s="40" t="s">
        <v>1</v>
      </c>
      <c r="C2" s="41"/>
      <c r="D2" s="41"/>
      <c r="E2" s="41"/>
      <c r="F2" s="41"/>
      <c r="G2" s="41"/>
      <c r="I2" s="44"/>
      <c r="J2" s="4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39"/>
      <c r="B3" s="48" t="s">
        <v>2</v>
      </c>
      <c r="C3" s="39"/>
      <c r="D3" s="39"/>
      <c r="E3" s="39"/>
      <c r="F3" s="39"/>
      <c r="G3" s="39"/>
      <c r="I3" s="46"/>
      <c r="J3" s="4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5" t="s">
        <v>3</v>
      </c>
      <c r="B4" s="16" t="s">
        <v>4</v>
      </c>
      <c r="C4" s="15" t="s">
        <v>5</v>
      </c>
      <c r="D4" s="16">
        <v>4</v>
      </c>
      <c r="E4" s="49" t="s">
        <v>6</v>
      </c>
      <c r="F4" s="50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25">
      <c r="A6" s="7"/>
      <c r="B6" s="3" t="s">
        <v>338</v>
      </c>
      <c r="C6" s="4"/>
      <c r="D6" s="4"/>
      <c r="E6" s="4"/>
      <c r="F6" s="3" t="s">
        <v>339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5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33" t="s">
        <v>11</v>
      </c>
      <c r="B8" s="34" t="s">
        <v>12</v>
      </c>
      <c r="C8" s="34"/>
      <c r="D8" s="17" t="s">
        <v>13</v>
      </c>
      <c r="E8" s="17" t="s">
        <v>13</v>
      </c>
      <c r="F8" s="17" t="s">
        <v>14</v>
      </c>
      <c r="G8" s="35" t="s">
        <v>15</v>
      </c>
      <c r="H8" s="35"/>
      <c r="I8" s="17" t="s">
        <v>16</v>
      </c>
      <c r="J8" s="10"/>
    </row>
    <row r="9" spans="1:26" ht="12.75" customHeight="1" x14ac:dyDescent="0.25">
      <c r="A9" s="33"/>
      <c r="B9" s="34"/>
      <c r="C9" s="34"/>
      <c r="D9" s="17" t="s">
        <v>17</v>
      </c>
      <c r="E9" s="17" t="s">
        <v>18</v>
      </c>
      <c r="F9" s="17" t="s">
        <v>19</v>
      </c>
      <c r="G9" s="35"/>
      <c r="H9" s="35"/>
      <c r="I9" s="17" t="s">
        <v>20</v>
      </c>
      <c r="J9" s="10"/>
    </row>
    <row r="10" spans="1:26" ht="25.5" customHeight="1" x14ac:dyDescent="0.3">
      <c r="A10" s="51">
        <v>2</v>
      </c>
      <c r="B10" s="52" t="s">
        <v>25</v>
      </c>
      <c r="C10" s="53"/>
      <c r="D10" s="54">
        <v>13160847446.18</v>
      </c>
      <c r="E10" s="54">
        <f>+E11+E163+E180</f>
        <v>29537150231</v>
      </c>
      <c r="F10" s="54">
        <f>+F11+F163+F180</f>
        <v>9879096213</v>
      </c>
      <c r="G10" s="54">
        <f>+E10-F10</f>
        <v>19658054018</v>
      </c>
      <c r="H10" s="53"/>
      <c r="I10" s="55">
        <f>+F10/E10</f>
        <v>0.33446341761947074</v>
      </c>
      <c r="J10" s="10"/>
      <c r="N10" s="18"/>
    </row>
    <row r="11" spans="1:26" ht="25.5" customHeight="1" x14ac:dyDescent="0.3">
      <c r="A11" s="51" t="s">
        <v>26</v>
      </c>
      <c r="B11" s="51" t="s">
        <v>27</v>
      </c>
      <c r="C11" s="56"/>
      <c r="D11" s="54">
        <v>9132210761.1800003</v>
      </c>
      <c r="E11" s="54">
        <f>+E12+E27</f>
        <v>13223410934</v>
      </c>
      <c r="F11" s="54">
        <f>+F12+F27</f>
        <v>5117436513</v>
      </c>
      <c r="G11" s="54">
        <f t="shared" ref="G11:G21" si="0">+E11-F11</f>
        <v>8105974421</v>
      </c>
      <c r="H11" s="56"/>
      <c r="I11" s="55">
        <f t="shared" ref="I11:I69" si="1">+F11/E11</f>
        <v>0.3869982214529884</v>
      </c>
      <c r="J11" s="10"/>
    </row>
    <row r="12" spans="1:26" ht="25.5" customHeight="1" x14ac:dyDescent="0.3">
      <c r="A12" s="51" t="s">
        <v>28</v>
      </c>
      <c r="B12" s="51" t="s">
        <v>29</v>
      </c>
      <c r="C12" s="56"/>
      <c r="D12" s="54">
        <v>47740500</v>
      </c>
      <c r="E12" s="54">
        <f>+E13</f>
        <v>71441500</v>
      </c>
      <c r="F12" s="54">
        <f>+F13</f>
        <v>0</v>
      </c>
      <c r="G12" s="54">
        <f t="shared" si="0"/>
        <v>71441500</v>
      </c>
      <c r="H12" s="56"/>
      <c r="I12" s="55">
        <f t="shared" si="1"/>
        <v>0</v>
      </c>
      <c r="J12" s="10"/>
    </row>
    <row r="13" spans="1:26" ht="25.5" customHeight="1" x14ac:dyDescent="0.3">
      <c r="A13" s="51" t="s">
        <v>30</v>
      </c>
      <c r="B13" s="51" t="s">
        <v>31</v>
      </c>
      <c r="C13" s="56"/>
      <c r="D13" s="54">
        <v>47740500</v>
      </c>
      <c r="E13" s="54">
        <f>+E14+E15+E19</f>
        <v>71441500</v>
      </c>
      <c r="F13" s="54">
        <f>+F14+F15+F19</f>
        <v>0</v>
      </c>
      <c r="G13" s="54">
        <f t="shared" si="0"/>
        <v>71441500</v>
      </c>
      <c r="H13" s="56"/>
      <c r="I13" s="55">
        <f t="shared" si="1"/>
        <v>0</v>
      </c>
      <c r="J13" s="10"/>
    </row>
    <row r="14" spans="1:26" ht="25.5" customHeight="1" x14ac:dyDescent="0.3">
      <c r="A14" s="57" t="s">
        <v>32</v>
      </c>
      <c r="B14" s="57" t="s">
        <v>33</v>
      </c>
      <c r="C14" s="58"/>
      <c r="D14" s="59">
        <v>0</v>
      </c>
      <c r="E14" s="59">
        <v>0</v>
      </c>
      <c r="F14" s="59">
        <v>0</v>
      </c>
      <c r="G14" s="59">
        <f t="shared" si="0"/>
        <v>0</v>
      </c>
      <c r="H14" s="58"/>
      <c r="I14" s="60">
        <v>0</v>
      </c>
      <c r="J14" s="10"/>
    </row>
    <row r="15" spans="1:26" ht="25.5" customHeight="1" x14ac:dyDescent="0.3">
      <c r="A15" s="51" t="s">
        <v>34</v>
      </c>
      <c r="B15" s="51" t="s">
        <v>35</v>
      </c>
      <c r="C15" s="56"/>
      <c r="D15" s="54">
        <v>10918000</v>
      </c>
      <c r="E15" s="54">
        <f>+E16</f>
        <v>10918000</v>
      </c>
      <c r="F15" s="54">
        <f>+F16</f>
        <v>0</v>
      </c>
      <c r="G15" s="54">
        <f t="shared" si="0"/>
        <v>10918000</v>
      </c>
      <c r="H15" s="54">
        <f t="shared" ref="H15" si="2">+H16</f>
        <v>0</v>
      </c>
      <c r="I15" s="55">
        <f t="shared" si="1"/>
        <v>0</v>
      </c>
      <c r="J15" s="10"/>
    </row>
    <row r="16" spans="1:26" ht="25.5" customHeight="1" x14ac:dyDescent="0.3">
      <c r="A16" s="51" t="s">
        <v>36</v>
      </c>
      <c r="B16" s="51" t="s">
        <v>37</v>
      </c>
      <c r="C16" s="56"/>
      <c r="D16" s="54">
        <v>10918000</v>
      </c>
      <c r="E16" s="54">
        <f>+E17</f>
        <v>10918000</v>
      </c>
      <c r="F16" s="54">
        <f>+F17</f>
        <v>0</v>
      </c>
      <c r="G16" s="54">
        <f t="shared" si="0"/>
        <v>10918000</v>
      </c>
      <c r="H16" s="56"/>
      <c r="I16" s="55">
        <f t="shared" si="1"/>
        <v>0</v>
      </c>
      <c r="J16" s="10"/>
    </row>
    <row r="17" spans="1:10" ht="25.5" customHeight="1" x14ac:dyDescent="0.3">
      <c r="A17" s="51" t="s">
        <v>38</v>
      </c>
      <c r="B17" s="51" t="s">
        <v>39</v>
      </c>
      <c r="C17" s="56"/>
      <c r="D17" s="54">
        <v>10918000</v>
      </c>
      <c r="E17" s="54">
        <f>+E18</f>
        <v>10918000</v>
      </c>
      <c r="F17" s="54">
        <f t="shared" ref="F17" si="3">+F18</f>
        <v>0</v>
      </c>
      <c r="G17" s="54">
        <f t="shared" si="0"/>
        <v>10918000</v>
      </c>
      <c r="H17" s="56"/>
      <c r="I17" s="55">
        <f t="shared" si="1"/>
        <v>0</v>
      </c>
      <c r="J17" s="10"/>
    </row>
    <row r="18" spans="1:10" ht="25.5" customHeight="1" x14ac:dyDescent="0.3">
      <c r="A18" s="57" t="s">
        <v>40</v>
      </c>
      <c r="B18" s="57" t="s">
        <v>41</v>
      </c>
      <c r="C18" s="58"/>
      <c r="D18" s="59">
        <v>10918000</v>
      </c>
      <c r="E18" s="59">
        <v>10918000</v>
      </c>
      <c r="F18" s="59"/>
      <c r="G18" s="59">
        <f t="shared" si="0"/>
        <v>10918000</v>
      </c>
      <c r="H18" s="58"/>
      <c r="I18" s="60">
        <f t="shared" si="1"/>
        <v>0</v>
      </c>
      <c r="J18" s="10"/>
    </row>
    <row r="19" spans="1:10" ht="25.5" customHeight="1" x14ac:dyDescent="0.3">
      <c r="A19" s="51" t="s">
        <v>42</v>
      </c>
      <c r="B19" s="51" t="s">
        <v>43</v>
      </c>
      <c r="C19" s="56"/>
      <c r="D19" s="54">
        <v>36822500</v>
      </c>
      <c r="E19" s="54">
        <f>+E20+E23+E25</f>
        <v>60523500</v>
      </c>
      <c r="F19" s="54">
        <f>+F20+F23+F25</f>
        <v>0</v>
      </c>
      <c r="G19" s="54">
        <f t="shared" si="0"/>
        <v>60523500</v>
      </c>
      <c r="H19" s="56"/>
      <c r="I19" s="55">
        <f t="shared" si="1"/>
        <v>0</v>
      </c>
      <c r="J19" s="10"/>
    </row>
    <row r="20" spans="1:10" ht="25.5" customHeight="1" x14ac:dyDescent="0.3">
      <c r="A20" s="51" t="s">
        <v>44</v>
      </c>
      <c r="B20" s="51" t="s">
        <v>45</v>
      </c>
      <c r="C20" s="56"/>
      <c r="D20" s="54">
        <v>10300000</v>
      </c>
      <c r="E20" s="54">
        <f>SUM(E21:E22)</f>
        <v>10300000</v>
      </c>
      <c r="F20" s="54">
        <f>SUM(F21:F22)</f>
        <v>0</v>
      </c>
      <c r="G20" s="54">
        <f t="shared" si="0"/>
        <v>10300000</v>
      </c>
      <c r="H20" s="56"/>
      <c r="I20" s="55">
        <f t="shared" si="1"/>
        <v>0</v>
      </c>
      <c r="J20" s="10"/>
    </row>
    <row r="21" spans="1:10" ht="25.5" customHeight="1" x14ac:dyDescent="0.3">
      <c r="A21" s="57" t="s">
        <v>46</v>
      </c>
      <c r="B21" s="57" t="s">
        <v>47</v>
      </c>
      <c r="C21" s="58"/>
      <c r="D21" s="59">
        <v>0</v>
      </c>
      <c r="E21" s="59">
        <v>0</v>
      </c>
      <c r="F21" s="59">
        <v>0</v>
      </c>
      <c r="G21" s="59">
        <f t="shared" si="0"/>
        <v>0</v>
      </c>
      <c r="H21" s="58"/>
      <c r="I21" s="60">
        <v>0</v>
      </c>
      <c r="J21" s="10"/>
    </row>
    <row r="22" spans="1:10" ht="25.5" customHeight="1" x14ac:dyDescent="0.3">
      <c r="A22" s="57" t="s">
        <v>48</v>
      </c>
      <c r="B22" s="57" t="s">
        <v>49</v>
      </c>
      <c r="C22" s="58"/>
      <c r="D22" s="59">
        <v>10300000</v>
      </c>
      <c r="E22" s="59">
        <v>10300000</v>
      </c>
      <c r="F22" s="59">
        <v>0</v>
      </c>
      <c r="G22" s="59">
        <v>0</v>
      </c>
      <c r="H22" s="58"/>
      <c r="I22" s="60">
        <f t="shared" si="1"/>
        <v>0</v>
      </c>
      <c r="J22" s="10"/>
    </row>
    <row r="23" spans="1:10" ht="25.5" customHeight="1" x14ac:dyDescent="0.3">
      <c r="A23" s="51" t="s">
        <v>50</v>
      </c>
      <c r="B23" s="51" t="s">
        <v>51</v>
      </c>
      <c r="C23" s="56"/>
      <c r="D23" s="54">
        <v>21218000</v>
      </c>
      <c r="E23" s="54">
        <f>SUM(E24:E24)</f>
        <v>44919000</v>
      </c>
      <c r="F23" s="54">
        <f>SUM(F24:F24)</f>
        <v>0</v>
      </c>
      <c r="G23" s="54">
        <f>SUM(G24:G24)</f>
        <v>0</v>
      </c>
      <c r="H23" s="56"/>
      <c r="I23" s="55">
        <f t="shared" si="1"/>
        <v>0</v>
      </c>
      <c r="J23" s="10"/>
    </row>
    <row r="24" spans="1:10" ht="25.5" customHeight="1" x14ac:dyDescent="0.3">
      <c r="A24" s="57" t="s">
        <v>52</v>
      </c>
      <c r="B24" s="57" t="s">
        <v>53</v>
      </c>
      <c r="C24" s="58"/>
      <c r="D24" s="59">
        <v>10609000</v>
      </c>
      <c r="E24" s="59">
        <v>44919000</v>
      </c>
      <c r="F24" s="59"/>
      <c r="G24" s="59"/>
      <c r="H24" s="58"/>
      <c r="I24" s="60">
        <f t="shared" si="1"/>
        <v>0</v>
      </c>
      <c r="J24" s="10"/>
    </row>
    <row r="25" spans="1:10" ht="25.5" customHeight="1" x14ac:dyDescent="0.3">
      <c r="A25" s="51" t="s">
        <v>54</v>
      </c>
      <c r="B25" s="51" t="s">
        <v>55</v>
      </c>
      <c r="C25" s="56"/>
      <c r="D25" s="54">
        <v>5304500</v>
      </c>
      <c r="E25" s="54">
        <f>+E26</f>
        <v>5304500</v>
      </c>
      <c r="F25" s="54">
        <f>+F26</f>
        <v>0</v>
      </c>
      <c r="G25" s="54">
        <f>+G26</f>
        <v>0</v>
      </c>
      <c r="H25" s="56"/>
      <c r="I25" s="55">
        <f t="shared" si="1"/>
        <v>0</v>
      </c>
      <c r="J25" s="10"/>
    </row>
    <row r="26" spans="1:10" ht="25.5" customHeight="1" x14ac:dyDescent="0.3">
      <c r="A26" s="57" t="s">
        <v>56</v>
      </c>
      <c r="B26" s="57" t="s">
        <v>57</v>
      </c>
      <c r="C26" s="58"/>
      <c r="D26" s="59">
        <v>5304500</v>
      </c>
      <c r="E26" s="59">
        <v>5304500</v>
      </c>
      <c r="F26" s="59"/>
      <c r="G26" s="59"/>
      <c r="H26" s="58"/>
      <c r="I26" s="60">
        <f t="shared" si="1"/>
        <v>0</v>
      </c>
      <c r="J26" s="10"/>
    </row>
    <row r="27" spans="1:10" ht="25.5" customHeight="1" x14ac:dyDescent="0.3">
      <c r="A27" s="51" t="s">
        <v>58</v>
      </c>
      <c r="B27" s="51" t="s">
        <v>59</v>
      </c>
      <c r="C27" s="56"/>
      <c r="D27" s="54">
        <v>9084470261.1800003</v>
      </c>
      <c r="E27" s="54">
        <f>+E28+E69</f>
        <v>13151969434</v>
      </c>
      <c r="F27" s="54">
        <f>+F28+F69</f>
        <v>5117436513</v>
      </c>
      <c r="G27" s="61">
        <f t="shared" ref="G27:G73" si="4">+E27-F27</f>
        <v>8034532921</v>
      </c>
      <c r="H27" s="56"/>
      <c r="I27" s="55">
        <f t="shared" si="1"/>
        <v>0.3891003958517868</v>
      </c>
      <c r="J27" s="10"/>
    </row>
    <row r="28" spans="1:10" ht="25.5" customHeight="1" x14ac:dyDescent="0.3">
      <c r="A28" s="51" t="s">
        <v>60</v>
      </c>
      <c r="B28" s="51" t="s">
        <v>61</v>
      </c>
      <c r="C28" s="56"/>
      <c r="D28" s="54">
        <v>598294500</v>
      </c>
      <c r="E28" s="54">
        <f>+E29+E32+E36+E55</f>
        <v>598294500</v>
      </c>
      <c r="F28" s="54">
        <f>+F29+F32+F36+F55</f>
        <v>0</v>
      </c>
      <c r="G28" s="61">
        <f t="shared" si="4"/>
        <v>598294500</v>
      </c>
      <c r="H28" s="56"/>
      <c r="I28" s="55">
        <f t="shared" si="1"/>
        <v>0</v>
      </c>
      <c r="J28" s="10"/>
    </row>
    <row r="29" spans="1:10" ht="25.5" customHeight="1" x14ac:dyDescent="0.3">
      <c r="A29" s="51" t="s">
        <v>62</v>
      </c>
      <c r="B29" s="51" t="s">
        <v>63</v>
      </c>
      <c r="C29" s="56"/>
      <c r="D29" s="54">
        <v>0</v>
      </c>
      <c r="E29" s="54">
        <f>+E30</f>
        <v>0</v>
      </c>
      <c r="F29" s="54">
        <f>+F30</f>
        <v>0</v>
      </c>
      <c r="G29" s="61">
        <f t="shared" si="4"/>
        <v>0</v>
      </c>
      <c r="H29" s="56"/>
      <c r="I29" s="55">
        <v>0</v>
      </c>
      <c r="J29" s="10"/>
    </row>
    <row r="30" spans="1:10" ht="25.5" customHeight="1" x14ac:dyDescent="0.3">
      <c r="A30" s="51" t="s">
        <v>64</v>
      </c>
      <c r="B30" s="51" t="s">
        <v>65</v>
      </c>
      <c r="C30" s="56"/>
      <c r="D30" s="54">
        <v>0</v>
      </c>
      <c r="E30" s="54">
        <f>+E31</f>
        <v>0</v>
      </c>
      <c r="F30" s="54">
        <f>+F31</f>
        <v>0</v>
      </c>
      <c r="G30" s="61">
        <f t="shared" si="4"/>
        <v>0</v>
      </c>
      <c r="H30" s="56"/>
      <c r="I30" s="55">
        <v>0</v>
      </c>
      <c r="J30" s="10"/>
    </row>
    <row r="31" spans="1:10" ht="25.5" customHeight="1" x14ac:dyDescent="0.3">
      <c r="A31" s="57" t="s">
        <v>66</v>
      </c>
      <c r="B31" s="57" t="s">
        <v>67</v>
      </c>
      <c r="C31" s="58"/>
      <c r="D31" s="59">
        <v>0</v>
      </c>
      <c r="E31" s="59">
        <v>0</v>
      </c>
      <c r="F31" s="59">
        <v>0</v>
      </c>
      <c r="G31" s="62">
        <f t="shared" si="4"/>
        <v>0</v>
      </c>
      <c r="H31" s="58"/>
      <c r="I31" s="60">
        <v>0</v>
      </c>
      <c r="J31" s="10"/>
    </row>
    <row r="32" spans="1:10" ht="25.5" customHeight="1" x14ac:dyDescent="0.3">
      <c r="A32" s="51" t="s">
        <v>68</v>
      </c>
      <c r="B32" s="51" t="s">
        <v>69</v>
      </c>
      <c r="C32" s="56"/>
      <c r="D32" s="54">
        <v>68958500</v>
      </c>
      <c r="E32" s="54">
        <f>+E33</f>
        <v>68958500</v>
      </c>
      <c r="F32" s="54">
        <f>+F33</f>
        <v>0</v>
      </c>
      <c r="G32" s="61">
        <f t="shared" si="4"/>
        <v>68958500</v>
      </c>
      <c r="H32" s="56"/>
      <c r="I32" s="55">
        <f t="shared" si="1"/>
        <v>0</v>
      </c>
      <c r="J32" s="10"/>
    </row>
    <row r="33" spans="1:10" ht="25.5" customHeight="1" x14ac:dyDescent="0.3">
      <c r="A33" s="51" t="s">
        <v>70</v>
      </c>
      <c r="B33" s="51" t="s">
        <v>71</v>
      </c>
      <c r="C33" s="56"/>
      <c r="D33" s="54">
        <v>68958500</v>
      </c>
      <c r="E33" s="54">
        <f>SUM(E34:E35)</f>
        <v>68958500</v>
      </c>
      <c r="F33" s="54">
        <f>SUM(F34:F35)</f>
        <v>0</v>
      </c>
      <c r="G33" s="61">
        <f t="shared" si="4"/>
        <v>68958500</v>
      </c>
      <c r="H33" s="56"/>
      <c r="I33" s="55">
        <f t="shared" si="1"/>
        <v>0</v>
      </c>
      <c r="J33" s="10"/>
    </row>
    <row r="34" spans="1:10" ht="25.5" customHeight="1" x14ac:dyDescent="0.3">
      <c r="A34" s="57" t="s">
        <v>72</v>
      </c>
      <c r="B34" s="57" t="s">
        <v>71</v>
      </c>
      <c r="C34" s="58"/>
      <c r="D34" s="59">
        <v>53045000</v>
      </c>
      <c r="E34" s="59">
        <v>53045000</v>
      </c>
      <c r="F34" s="59">
        <v>0</v>
      </c>
      <c r="G34" s="62">
        <f t="shared" si="4"/>
        <v>53045000</v>
      </c>
      <c r="H34" s="58"/>
      <c r="I34" s="60">
        <f t="shared" si="1"/>
        <v>0</v>
      </c>
      <c r="J34" s="10"/>
    </row>
    <row r="35" spans="1:10" ht="25.5" customHeight="1" x14ac:dyDescent="0.3">
      <c r="A35" s="57" t="s">
        <v>72</v>
      </c>
      <c r="B35" s="57" t="s">
        <v>73</v>
      </c>
      <c r="C35" s="58"/>
      <c r="D35" s="59">
        <v>15913500</v>
      </c>
      <c r="E35" s="59">
        <v>15913500</v>
      </c>
      <c r="F35" s="59">
        <v>0</v>
      </c>
      <c r="G35" s="62">
        <f t="shared" si="4"/>
        <v>15913500</v>
      </c>
      <c r="H35" s="58"/>
      <c r="I35" s="60">
        <f t="shared" si="1"/>
        <v>0</v>
      </c>
      <c r="J35" s="10"/>
    </row>
    <row r="36" spans="1:10" ht="25.5" customHeight="1" x14ac:dyDescent="0.3">
      <c r="A36" s="51" t="s">
        <v>74</v>
      </c>
      <c r="B36" s="51" t="s">
        <v>75</v>
      </c>
      <c r="C36" s="56"/>
      <c r="D36" s="54">
        <v>303302000</v>
      </c>
      <c r="E36" s="54">
        <f>+E37+E40+E42+E44+E48+E50+E53</f>
        <v>303302000</v>
      </c>
      <c r="F36" s="54">
        <f>+F37+F40+F42+F44+F48+F50+F53</f>
        <v>0</v>
      </c>
      <c r="G36" s="61">
        <f t="shared" si="4"/>
        <v>303302000</v>
      </c>
      <c r="H36" s="56"/>
      <c r="I36" s="55">
        <f t="shared" si="1"/>
        <v>0</v>
      </c>
      <c r="J36" s="10"/>
    </row>
    <row r="37" spans="1:10" ht="25.5" customHeight="1" x14ac:dyDescent="0.3">
      <c r="A37" s="51" t="s">
        <v>76</v>
      </c>
      <c r="B37" s="51" t="s">
        <v>77</v>
      </c>
      <c r="C37" s="56"/>
      <c r="D37" s="54">
        <v>36800000</v>
      </c>
      <c r="E37" s="54">
        <f>SUM(E38:E39)</f>
        <v>36800000</v>
      </c>
      <c r="F37" s="54">
        <f>SUM(F38:F39)</f>
        <v>0</v>
      </c>
      <c r="G37" s="61">
        <f t="shared" si="4"/>
        <v>36800000</v>
      </c>
      <c r="H37" s="56"/>
      <c r="I37" s="55">
        <f t="shared" si="1"/>
        <v>0</v>
      </c>
      <c r="J37" s="10"/>
    </row>
    <row r="38" spans="1:10" ht="25.5" customHeight="1" x14ac:dyDescent="0.3">
      <c r="A38" s="57" t="s">
        <v>78</v>
      </c>
      <c r="B38" s="57" t="s">
        <v>79</v>
      </c>
      <c r="C38" s="58"/>
      <c r="D38" s="59">
        <v>30900000</v>
      </c>
      <c r="E38" s="59">
        <v>30900000</v>
      </c>
      <c r="F38" s="59">
        <v>0</v>
      </c>
      <c r="G38" s="62">
        <f t="shared" si="4"/>
        <v>30900000</v>
      </c>
      <c r="H38" s="58"/>
      <c r="I38" s="60">
        <f t="shared" si="1"/>
        <v>0</v>
      </c>
      <c r="J38" s="10"/>
    </row>
    <row r="39" spans="1:10" ht="25.5" customHeight="1" x14ac:dyDescent="0.3">
      <c r="A39" s="57" t="s">
        <v>80</v>
      </c>
      <c r="B39" s="57" t="s">
        <v>81</v>
      </c>
      <c r="C39" s="58"/>
      <c r="D39" s="59">
        <v>5900000</v>
      </c>
      <c r="E39" s="59">
        <v>5900000</v>
      </c>
      <c r="F39" s="59">
        <v>0</v>
      </c>
      <c r="G39" s="62">
        <f t="shared" si="4"/>
        <v>5900000</v>
      </c>
      <c r="H39" s="58"/>
      <c r="I39" s="60">
        <f t="shared" si="1"/>
        <v>0</v>
      </c>
      <c r="J39" s="10"/>
    </row>
    <row r="40" spans="1:10" ht="25.5" customHeight="1" x14ac:dyDescent="0.3">
      <c r="A40" s="51" t="s">
        <v>82</v>
      </c>
      <c r="B40" s="51" t="s">
        <v>83</v>
      </c>
      <c r="C40" s="56"/>
      <c r="D40" s="54">
        <v>41200000</v>
      </c>
      <c r="E40" s="54">
        <f>+E41</f>
        <v>41200000</v>
      </c>
      <c r="F40" s="54">
        <f>+F41</f>
        <v>0</v>
      </c>
      <c r="G40" s="61">
        <f t="shared" si="4"/>
        <v>41200000</v>
      </c>
      <c r="H40" s="56"/>
      <c r="I40" s="55">
        <f t="shared" si="1"/>
        <v>0</v>
      </c>
      <c r="J40" s="10"/>
    </row>
    <row r="41" spans="1:10" ht="25.5" customHeight="1" x14ac:dyDescent="0.3">
      <c r="A41" s="57" t="s">
        <v>84</v>
      </c>
      <c r="B41" s="57" t="s">
        <v>85</v>
      </c>
      <c r="C41" s="58"/>
      <c r="D41" s="59">
        <v>41200000</v>
      </c>
      <c r="E41" s="59">
        <v>41200000</v>
      </c>
      <c r="F41" s="59">
        <v>0</v>
      </c>
      <c r="G41" s="62">
        <f t="shared" si="4"/>
        <v>41200000</v>
      </c>
      <c r="H41" s="58"/>
      <c r="I41" s="60">
        <f t="shared" si="1"/>
        <v>0</v>
      </c>
      <c r="J41" s="10"/>
    </row>
    <row r="42" spans="1:10" ht="25.5" customHeight="1" x14ac:dyDescent="0.3">
      <c r="A42" s="51" t="s">
        <v>86</v>
      </c>
      <c r="B42" s="51" t="s">
        <v>87</v>
      </c>
      <c r="C42" s="56"/>
      <c r="D42" s="54">
        <v>27000000</v>
      </c>
      <c r="E42" s="54">
        <f>+E43</f>
        <v>27000000</v>
      </c>
      <c r="F42" s="54">
        <f>+F43</f>
        <v>0</v>
      </c>
      <c r="G42" s="61">
        <f t="shared" si="4"/>
        <v>27000000</v>
      </c>
      <c r="H42" s="56"/>
      <c r="I42" s="55">
        <f t="shared" si="1"/>
        <v>0</v>
      </c>
      <c r="J42" s="10"/>
    </row>
    <row r="43" spans="1:10" ht="25.5" customHeight="1" x14ac:dyDescent="0.3">
      <c r="A43" s="57" t="s">
        <v>88</v>
      </c>
      <c r="B43" s="57" t="s">
        <v>89</v>
      </c>
      <c r="C43" s="58"/>
      <c r="D43" s="59">
        <v>27000000</v>
      </c>
      <c r="E43" s="59">
        <v>27000000</v>
      </c>
      <c r="F43" s="59"/>
      <c r="G43" s="62">
        <f t="shared" si="4"/>
        <v>27000000</v>
      </c>
      <c r="H43" s="58"/>
      <c r="I43" s="60">
        <f t="shared" si="1"/>
        <v>0</v>
      </c>
      <c r="J43" s="10"/>
    </row>
    <row r="44" spans="1:10" ht="25.5" customHeight="1" x14ac:dyDescent="0.3">
      <c r="A44" s="51" t="s">
        <v>90</v>
      </c>
      <c r="B44" s="51" t="s">
        <v>91</v>
      </c>
      <c r="C44" s="56"/>
      <c r="D44" s="54">
        <v>151827000</v>
      </c>
      <c r="E44" s="54">
        <f>+E45+E46+E47</f>
        <v>151827000</v>
      </c>
      <c r="F44" s="54">
        <f>+F45+F46+F47</f>
        <v>0</v>
      </c>
      <c r="G44" s="61">
        <f t="shared" si="4"/>
        <v>151827000</v>
      </c>
      <c r="H44" s="56"/>
      <c r="I44" s="55">
        <f t="shared" si="1"/>
        <v>0</v>
      </c>
      <c r="J44" s="10"/>
    </row>
    <row r="45" spans="1:10" ht="25.5" customHeight="1" x14ac:dyDescent="0.3">
      <c r="A45" s="57" t="s">
        <v>92</v>
      </c>
      <c r="B45" s="57" t="s">
        <v>93</v>
      </c>
      <c r="C45" s="58"/>
      <c r="D45" s="59">
        <v>0</v>
      </c>
      <c r="E45" s="59">
        <v>0</v>
      </c>
      <c r="F45" s="59">
        <v>0</v>
      </c>
      <c r="G45" s="62">
        <f t="shared" si="4"/>
        <v>0</v>
      </c>
      <c r="H45" s="58"/>
      <c r="I45" s="60">
        <v>0</v>
      </c>
      <c r="J45" s="10"/>
    </row>
    <row r="46" spans="1:10" ht="25.5" customHeight="1" x14ac:dyDescent="0.3">
      <c r="A46" s="57" t="s">
        <v>94</v>
      </c>
      <c r="B46" s="57" t="s">
        <v>95</v>
      </c>
      <c r="C46" s="58"/>
      <c r="D46" s="59">
        <v>120000000</v>
      </c>
      <c r="E46" s="59">
        <v>120000000</v>
      </c>
      <c r="F46" s="59">
        <v>0</v>
      </c>
      <c r="G46" s="62">
        <f t="shared" si="4"/>
        <v>120000000</v>
      </c>
      <c r="H46" s="58"/>
      <c r="I46" s="60">
        <f t="shared" si="1"/>
        <v>0</v>
      </c>
      <c r="J46" s="10"/>
    </row>
    <row r="47" spans="1:10" ht="25.5" customHeight="1" x14ac:dyDescent="0.3">
      <c r="A47" s="57" t="s">
        <v>96</v>
      </c>
      <c r="B47" s="57" t="s">
        <v>97</v>
      </c>
      <c r="C47" s="58"/>
      <c r="D47" s="59">
        <v>31827000</v>
      </c>
      <c r="E47" s="59">
        <v>31827000</v>
      </c>
      <c r="F47" s="59">
        <v>0</v>
      </c>
      <c r="G47" s="62">
        <f t="shared" si="4"/>
        <v>31827000</v>
      </c>
      <c r="H47" s="58"/>
      <c r="I47" s="60">
        <f t="shared" si="1"/>
        <v>0</v>
      </c>
      <c r="J47" s="10"/>
    </row>
    <row r="48" spans="1:10" ht="25.5" customHeight="1" x14ac:dyDescent="0.3">
      <c r="A48" s="51" t="s">
        <v>98</v>
      </c>
      <c r="B48" s="51" t="s">
        <v>99</v>
      </c>
      <c r="C48" s="56"/>
      <c r="D48" s="54">
        <v>0</v>
      </c>
      <c r="E48" s="54">
        <f>+E49</f>
        <v>0</v>
      </c>
      <c r="F48" s="54">
        <f>+F49</f>
        <v>0</v>
      </c>
      <c r="G48" s="61">
        <f t="shared" si="4"/>
        <v>0</v>
      </c>
      <c r="H48" s="56"/>
      <c r="I48" s="55">
        <v>0</v>
      </c>
      <c r="J48" s="10"/>
    </row>
    <row r="49" spans="1:10" ht="25.5" customHeight="1" x14ac:dyDescent="0.3">
      <c r="A49" s="57" t="s">
        <v>100</v>
      </c>
      <c r="B49" s="57" t="s">
        <v>101</v>
      </c>
      <c r="C49" s="58"/>
      <c r="D49" s="59">
        <v>0</v>
      </c>
      <c r="E49" s="59">
        <v>0</v>
      </c>
      <c r="F49" s="59">
        <v>0</v>
      </c>
      <c r="G49" s="62">
        <f t="shared" si="4"/>
        <v>0</v>
      </c>
      <c r="H49" s="58"/>
      <c r="I49" s="60">
        <v>0</v>
      </c>
      <c r="J49" s="10"/>
    </row>
    <row r="50" spans="1:10" ht="25.5" customHeight="1" x14ac:dyDescent="0.3">
      <c r="A50" s="51" t="s">
        <v>102</v>
      </c>
      <c r="B50" s="51" t="s">
        <v>103</v>
      </c>
      <c r="C50" s="56"/>
      <c r="D50" s="54">
        <v>23175000</v>
      </c>
      <c r="E50" s="54">
        <f>+E51+E52</f>
        <v>23175000</v>
      </c>
      <c r="F50" s="54">
        <f>+F51+F52</f>
        <v>0</v>
      </c>
      <c r="G50" s="61">
        <f t="shared" si="4"/>
        <v>23175000</v>
      </c>
      <c r="H50" s="56"/>
      <c r="I50" s="55">
        <f t="shared" si="1"/>
        <v>0</v>
      </c>
      <c r="J50" s="10"/>
    </row>
    <row r="51" spans="1:10" ht="25.5" customHeight="1" x14ac:dyDescent="0.3">
      <c r="A51" s="57" t="s">
        <v>104</v>
      </c>
      <c r="B51" s="57" t="s">
        <v>105</v>
      </c>
      <c r="C51" s="58"/>
      <c r="D51" s="59">
        <v>23175000</v>
      </c>
      <c r="E51" s="59">
        <v>23175000</v>
      </c>
      <c r="F51" s="59">
        <v>0</v>
      </c>
      <c r="G51" s="62">
        <f t="shared" si="4"/>
        <v>23175000</v>
      </c>
      <c r="H51" s="58"/>
      <c r="I51" s="60">
        <f t="shared" si="1"/>
        <v>0</v>
      </c>
      <c r="J51" s="10"/>
    </row>
    <row r="52" spans="1:10" ht="25.5" customHeight="1" x14ac:dyDescent="0.3">
      <c r="A52" s="57" t="s">
        <v>106</v>
      </c>
      <c r="B52" s="57" t="s">
        <v>107</v>
      </c>
      <c r="C52" s="58"/>
      <c r="D52" s="59">
        <v>0</v>
      </c>
      <c r="E52" s="59">
        <v>0</v>
      </c>
      <c r="F52" s="59">
        <v>0</v>
      </c>
      <c r="G52" s="62">
        <f t="shared" si="4"/>
        <v>0</v>
      </c>
      <c r="H52" s="58"/>
      <c r="I52" s="60">
        <v>0</v>
      </c>
      <c r="J52" s="10"/>
    </row>
    <row r="53" spans="1:10" ht="25.5" customHeight="1" x14ac:dyDescent="0.3">
      <c r="A53" s="51" t="s">
        <v>108</v>
      </c>
      <c r="B53" s="51" t="s">
        <v>109</v>
      </c>
      <c r="C53" s="56"/>
      <c r="D53" s="54">
        <v>23300000</v>
      </c>
      <c r="E53" s="54">
        <f>+E54</f>
        <v>23300000</v>
      </c>
      <c r="F53" s="54">
        <f>+F54</f>
        <v>0</v>
      </c>
      <c r="G53" s="61">
        <f t="shared" si="4"/>
        <v>23300000</v>
      </c>
      <c r="H53" s="56"/>
      <c r="I53" s="55">
        <f t="shared" si="1"/>
        <v>0</v>
      </c>
      <c r="J53" s="10"/>
    </row>
    <row r="54" spans="1:10" ht="25.5" customHeight="1" x14ac:dyDescent="0.3">
      <c r="A54" s="57" t="s">
        <v>110</v>
      </c>
      <c r="B54" s="57" t="s">
        <v>111</v>
      </c>
      <c r="C54" s="58"/>
      <c r="D54" s="59">
        <v>23300000</v>
      </c>
      <c r="E54" s="59">
        <v>23300000</v>
      </c>
      <c r="F54" s="59">
        <v>0</v>
      </c>
      <c r="G54" s="62">
        <f t="shared" si="4"/>
        <v>23300000</v>
      </c>
      <c r="H54" s="58"/>
      <c r="I54" s="60">
        <f t="shared" si="1"/>
        <v>0</v>
      </c>
      <c r="J54" s="10"/>
    </row>
    <row r="55" spans="1:10" ht="25.5" customHeight="1" x14ac:dyDescent="0.3">
      <c r="A55" s="51" t="s">
        <v>112</v>
      </c>
      <c r="B55" s="51" t="s">
        <v>113</v>
      </c>
      <c r="C55" s="56"/>
      <c r="D55" s="54">
        <v>226034000</v>
      </c>
      <c r="E55" s="54">
        <f>+E56+E58+E61+E63+E65+E67</f>
        <v>226034000</v>
      </c>
      <c r="F55" s="54">
        <f>+F56+F58+F61+F63+F65+F67</f>
        <v>0</v>
      </c>
      <c r="G55" s="61">
        <f t="shared" si="4"/>
        <v>226034000</v>
      </c>
      <c r="H55" s="56"/>
      <c r="I55" s="55">
        <f t="shared" si="1"/>
        <v>0</v>
      </c>
      <c r="J55" s="10"/>
    </row>
    <row r="56" spans="1:10" ht="25.5" customHeight="1" x14ac:dyDescent="0.3">
      <c r="A56" s="51" t="s">
        <v>114</v>
      </c>
      <c r="B56" s="51" t="s">
        <v>115</v>
      </c>
      <c r="C56" s="56"/>
      <c r="D56" s="54">
        <v>51809000</v>
      </c>
      <c r="E56" s="54">
        <f>+E57</f>
        <v>51809000</v>
      </c>
      <c r="F56" s="54">
        <f>+F57</f>
        <v>0</v>
      </c>
      <c r="G56" s="61">
        <f t="shared" si="4"/>
        <v>51809000</v>
      </c>
      <c r="H56" s="56"/>
      <c r="I56" s="55">
        <f t="shared" si="1"/>
        <v>0</v>
      </c>
      <c r="J56" s="10"/>
    </row>
    <row r="57" spans="1:10" ht="25.5" customHeight="1" x14ac:dyDescent="0.3">
      <c r="A57" s="57" t="s">
        <v>116</v>
      </c>
      <c r="B57" s="57" t="s">
        <v>117</v>
      </c>
      <c r="C57" s="58"/>
      <c r="D57" s="59">
        <v>51809000</v>
      </c>
      <c r="E57" s="59">
        <v>51809000</v>
      </c>
      <c r="F57" s="59"/>
      <c r="G57" s="62">
        <f t="shared" si="4"/>
        <v>51809000</v>
      </c>
      <c r="H57" s="58"/>
      <c r="I57" s="60">
        <f t="shared" si="1"/>
        <v>0</v>
      </c>
      <c r="J57" s="10"/>
    </row>
    <row r="58" spans="1:10" ht="25.5" customHeight="1" x14ac:dyDescent="0.3">
      <c r="A58" s="51" t="s">
        <v>118</v>
      </c>
      <c r="B58" s="51" t="s">
        <v>45</v>
      </c>
      <c r="C58" s="56"/>
      <c r="D58" s="54">
        <v>23175000</v>
      </c>
      <c r="E58" s="54">
        <f>+E59+E60</f>
        <v>23175000</v>
      </c>
      <c r="F58" s="54">
        <f>+F59+F60</f>
        <v>0</v>
      </c>
      <c r="G58" s="61">
        <f t="shared" si="4"/>
        <v>23175000</v>
      </c>
      <c r="H58" s="56"/>
      <c r="I58" s="55">
        <f t="shared" si="1"/>
        <v>0</v>
      </c>
      <c r="J58" s="10"/>
    </row>
    <row r="59" spans="1:10" ht="25.5" customHeight="1" x14ac:dyDescent="0.3">
      <c r="A59" s="57" t="s">
        <v>119</v>
      </c>
      <c r="B59" s="57" t="s">
        <v>120</v>
      </c>
      <c r="C59" s="58"/>
      <c r="D59" s="59">
        <v>0</v>
      </c>
      <c r="E59" s="59">
        <v>0</v>
      </c>
      <c r="F59" s="59">
        <v>0</v>
      </c>
      <c r="G59" s="62">
        <f t="shared" si="4"/>
        <v>0</v>
      </c>
      <c r="H59" s="58"/>
      <c r="I59" s="60">
        <v>0</v>
      </c>
      <c r="J59" s="10"/>
    </row>
    <row r="60" spans="1:10" ht="25.5" customHeight="1" x14ac:dyDescent="0.3">
      <c r="A60" s="57" t="s">
        <v>121</v>
      </c>
      <c r="B60" s="57" t="s">
        <v>122</v>
      </c>
      <c r="C60" s="58"/>
      <c r="D60" s="59">
        <v>23175000</v>
      </c>
      <c r="E60" s="59">
        <v>23175000</v>
      </c>
      <c r="F60" s="59">
        <v>0</v>
      </c>
      <c r="G60" s="62">
        <f t="shared" si="4"/>
        <v>23175000</v>
      </c>
      <c r="H60" s="58"/>
      <c r="I60" s="60">
        <f t="shared" si="1"/>
        <v>0</v>
      </c>
      <c r="J60" s="10"/>
    </row>
    <row r="61" spans="1:10" ht="25.5" customHeight="1" x14ac:dyDescent="0.3">
      <c r="A61" s="51" t="s">
        <v>123</v>
      </c>
      <c r="B61" s="51" t="s">
        <v>51</v>
      </c>
      <c r="C61" s="56"/>
      <c r="D61" s="54">
        <v>30900000</v>
      </c>
      <c r="E61" s="54">
        <f>+E62</f>
        <v>30900000</v>
      </c>
      <c r="F61" s="54">
        <f>+F62</f>
        <v>0</v>
      </c>
      <c r="G61" s="61">
        <f t="shared" si="4"/>
        <v>30900000</v>
      </c>
      <c r="H61" s="56"/>
      <c r="I61" s="55">
        <f t="shared" si="1"/>
        <v>0</v>
      </c>
      <c r="J61" s="10"/>
    </row>
    <row r="62" spans="1:10" ht="25.5" customHeight="1" x14ac:dyDescent="0.3">
      <c r="A62" s="57" t="s">
        <v>124</v>
      </c>
      <c r="B62" s="57" t="s">
        <v>125</v>
      </c>
      <c r="C62" s="58"/>
      <c r="D62" s="59">
        <v>30900000</v>
      </c>
      <c r="E62" s="59">
        <v>30900000</v>
      </c>
      <c r="F62" s="59">
        <v>0</v>
      </c>
      <c r="G62" s="62">
        <f t="shared" si="4"/>
        <v>30900000</v>
      </c>
      <c r="H62" s="58"/>
      <c r="I62" s="60">
        <f t="shared" si="1"/>
        <v>0</v>
      </c>
      <c r="J62" s="10"/>
    </row>
    <row r="63" spans="1:10" ht="25.5" customHeight="1" x14ac:dyDescent="0.3">
      <c r="A63" s="51" t="s">
        <v>126</v>
      </c>
      <c r="B63" s="51" t="s">
        <v>127</v>
      </c>
      <c r="C63" s="56"/>
      <c r="D63" s="54">
        <v>61800000</v>
      </c>
      <c r="E63" s="54">
        <f>+E64</f>
        <v>61800000</v>
      </c>
      <c r="F63" s="54">
        <f>+F64</f>
        <v>0</v>
      </c>
      <c r="G63" s="61">
        <f t="shared" si="4"/>
        <v>61800000</v>
      </c>
      <c r="H63" s="56"/>
      <c r="I63" s="55">
        <f t="shared" si="1"/>
        <v>0</v>
      </c>
      <c r="J63" s="10"/>
    </row>
    <row r="64" spans="1:10" ht="25.5" customHeight="1" x14ac:dyDescent="0.3">
      <c r="A64" s="57" t="s">
        <v>128</v>
      </c>
      <c r="B64" s="57" t="s">
        <v>129</v>
      </c>
      <c r="C64" s="58"/>
      <c r="D64" s="59">
        <v>61800000</v>
      </c>
      <c r="E64" s="59">
        <v>61800000</v>
      </c>
      <c r="F64" s="59"/>
      <c r="G64" s="62">
        <f t="shared" si="4"/>
        <v>61800000</v>
      </c>
      <c r="H64" s="58"/>
      <c r="I64" s="60">
        <f t="shared" si="1"/>
        <v>0</v>
      </c>
      <c r="J64" s="10"/>
    </row>
    <row r="65" spans="1:10" ht="25.5" customHeight="1" x14ac:dyDescent="0.3">
      <c r="A65" s="51" t="s">
        <v>130</v>
      </c>
      <c r="B65" s="51" t="s">
        <v>55</v>
      </c>
      <c r="C65" s="56"/>
      <c r="D65" s="54">
        <v>12000000</v>
      </c>
      <c r="E65" s="54">
        <f>+E66</f>
        <v>12000000</v>
      </c>
      <c r="F65" s="54">
        <f>+F66</f>
        <v>0</v>
      </c>
      <c r="G65" s="61">
        <f t="shared" si="4"/>
        <v>12000000</v>
      </c>
      <c r="H65" s="56"/>
      <c r="I65" s="55">
        <f t="shared" si="1"/>
        <v>0</v>
      </c>
      <c r="J65" s="10"/>
    </row>
    <row r="66" spans="1:10" ht="25.5" customHeight="1" x14ac:dyDescent="0.3">
      <c r="A66" s="57" t="s">
        <v>131</v>
      </c>
      <c r="B66" s="57" t="s">
        <v>132</v>
      </c>
      <c r="C66" s="58"/>
      <c r="D66" s="59">
        <v>12000000</v>
      </c>
      <c r="E66" s="59">
        <v>12000000</v>
      </c>
      <c r="F66" s="59"/>
      <c r="G66" s="62">
        <f t="shared" si="4"/>
        <v>12000000</v>
      </c>
      <c r="H66" s="58"/>
      <c r="I66" s="60">
        <f t="shared" si="1"/>
        <v>0</v>
      </c>
      <c r="J66" s="10"/>
    </row>
    <row r="67" spans="1:10" ht="25.5" customHeight="1" x14ac:dyDescent="0.3">
      <c r="A67" s="51" t="s">
        <v>133</v>
      </c>
      <c r="B67" s="51" t="s">
        <v>134</v>
      </c>
      <c r="C67" s="56"/>
      <c r="D67" s="54">
        <v>46350000</v>
      </c>
      <c r="E67" s="54">
        <f>+E68</f>
        <v>46350000</v>
      </c>
      <c r="F67" s="54">
        <f>+F68</f>
        <v>0</v>
      </c>
      <c r="G67" s="61">
        <f t="shared" si="4"/>
        <v>46350000</v>
      </c>
      <c r="H67" s="56"/>
      <c r="I67" s="55">
        <f t="shared" si="1"/>
        <v>0</v>
      </c>
      <c r="J67" s="10"/>
    </row>
    <row r="68" spans="1:10" ht="25.5" customHeight="1" x14ac:dyDescent="0.3">
      <c r="A68" s="57" t="s">
        <v>135</v>
      </c>
      <c r="B68" s="57" t="s">
        <v>136</v>
      </c>
      <c r="C68" s="58"/>
      <c r="D68" s="59">
        <v>46350000</v>
      </c>
      <c r="E68" s="59">
        <v>46350000</v>
      </c>
      <c r="F68" s="59">
        <v>0</v>
      </c>
      <c r="G68" s="62">
        <f t="shared" si="4"/>
        <v>46350000</v>
      </c>
      <c r="H68" s="58"/>
      <c r="I68" s="60">
        <f t="shared" si="1"/>
        <v>0</v>
      </c>
      <c r="J68" s="10"/>
    </row>
    <row r="69" spans="1:10" ht="25.5" customHeight="1" x14ac:dyDescent="0.3">
      <c r="A69" s="51" t="s">
        <v>137</v>
      </c>
      <c r="B69" s="51" t="s">
        <v>138</v>
      </c>
      <c r="C69" s="56"/>
      <c r="D69" s="54">
        <v>8486175761.1800003</v>
      </c>
      <c r="E69" s="54">
        <f>+E70+E74+E90+E107+E145+E159+E161</f>
        <v>12553674934</v>
      </c>
      <c r="F69" s="54">
        <f>+F70+F74+F90+F107+F145+F159+F161</f>
        <v>5117436513</v>
      </c>
      <c r="G69" s="61">
        <f t="shared" si="4"/>
        <v>7436238421</v>
      </c>
      <c r="H69" s="56"/>
      <c r="I69" s="55">
        <f t="shared" si="1"/>
        <v>0.4076444977191569</v>
      </c>
      <c r="J69" s="10"/>
    </row>
    <row r="70" spans="1:10" ht="25.5" customHeight="1" x14ac:dyDescent="0.3">
      <c r="A70" s="51" t="s">
        <v>139</v>
      </c>
      <c r="B70" s="51" t="s">
        <v>140</v>
      </c>
      <c r="C70" s="56"/>
      <c r="D70" s="54">
        <v>0</v>
      </c>
      <c r="E70" s="54">
        <f t="shared" ref="E70:F72" si="5">+E71</f>
        <v>0</v>
      </c>
      <c r="F70" s="54">
        <f t="shared" si="5"/>
        <v>0</v>
      </c>
      <c r="G70" s="61">
        <f t="shared" si="4"/>
        <v>0</v>
      </c>
      <c r="H70" s="56"/>
      <c r="I70" s="55">
        <v>0</v>
      </c>
      <c r="J70" s="10"/>
    </row>
    <row r="71" spans="1:10" ht="25.5" customHeight="1" x14ac:dyDescent="0.3">
      <c r="A71" s="51" t="s">
        <v>141</v>
      </c>
      <c r="B71" s="51" t="s">
        <v>142</v>
      </c>
      <c r="C71" s="56"/>
      <c r="D71" s="54">
        <v>0</v>
      </c>
      <c r="E71" s="54">
        <f t="shared" si="5"/>
        <v>0</v>
      </c>
      <c r="F71" s="54">
        <f t="shared" si="5"/>
        <v>0</v>
      </c>
      <c r="G71" s="61">
        <f t="shared" si="4"/>
        <v>0</v>
      </c>
      <c r="H71" s="56"/>
      <c r="I71" s="55">
        <v>0</v>
      </c>
      <c r="J71" s="10"/>
    </row>
    <row r="72" spans="1:10" ht="25.5" customHeight="1" x14ac:dyDescent="0.3">
      <c r="A72" s="51" t="s">
        <v>143</v>
      </c>
      <c r="B72" s="51" t="s">
        <v>144</v>
      </c>
      <c r="C72" s="56"/>
      <c r="D72" s="54">
        <v>0</v>
      </c>
      <c r="E72" s="54">
        <f t="shared" si="5"/>
        <v>0</v>
      </c>
      <c r="F72" s="54">
        <f t="shared" si="5"/>
        <v>0</v>
      </c>
      <c r="G72" s="61">
        <f t="shared" si="4"/>
        <v>0</v>
      </c>
      <c r="H72" s="56"/>
      <c r="I72" s="55">
        <v>0</v>
      </c>
      <c r="J72" s="10"/>
    </row>
    <row r="73" spans="1:10" ht="25.5" customHeight="1" x14ac:dyDescent="0.3">
      <c r="A73" s="57" t="s">
        <v>145</v>
      </c>
      <c r="B73" s="57" t="s">
        <v>146</v>
      </c>
      <c r="C73" s="58"/>
      <c r="D73" s="59">
        <v>0</v>
      </c>
      <c r="E73" s="59">
        <v>0</v>
      </c>
      <c r="F73" s="59">
        <v>0</v>
      </c>
      <c r="G73" s="62">
        <f t="shared" si="4"/>
        <v>0</v>
      </c>
      <c r="H73" s="58"/>
      <c r="I73" s="60">
        <v>0</v>
      </c>
      <c r="J73" s="10"/>
    </row>
    <row r="74" spans="1:10" ht="25.5" customHeight="1" x14ac:dyDescent="0.3">
      <c r="A74" s="51" t="s">
        <v>147</v>
      </c>
      <c r="B74" s="51" t="s">
        <v>148</v>
      </c>
      <c r="C74" s="56"/>
      <c r="D74" s="54">
        <v>1808153591.0999999</v>
      </c>
      <c r="E74" s="54">
        <f>+E75+E80+E82+E84+E87</f>
        <v>1670505591</v>
      </c>
      <c r="F74" s="54">
        <f>+F75+F80+F82+F84+F87</f>
        <v>1233989400</v>
      </c>
      <c r="G74" s="61">
        <f t="shared" ref="G74:H163" si="6">+E74-F74</f>
        <v>436516191</v>
      </c>
      <c r="H74" s="56"/>
      <c r="I74" s="55">
        <f t="shared" ref="I74:I163" si="7">+F74/E74</f>
        <v>0.73869216999226439</v>
      </c>
      <c r="J74" s="10"/>
    </row>
    <row r="75" spans="1:10" ht="25.5" customHeight="1" x14ac:dyDescent="0.3">
      <c r="A75" s="51" t="s">
        <v>149</v>
      </c>
      <c r="B75" s="51" t="s">
        <v>150</v>
      </c>
      <c r="C75" s="56"/>
      <c r="D75" s="54">
        <v>470736000</v>
      </c>
      <c r="E75" s="54">
        <f>SUM(E76:E79)</f>
        <v>190800000</v>
      </c>
      <c r="F75" s="54">
        <f>SUM(F76:F79)</f>
        <v>2200000</v>
      </c>
      <c r="G75" s="61">
        <f t="shared" si="6"/>
        <v>188600000</v>
      </c>
      <c r="H75" s="56"/>
      <c r="I75" s="55">
        <f t="shared" si="7"/>
        <v>1.1530398322851153E-2</v>
      </c>
      <c r="J75" s="10"/>
    </row>
    <row r="76" spans="1:10" ht="25.5" customHeight="1" x14ac:dyDescent="0.3">
      <c r="A76" s="57" t="s">
        <v>151</v>
      </c>
      <c r="B76" s="57" t="s">
        <v>152</v>
      </c>
      <c r="C76" s="58"/>
      <c r="D76" s="59">
        <v>82400000</v>
      </c>
      <c r="E76" s="59">
        <v>82400000</v>
      </c>
      <c r="F76" s="59">
        <v>980000</v>
      </c>
      <c r="G76" s="62">
        <f t="shared" si="6"/>
        <v>81420000</v>
      </c>
      <c r="H76" s="58"/>
      <c r="I76" s="60">
        <f t="shared" si="7"/>
        <v>1.1893203883495145E-2</v>
      </c>
      <c r="J76" s="10"/>
    </row>
    <row r="77" spans="1:10" ht="25.5" customHeight="1" x14ac:dyDescent="0.3">
      <c r="A77" s="57" t="s">
        <v>153</v>
      </c>
      <c r="B77" s="57" t="s">
        <v>154</v>
      </c>
      <c r="C77" s="58"/>
      <c r="D77" s="59">
        <v>85400000</v>
      </c>
      <c r="E77" s="59">
        <v>85400000</v>
      </c>
      <c r="F77" s="59">
        <v>1220000</v>
      </c>
      <c r="G77" s="62">
        <f t="shared" si="6"/>
        <v>84180000</v>
      </c>
      <c r="H77" s="58"/>
      <c r="I77" s="60">
        <f t="shared" si="7"/>
        <v>1.4285714285714285E-2</v>
      </c>
      <c r="J77" s="10"/>
    </row>
    <row r="78" spans="1:10" ht="25.5" customHeight="1" x14ac:dyDescent="0.3">
      <c r="A78" s="63" t="s">
        <v>290</v>
      </c>
      <c r="B78" s="57" t="s">
        <v>289</v>
      </c>
      <c r="C78" s="58"/>
      <c r="D78" s="59">
        <v>0</v>
      </c>
      <c r="E78" s="59">
        <v>20000000</v>
      </c>
      <c r="F78" s="59">
        <v>0</v>
      </c>
      <c r="G78" s="62">
        <f t="shared" si="6"/>
        <v>20000000</v>
      </c>
      <c r="H78" s="58"/>
      <c r="I78" s="60">
        <f t="shared" si="7"/>
        <v>0</v>
      </c>
      <c r="J78" s="10"/>
    </row>
    <row r="79" spans="1:10" ht="25.5" customHeight="1" x14ac:dyDescent="0.3">
      <c r="A79" s="57" t="s">
        <v>155</v>
      </c>
      <c r="B79" s="57" t="s">
        <v>156</v>
      </c>
      <c r="C79" s="58"/>
      <c r="D79" s="59">
        <v>302936000</v>
      </c>
      <c r="E79" s="59">
        <v>3000000</v>
      </c>
      <c r="F79" s="59">
        <v>0</v>
      </c>
      <c r="G79" s="62">
        <f t="shared" si="6"/>
        <v>3000000</v>
      </c>
      <c r="H79" s="58"/>
      <c r="I79" s="60">
        <f t="shared" si="7"/>
        <v>0</v>
      </c>
      <c r="J79" s="10"/>
    </row>
    <row r="80" spans="1:10" ht="25.5" customHeight="1" x14ac:dyDescent="0.3">
      <c r="A80" s="51" t="s">
        <v>157</v>
      </c>
      <c r="B80" s="51" t="s">
        <v>158</v>
      </c>
      <c r="C80" s="56"/>
      <c r="D80" s="54">
        <v>0</v>
      </c>
      <c r="E80" s="54">
        <f>+E81</f>
        <v>0</v>
      </c>
      <c r="F80" s="54">
        <f>+F81</f>
        <v>0</v>
      </c>
      <c r="G80" s="61">
        <f t="shared" si="6"/>
        <v>0</v>
      </c>
      <c r="H80" s="56"/>
      <c r="I80" s="55">
        <v>0</v>
      </c>
      <c r="J80" s="10"/>
    </row>
    <row r="81" spans="1:10" ht="25.5" customHeight="1" x14ac:dyDescent="0.3">
      <c r="A81" s="57" t="s">
        <v>159</v>
      </c>
      <c r="B81" s="57" t="s">
        <v>160</v>
      </c>
      <c r="C81" s="58"/>
      <c r="D81" s="59">
        <v>0</v>
      </c>
      <c r="E81" s="59">
        <v>0</v>
      </c>
      <c r="F81" s="59">
        <v>0</v>
      </c>
      <c r="G81" s="62">
        <f t="shared" si="6"/>
        <v>0</v>
      </c>
      <c r="H81" s="58"/>
      <c r="I81" s="60">
        <v>0</v>
      </c>
      <c r="J81" s="10"/>
    </row>
    <row r="82" spans="1:10" ht="25.5" customHeight="1" x14ac:dyDescent="0.3">
      <c r="A82" s="51" t="s">
        <v>161</v>
      </c>
      <c r="B82" s="51" t="s">
        <v>162</v>
      </c>
      <c r="C82" s="56"/>
      <c r="D82" s="54">
        <v>2067591.1</v>
      </c>
      <c r="E82" s="54">
        <f>+E83</f>
        <v>132035591</v>
      </c>
      <c r="F82" s="54">
        <f>+F83</f>
        <v>2469400</v>
      </c>
      <c r="G82" s="61">
        <f t="shared" si="6"/>
        <v>129566191</v>
      </c>
      <c r="H82" s="56"/>
      <c r="I82" s="55">
        <f t="shared" si="7"/>
        <v>1.8702533016268317E-2</v>
      </c>
      <c r="J82" s="10"/>
    </row>
    <row r="83" spans="1:10" ht="25.5" customHeight="1" x14ac:dyDescent="0.3">
      <c r="A83" s="57" t="s">
        <v>163</v>
      </c>
      <c r="B83" s="57" t="s">
        <v>164</v>
      </c>
      <c r="C83" s="58"/>
      <c r="D83" s="59">
        <v>2067591.1</v>
      </c>
      <c r="E83" s="59">
        <v>132035591</v>
      </c>
      <c r="F83" s="59">
        <v>2469400</v>
      </c>
      <c r="G83" s="62">
        <f t="shared" si="6"/>
        <v>129566191</v>
      </c>
      <c r="H83" s="58"/>
      <c r="I83" s="60">
        <f t="shared" si="7"/>
        <v>1.8702533016268317E-2</v>
      </c>
      <c r="J83" s="10"/>
    </row>
    <row r="84" spans="1:10" ht="25.5" customHeight="1" x14ac:dyDescent="0.3">
      <c r="A84" s="51" t="s">
        <v>165</v>
      </c>
      <c r="B84" s="51" t="s">
        <v>166</v>
      </c>
      <c r="C84" s="56"/>
      <c r="D84" s="54">
        <v>25750000</v>
      </c>
      <c r="E84" s="54">
        <f>+E85</f>
        <v>38070000</v>
      </c>
      <c r="F84" s="54">
        <f>+F85</f>
        <v>27320000</v>
      </c>
      <c r="G84" s="61">
        <f t="shared" si="6"/>
        <v>10750000</v>
      </c>
      <c r="H84" s="56"/>
      <c r="I84" s="55">
        <f t="shared" si="7"/>
        <v>0.71762542684528496</v>
      </c>
      <c r="J84" s="10"/>
    </row>
    <row r="85" spans="1:10" ht="25.5" customHeight="1" x14ac:dyDescent="0.3">
      <c r="A85" s="51" t="s">
        <v>167</v>
      </c>
      <c r="B85" s="51" t="s">
        <v>166</v>
      </c>
      <c r="C85" s="56"/>
      <c r="D85" s="54">
        <v>0</v>
      </c>
      <c r="E85" s="54">
        <f>+E86</f>
        <v>38070000</v>
      </c>
      <c r="F85" s="54">
        <f>+F86</f>
        <v>27320000</v>
      </c>
      <c r="G85" s="61">
        <f t="shared" si="6"/>
        <v>10750000</v>
      </c>
      <c r="H85" s="56"/>
      <c r="I85" s="55">
        <f t="shared" si="7"/>
        <v>0.71762542684528496</v>
      </c>
      <c r="J85" s="10"/>
    </row>
    <row r="86" spans="1:10" ht="25.5" customHeight="1" x14ac:dyDescent="0.3">
      <c r="A86" s="57" t="s">
        <v>168</v>
      </c>
      <c r="B86" s="57" t="s">
        <v>166</v>
      </c>
      <c r="C86" s="58"/>
      <c r="D86" s="59">
        <v>25750000</v>
      </c>
      <c r="E86" s="59">
        <v>38070000</v>
      </c>
      <c r="F86" s="59">
        <v>27320000</v>
      </c>
      <c r="G86" s="62">
        <f t="shared" si="6"/>
        <v>10750000</v>
      </c>
      <c r="H86" s="58"/>
      <c r="I86" s="60">
        <f t="shared" si="7"/>
        <v>0.71762542684528496</v>
      </c>
      <c r="J86" s="10"/>
    </row>
    <row r="87" spans="1:10" ht="25.5" customHeight="1" x14ac:dyDescent="0.3">
      <c r="A87" s="51" t="s">
        <v>169</v>
      </c>
      <c r="B87" s="51" t="s">
        <v>170</v>
      </c>
      <c r="C87" s="56"/>
      <c r="D87" s="54">
        <v>1309600000</v>
      </c>
      <c r="E87" s="54">
        <f>SUM(E88:E89)</f>
        <v>1309600000</v>
      </c>
      <c r="F87" s="54">
        <f>SUM(F88:F89)</f>
        <v>1202000000</v>
      </c>
      <c r="G87" s="61">
        <f t="shared" si="6"/>
        <v>107600000</v>
      </c>
      <c r="H87" s="56"/>
      <c r="I87" s="55">
        <f t="shared" si="7"/>
        <v>0.91783750763591931</v>
      </c>
      <c r="J87" s="10"/>
    </row>
    <row r="88" spans="1:10" ht="25.5" customHeight="1" x14ac:dyDescent="0.3">
      <c r="A88" s="57" t="s">
        <v>171</v>
      </c>
      <c r="B88" s="57" t="s">
        <v>172</v>
      </c>
      <c r="C88" s="58"/>
      <c r="D88" s="59">
        <v>1030000000</v>
      </c>
      <c r="E88" s="59">
        <v>1030000000</v>
      </c>
      <c r="F88" s="59">
        <v>1012000000</v>
      </c>
      <c r="G88" s="62">
        <f t="shared" si="6"/>
        <v>18000000</v>
      </c>
      <c r="H88" s="58"/>
      <c r="I88" s="60">
        <f t="shared" si="7"/>
        <v>0.98252427184466018</v>
      </c>
      <c r="J88" s="10"/>
    </row>
    <row r="89" spans="1:10" ht="25.5" customHeight="1" x14ac:dyDescent="0.3">
      <c r="A89" s="57" t="s">
        <v>173</v>
      </c>
      <c r="B89" s="57" t="s">
        <v>174</v>
      </c>
      <c r="C89" s="58"/>
      <c r="D89" s="59">
        <v>279600000</v>
      </c>
      <c r="E89" s="59">
        <v>279600000</v>
      </c>
      <c r="F89" s="59">
        <v>190000000</v>
      </c>
      <c r="G89" s="62">
        <f t="shared" si="6"/>
        <v>89600000</v>
      </c>
      <c r="H89" s="58"/>
      <c r="I89" s="60">
        <f t="shared" si="7"/>
        <v>0.67954220314735336</v>
      </c>
      <c r="J89" s="10"/>
    </row>
    <row r="90" spans="1:10" ht="25.5" customHeight="1" x14ac:dyDescent="0.3">
      <c r="A90" s="51" t="s">
        <v>175</v>
      </c>
      <c r="B90" s="51" t="s">
        <v>176</v>
      </c>
      <c r="C90" s="56"/>
      <c r="D90" s="54">
        <v>352218800</v>
      </c>
      <c r="E90" s="54">
        <f>+E91+E103+E93</f>
        <v>1067897059</v>
      </c>
      <c r="F90" s="54">
        <f>+F91+F103+F93</f>
        <v>133563818</v>
      </c>
      <c r="G90" s="61">
        <f t="shared" si="6"/>
        <v>934333241</v>
      </c>
      <c r="H90" s="56"/>
      <c r="I90" s="55">
        <f t="shared" si="7"/>
        <v>0.12507180994118647</v>
      </c>
      <c r="J90" s="10"/>
    </row>
    <row r="91" spans="1:10" ht="25.5" customHeight="1" x14ac:dyDescent="0.3">
      <c r="A91" s="51" t="s">
        <v>177</v>
      </c>
      <c r="B91" s="51" t="s">
        <v>178</v>
      </c>
      <c r="C91" s="56"/>
      <c r="D91" s="54">
        <v>339488000</v>
      </c>
      <c r="E91" s="54">
        <f>+E92</f>
        <v>150000000</v>
      </c>
      <c r="F91" s="54">
        <f>+F92</f>
        <v>9474957</v>
      </c>
      <c r="G91" s="61">
        <f t="shared" si="6"/>
        <v>140525043</v>
      </c>
      <c r="H91" s="56"/>
      <c r="I91" s="55">
        <f t="shared" si="7"/>
        <v>6.3166379999999994E-2</v>
      </c>
      <c r="J91" s="10"/>
    </row>
    <row r="92" spans="1:10" ht="25.5" customHeight="1" x14ac:dyDescent="0.3">
      <c r="A92" s="63" t="s">
        <v>308</v>
      </c>
      <c r="B92" s="57" t="s">
        <v>309</v>
      </c>
      <c r="C92" s="58"/>
      <c r="D92" s="59">
        <v>0</v>
      </c>
      <c r="E92" s="59">
        <v>150000000</v>
      </c>
      <c r="F92" s="59">
        <v>9474957</v>
      </c>
      <c r="G92" s="62">
        <f t="shared" si="6"/>
        <v>140525043</v>
      </c>
      <c r="H92" s="58"/>
      <c r="I92" s="60">
        <f t="shared" si="7"/>
        <v>6.3166379999999994E-2</v>
      </c>
      <c r="J92" s="10"/>
    </row>
    <row r="93" spans="1:10" ht="25.5" customHeight="1" x14ac:dyDescent="0.3">
      <c r="A93" s="51" t="s">
        <v>179</v>
      </c>
      <c r="B93" s="51" t="s">
        <v>180</v>
      </c>
      <c r="C93" s="56"/>
      <c r="D93" s="54">
        <v>339488000</v>
      </c>
      <c r="E93" s="54">
        <f>SUM(E94:E102)</f>
        <v>890545459</v>
      </c>
      <c r="F93" s="54">
        <f>SUM(F94:F102)</f>
        <v>107159218</v>
      </c>
      <c r="G93" s="61">
        <f t="shared" si="6"/>
        <v>783386241</v>
      </c>
      <c r="H93" s="56"/>
      <c r="I93" s="55">
        <f t="shared" si="7"/>
        <v>0.12032986852836224</v>
      </c>
      <c r="J93" s="10"/>
    </row>
    <row r="94" spans="1:10" ht="25.5" customHeight="1" x14ac:dyDescent="0.3">
      <c r="A94" s="57" t="s">
        <v>181</v>
      </c>
      <c r="B94" s="57" t="s">
        <v>182</v>
      </c>
      <c r="C94" s="58"/>
      <c r="D94" s="59">
        <v>339488000</v>
      </c>
      <c r="E94" s="59">
        <v>85420000</v>
      </c>
      <c r="F94" s="59">
        <v>0</v>
      </c>
      <c r="G94" s="61">
        <f t="shared" si="6"/>
        <v>85420000</v>
      </c>
      <c r="H94" s="58"/>
      <c r="I94" s="60">
        <f t="shared" si="7"/>
        <v>0</v>
      </c>
      <c r="J94" s="10"/>
    </row>
    <row r="95" spans="1:10" ht="25.5" customHeight="1" x14ac:dyDescent="0.3">
      <c r="A95" s="63" t="s">
        <v>292</v>
      </c>
      <c r="B95" s="57" t="s">
        <v>291</v>
      </c>
      <c r="C95" s="58"/>
      <c r="D95" s="59">
        <v>0</v>
      </c>
      <c r="E95" s="59">
        <v>238505459</v>
      </c>
      <c r="F95" s="59">
        <v>24974500</v>
      </c>
      <c r="G95" s="61">
        <f t="shared" si="6"/>
        <v>213530959</v>
      </c>
      <c r="H95" s="58"/>
      <c r="I95" s="60">
        <f t="shared" si="7"/>
        <v>0.10471248794351495</v>
      </c>
      <c r="J95" s="10"/>
    </row>
    <row r="96" spans="1:10" ht="25.5" customHeight="1" x14ac:dyDescent="0.3">
      <c r="A96" s="63" t="s">
        <v>293</v>
      </c>
      <c r="B96" s="57" t="s">
        <v>294</v>
      </c>
      <c r="C96" s="58"/>
      <c r="D96" s="59">
        <v>0</v>
      </c>
      <c r="E96" s="59">
        <v>221268000</v>
      </c>
      <c r="F96" s="59">
        <v>14812700</v>
      </c>
      <c r="G96" s="61">
        <f t="shared" si="6"/>
        <v>206455300</v>
      </c>
      <c r="H96" s="58"/>
      <c r="I96" s="60">
        <f t="shared" si="7"/>
        <v>6.6944610156009901E-2</v>
      </c>
      <c r="J96" s="10"/>
    </row>
    <row r="97" spans="1:10" ht="25.5" customHeight="1" x14ac:dyDescent="0.3">
      <c r="A97" s="63" t="s">
        <v>297</v>
      </c>
      <c r="B97" s="57" t="s">
        <v>295</v>
      </c>
      <c r="C97" s="58"/>
      <c r="D97" s="59">
        <v>0</v>
      </c>
      <c r="E97" s="59">
        <v>31000000</v>
      </c>
      <c r="F97" s="59">
        <v>0</v>
      </c>
      <c r="G97" s="61">
        <f t="shared" si="6"/>
        <v>31000000</v>
      </c>
      <c r="H97" s="58"/>
      <c r="I97" s="60">
        <f t="shared" si="7"/>
        <v>0</v>
      </c>
      <c r="J97" s="10"/>
    </row>
    <row r="98" spans="1:10" ht="25.5" customHeight="1" x14ac:dyDescent="0.3">
      <c r="A98" s="63" t="s">
        <v>296</v>
      </c>
      <c r="B98" s="57" t="s">
        <v>298</v>
      </c>
      <c r="C98" s="58"/>
      <c r="D98" s="59">
        <v>0</v>
      </c>
      <c r="E98" s="59">
        <v>167000000</v>
      </c>
      <c r="F98" s="59">
        <v>820685</v>
      </c>
      <c r="G98" s="61">
        <f t="shared" si="6"/>
        <v>166179315</v>
      </c>
      <c r="H98" s="58"/>
      <c r="I98" s="60">
        <f t="shared" si="7"/>
        <v>4.9142814371257483E-3</v>
      </c>
      <c r="J98" s="10"/>
    </row>
    <row r="99" spans="1:10" ht="25.5" customHeight="1" x14ac:dyDescent="0.3">
      <c r="A99" s="63" t="s">
        <v>299</v>
      </c>
      <c r="B99" s="57" t="s">
        <v>300</v>
      </c>
      <c r="C99" s="58"/>
      <c r="D99" s="59">
        <v>0</v>
      </c>
      <c r="E99" s="59">
        <v>46700000</v>
      </c>
      <c r="F99" s="59">
        <v>0</v>
      </c>
      <c r="G99" s="61">
        <f t="shared" si="6"/>
        <v>46700000</v>
      </c>
      <c r="H99" s="58"/>
      <c r="I99" s="60">
        <f t="shared" si="7"/>
        <v>0</v>
      </c>
      <c r="J99" s="10"/>
    </row>
    <row r="100" spans="1:10" ht="25.5" customHeight="1" x14ac:dyDescent="0.3">
      <c r="A100" s="63" t="s">
        <v>301</v>
      </c>
      <c r="B100" s="57" t="s">
        <v>302</v>
      </c>
      <c r="C100" s="58"/>
      <c r="D100" s="59">
        <v>0</v>
      </c>
      <c r="E100" s="59">
        <v>6800000</v>
      </c>
      <c r="F100" s="59">
        <v>0</v>
      </c>
      <c r="G100" s="61">
        <f t="shared" si="6"/>
        <v>6800000</v>
      </c>
      <c r="H100" s="58"/>
      <c r="I100" s="60">
        <f t="shared" si="7"/>
        <v>0</v>
      </c>
      <c r="J100" s="10"/>
    </row>
    <row r="101" spans="1:10" ht="25.5" customHeight="1" x14ac:dyDescent="0.3">
      <c r="A101" s="63" t="s">
        <v>303</v>
      </c>
      <c r="B101" s="57" t="s">
        <v>304</v>
      </c>
      <c r="C101" s="58"/>
      <c r="D101" s="59">
        <v>0</v>
      </c>
      <c r="E101" s="59">
        <v>27300000</v>
      </c>
      <c r="F101" s="59">
        <v>0</v>
      </c>
      <c r="G101" s="61">
        <f t="shared" si="6"/>
        <v>27300000</v>
      </c>
      <c r="H101" s="58"/>
      <c r="I101" s="60">
        <f t="shared" si="7"/>
        <v>0</v>
      </c>
      <c r="J101" s="10"/>
    </row>
    <row r="102" spans="1:10" ht="25.5" customHeight="1" x14ac:dyDescent="0.3">
      <c r="A102" s="63" t="s">
        <v>305</v>
      </c>
      <c r="B102" s="57" t="s">
        <v>216</v>
      </c>
      <c r="C102" s="58"/>
      <c r="D102" s="59">
        <v>0</v>
      </c>
      <c r="E102" s="59">
        <v>66552000</v>
      </c>
      <c r="F102" s="59">
        <v>66551333</v>
      </c>
      <c r="G102" s="61">
        <f t="shared" si="6"/>
        <v>667</v>
      </c>
      <c r="H102" s="58"/>
      <c r="I102" s="60">
        <f t="shared" si="7"/>
        <v>0.99998997776175025</v>
      </c>
      <c r="J102" s="10"/>
    </row>
    <row r="103" spans="1:10" ht="25.5" customHeight="1" x14ac:dyDescent="0.3">
      <c r="A103" s="51" t="s">
        <v>183</v>
      </c>
      <c r="B103" s="51" t="s">
        <v>184</v>
      </c>
      <c r="C103" s="56"/>
      <c r="D103" s="54">
        <v>12730800</v>
      </c>
      <c r="E103" s="54">
        <f>+E104</f>
        <v>27351600</v>
      </c>
      <c r="F103" s="54">
        <f>+F104</f>
        <v>16929643</v>
      </c>
      <c r="G103" s="61">
        <f t="shared" si="6"/>
        <v>10421957</v>
      </c>
      <c r="H103" s="56"/>
      <c r="I103" s="55">
        <f t="shared" si="7"/>
        <v>0.61896353412597438</v>
      </c>
      <c r="J103" s="10"/>
    </row>
    <row r="104" spans="1:10" ht="25.5" customHeight="1" x14ac:dyDescent="0.3">
      <c r="A104" s="51" t="s">
        <v>185</v>
      </c>
      <c r="B104" s="51" t="s">
        <v>186</v>
      </c>
      <c r="C104" s="56"/>
      <c r="D104" s="54">
        <v>12730800</v>
      </c>
      <c r="E104" s="54">
        <f>SUM(E105:E106)</f>
        <v>27351600</v>
      </c>
      <c r="F104" s="54">
        <f>SUM(F105:F106)</f>
        <v>16929643</v>
      </c>
      <c r="G104" s="61">
        <f t="shared" si="6"/>
        <v>10421957</v>
      </c>
      <c r="H104" s="56"/>
      <c r="I104" s="55">
        <f t="shared" si="7"/>
        <v>0.61896353412597438</v>
      </c>
      <c r="J104" s="10"/>
    </row>
    <row r="105" spans="1:10" ht="25.5" customHeight="1" x14ac:dyDescent="0.3">
      <c r="A105" s="63" t="s">
        <v>306</v>
      </c>
      <c r="B105" s="57" t="s">
        <v>307</v>
      </c>
      <c r="C105" s="58"/>
      <c r="D105" s="59">
        <v>0</v>
      </c>
      <c r="E105" s="59">
        <v>14620800</v>
      </c>
      <c r="F105" s="59">
        <v>10663003</v>
      </c>
      <c r="G105" s="61">
        <f t="shared" si="6"/>
        <v>3957797</v>
      </c>
      <c r="H105" s="58"/>
      <c r="I105" s="55">
        <f t="shared" si="7"/>
        <v>0.72930366327423946</v>
      </c>
      <c r="J105" s="10"/>
    </row>
    <row r="106" spans="1:10" ht="25.5" customHeight="1" x14ac:dyDescent="0.3">
      <c r="A106" s="57" t="s">
        <v>187</v>
      </c>
      <c r="B106" s="57" t="s">
        <v>188</v>
      </c>
      <c r="C106" s="58"/>
      <c r="D106" s="59">
        <v>12730800</v>
      </c>
      <c r="E106" s="59">
        <v>12730800</v>
      </c>
      <c r="F106" s="59">
        <v>6266640</v>
      </c>
      <c r="G106" s="62">
        <f t="shared" si="6"/>
        <v>6464160</v>
      </c>
      <c r="H106" s="58"/>
      <c r="I106" s="60">
        <f t="shared" si="7"/>
        <v>0.49224243566782921</v>
      </c>
      <c r="J106" s="10"/>
    </row>
    <row r="107" spans="1:10" ht="25.5" customHeight="1" x14ac:dyDescent="0.3">
      <c r="A107" s="51" t="s">
        <v>189</v>
      </c>
      <c r="B107" s="51" t="s">
        <v>190</v>
      </c>
      <c r="C107" s="56"/>
      <c r="D107" s="54">
        <v>5762354370.0799999</v>
      </c>
      <c r="E107" s="54">
        <f>+E111+E118+E123+E132+E134+E143+E108</f>
        <v>8902361370</v>
      </c>
      <c r="F107" s="54">
        <f>+F111+F118+F123+F132+F134+F143+F108</f>
        <v>3643218554</v>
      </c>
      <c r="G107" s="61">
        <f t="shared" si="6"/>
        <v>5259142816</v>
      </c>
      <c r="H107" s="56"/>
      <c r="I107" s="55">
        <f t="shared" si="7"/>
        <v>0.40924181827500899</v>
      </c>
      <c r="J107" s="10"/>
    </row>
    <row r="108" spans="1:10" ht="25.5" customHeight="1" x14ac:dyDescent="0.3">
      <c r="A108" s="64" t="s">
        <v>310</v>
      </c>
      <c r="B108" s="51" t="s">
        <v>312</v>
      </c>
      <c r="C108" s="56"/>
      <c r="D108" s="54">
        <f>SUM(D109:D110)</f>
        <v>0</v>
      </c>
      <c r="E108" s="54">
        <f t="shared" ref="E108:F108" si="8">SUM(E109:E110)</f>
        <v>838844000</v>
      </c>
      <c r="F108" s="54">
        <f t="shared" si="8"/>
        <v>818041601</v>
      </c>
      <c r="G108" s="61">
        <f t="shared" si="6"/>
        <v>20802399</v>
      </c>
      <c r="H108" s="56"/>
      <c r="I108" s="55">
        <f t="shared" si="7"/>
        <v>0.9752011112912532</v>
      </c>
      <c r="J108" s="10"/>
    </row>
    <row r="109" spans="1:10" ht="25.5" customHeight="1" x14ac:dyDescent="0.3">
      <c r="A109" s="63" t="s">
        <v>311</v>
      </c>
      <c r="B109" s="57" t="s">
        <v>313</v>
      </c>
      <c r="C109" s="58"/>
      <c r="D109" s="59">
        <v>0</v>
      </c>
      <c r="E109" s="59">
        <v>764555000</v>
      </c>
      <c r="F109" s="59">
        <v>743941602</v>
      </c>
      <c r="G109" s="61">
        <f t="shared" si="6"/>
        <v>20613398</v>
      </c>
      <c r="H109" s="58"/>
      <c r="I109" s="55">
        <f t="shared" si="7"/>
        <v>0.97303869832778545</v>
      </c>
      <c r="J109" s="10"/>
    </row>
    <row r="110" spans="1:10" ht="25.5" customHeight="1" x14ac:dyDescent="0.3">
      <c r="A110" s="63" t="s">
        <v>315</v>
      </c>
      <c r="B110" s="57" t="s">
        <v>314</v>
      </c>
      <c r="C110" s="58"/>
      <c r="D110" s="59">
        <v>0</v>
      </c>
      <c r="E110" s="59">
        <v>74289000</v>
      </c>
      <c r="F110" s="59">
        <v>74099999</v>
      </c>
      <c r="G110" s="61">
        <f t="shared" si="6"/>
        <v>189001</v>
      </c>
      <c r="H110" s="58"/>
      <c r="I110" s="55">
        <f t="shared" si="7"/>
        <v>0.99745586829813293</v>
      </c>
      <c r="J110" s="10"/>
    </row>
    <row r="111" spans="1:10" ht="25.5" customHeight="1" x14ac:dyDescent="0.3">
      <c r="A111" s="51" t="s">
        <v>191</v>
      </c>
      <c r="B111" s="51" t="s">
        <v>192</v>
      </c>
      <c r="C111" s="56"/>
      <c r="D111" s="54">
        <v>145581902.08000001</v>
      </c>
      <c r="E111" s="54">
        <f>SUM(E112:E117)</f>
        <v>454304902</v>
      </c>
      <c r="F111" s="54">
        <f>SUM(F112:F117)</f>
        <v>396580283</v>
      </c>
      <c r="G111" s="61">
        <f t="shared" si="6"/>
        <v>57724619</v>
      </c>
      <c r="H111" s="56"/>
      <c r="I111" s="55">
        <f t="shared" si="7"/>
        <v>0.87293859532248674</v>
      </c>
      <c r="J111" s="10"/>
    </row>
    <row r="112" spans="1:10" ht="25.5" customHeight="1" x14ac:dyDescent="0.3">
      <c r="A112" s="57" t="s">
        <v>193</v>
      </c>
      <c r="B112" s="57" t="s">
        <v>194</v>
      </c>
      <c r="C112" s="58"/>
      <c r="D112" s="59">
        <v>0</v>
      </c>
      <c r="E112" s="59">
        <v>182252000</v>
      </c>
      <c r="F112" s="59">
        <v>181251335</v>
      </c>
      <c r="G112" s="62">
        <f t="shared" si="6"/>
        <v>1000665</v>
      </c>
      <c r="H112" s="58"/>
      <c r="I112" s="60">
        <f t="shared" si="7"/>
        <v>0.99450944296907573</v>
      </c>
      <c r="J112" s="10"/>
    </row>
    <row r="113" spans="1:10" ht="25.5" customHeight="1" x14ac:dyDescent="0.3">
      <c r="A113" s="57" t="s">
        <v>195</v>
      </c>
      <c r="B113" s="57" t="s">
        <v>196</v>
      </c>
      <c r="C113" s="58"/>
      <c r="D113" s="59">
        <v>112777408.90000001</v>
      </c>
      <c r="E113" s="59">
        <v>112777409</v>
      </c>
      <c r="F113" s="59">
        <v>88961614</v>
      </c>
      <c r="G113" s="62">
        <f t="shared" si="6"/>
        <v>23815795</v>
      </c>
      <c r="H113" s="58"/>
      <c r="I113" s="60">
        <f t="shared" si="7"/>
        <v>0.78882477252159611</v>
      </c>
      <c r="J113" s="10"/>
    </row>
    <row r="114" spans="1:10" ht="25.5" customHeight="1" x14ac:dyDescent="0.3">
      <c r="A114" s="63" t="s">
        <v>316</v>
      </c>
      <c r="B114" s="57" t="s">
        <v>317</v>
      </c>
      <c r="C114" s="58"/>
      <c r="D114" s="59">
        <v>0</v>
      </c>
      <c r="E114" s="59">
        <v>126471000</v>
      </c>
      <c r="F114" s="59">
        <v>126367334</v>
      </c>
      <c r="G114" s="62">
        <f t="shared" si="6"/>
        <v>103666</v>
      </c>
      <c r="H114" s="58"/>
      <c r="I114" s="60">
        <f t="shared" si="7"/>
        <v>0.99918031801756924</v>
      </c>
      <c r="J114" s="10"/>
    </row>
    <row r="115" spans="1:10" ht="25.5" customHeight="1" x14ac:dyDescent="0.3">
      <c r="A115" s="57" t="s">
        <v>197</v>
      </c>
      <c r="B115" s="57" t="s">
        <v>198</v>
      </c>
      <c r="C115" s="58"/>
      <c r="D115" s="59">
        <v>7000000</v>
      </c>
      <c r="E115" s="59">
        <v>7000000</v>
      </c>
      <c r="F115" s="59">
        <v>0</v>
      </c>
      <c r="G115" s="62">
        <f t="shared" si="6"/>
        <v>7000000</v>
      </c>
      <c r="H115" s="58"/>
      <c r="I115" s="60">
        <f t="shared" si="7"/>
        <v>0</v>
      </c>
      <c r="J115" s="10"/>
    </row>
    <row r="116" spans="1:10" ht="25.5" customHeight="1" x14ac:dyDescent="0.3">
      <c r="A116" s="57" t="s">
        <v>199</v>
      </c>
      <c r="B116" s="57" t="s">
        <v>200</v>
      </c>
      <c r="C116" s="58"/>
      <c r="D116" s="59">
        <v>20600000</v>
      </c>
      <c r="E116" s="59">
        <v>20600000</v>
      </c>
      <c r="F116" s="59">
        <v>0</v>
      </c>
      <c r="G116" s="62">
        <f t="shared" si="6"/>
        <v>20600000</v>
      </c>
      <c r="H116" s="58"/>
      <c r="I116" s="60">
        <f t="shared" si="7"/>
        <v>0</v>
      </c>
      <c r="J116" s="10"/>
    </row>
    <row r="117" spans="1:10" ht="25.5" customHeight="1" x14ac:dyDescent="0.3">
      <c r="A117" s="63" t="s">
        <v>318</v>
      </c>
      <c r="B117" s="57" t="s">
        <v>201</v>
      </c>
      <c r="C117" s="58"/>
      <c r="D117" s="59">
        <v>5204493.18</v>
      </c>
      <c r="E117" s="59">
        <v>5204493</v>
      </c>
      <c r="F117" s="59">
        <v>0</v>
      </c>
      <c r="G117" s="62">
        <f t="shared" si="6"/>
        <v>5204493</v>
      </c>
      <c r="H117" s="58"/>
      <c r="I117" s="60">
        <f t="shared" si="7"/>
        <v>0</v>
      </c>
      <c r="J117" s="10"/>
    </row>
    <row r="118" spans="1:10" ht="25.5" customHeight="1" x14ac:dyDescent="0.3">
      <c r="A118" s="51" t="s">
        <v>202</v>
      </c>
      <c r="B118" s="51" t="s">
        <v>203</v>
      </c>
      <c r="C118" s="56"/>
      <c r="D118" s="54">
        <v>633495000</v>
      </c>
      <c r="E118" s="54">
        <f>SUM(E119:E122)</f>
        <v>939810000</v>
      </c>
      <c r="F118" s="54">
        <f>SUM(F119:F122)</f>
        <v>785015761</v>
      </c>
      <c r="G118" s="61">
        <f t="shared" si="6"/>
        <v>154794239</v>
      </c>
      <c r="H118" s="56"/>
      <c r="I118" s="55">
        <f t="shared" si="7"/>
        <v>0.83529198561411344</v>
      </c>
      <c r="J118" s="10"/>
    </row>
    <row r="119" spans="1:10" ht="25.5" customHeight="1" x14ac:dyDescent="0.3">
      <c r="A119" s="57" t="s">
        <v>204</v>
      </c>
      <c r="B119" s="57" t="s">
        <v>205</v>
      </c>
      <c r="C119" s="58"/>
      <c r="D119" s="59">
        <v>50000000</v>
      </c>
      <c r="E119" s="59">
        <v>50000000</v>
      </c>
      <c r="F119" s="59">
        <v>15000000</v>
      </c>
      <c r="G119" s="62">
        <f t="shared" si="6"/>
        <v>35000000</v>
      </c>
      <c r="H119" s="58"/>
      <c r="I119" s="60">
        <f t="shared" si="7"/>
        <v>0.3</v>
      </c>
      <c r="J119" s="10"/>
    </row>
    <row r="120" spans="1:10" ht="25.5" customHeight="1" x14ac:dyDescent="0.3">
      <c r="A120" s="57" t="s">
        <v>206</v>
      </c>
      <c r="B120" s="57" t="s">
        <v>207</v>
      </c>
      <c r="C120" s="58"/>
      <c r="D120" s="59">
        <v>583495000</v>
      </c>
      <c r="E120" s="59">
        <v>653595000</v>
      </c>
      <c r="F120" s="59">
        <v>537025428</v>
      </c>
      <c r="G120" s="62">
        <f>+E120-F120</f>
        <v>116569572</v>
      </c>
      <c r="H120" s="58"/>
      <c r="I120" s="60">
        <f t="shared" si="7"/>
        <v>0.82164861726298399</v>
      </c>
      <c r="J120" s="10"/>
    </row>
    <row r="121" spans="1:10" ht="25.5" customHeight="1" x14ac:dyDescent="0.3">
      <c r="A121" s="63" t="s">
        <v>319</v>
      </c>
      <c r="B121" s="57" t="s">
        <v>320</v>
      </c>
      <c r="C121" s="58"/>
      <c r="D121" s="59">
        <v>0</v>
      </c>
      <c r="E121" s="59">
        <v>30000000</v>
      </c>
      <c r="F121" s="59">
        <v>29666666</v>
      </c>
      <c r="G121" s="62">
        <f>+E121-F121</f>
        <v>333334</v>
      </c>
      <c r="H121" s="58"/>
      <c r="I121" s="60">
        <f t="shared" si="7"/>
        <v>0.98888886666666664</v>
      </c>
      <c r="J121" s="10"/>
    </row>
    <row r="122" spans="1:10" ht="25.5" customHeight="1" x14ac:dyDescent="0.3">
      <c r="A122" s="63" t="s">
        <v>321</v>
      </c>
      <c r="B122" s="57" t="s">
        <v>322</v>
      </c>
      <c r="C122" s="58"/>
      <c r="D122" s="59">
        <v>0</v>
      </c>
      <c r="E122" s="59">
        <v>206215000</v>
      </c>
      <c r="F122" s="59">
        <v>203323667</v>
      </c>
      <c r="G122" s="62">
        <f>+E122-F122</f>
        <v>2891333</v>
      </c>
      <c r="H122" s="58"/>
      <c r="I122" s="60">
        <f t="shared" si="7"/>
        <v>0.98597903644254781</v>
      </c>
      <c r="J122" s="10"/>
    </row>
    <row r="123" spans="1:10" ht="25.5" customHeight="1" x14ac:dyDescent="0.3">
      <c r="A123" s="51" t="s">
        <v>208</v>
      </c>
      <c r="B123" s="51" t="s">
        <v>209</v>
      </c>
      <c r="C123" s="56"/>
      <c r="D123" s="54">
        <v>4870492468</v>
      </c>
      <c r="E123" s="54">
        <f>SUM(E124:E131)</f>
        <v>6549477468</v>
      </c>
      <c r="F123" s="54">
        <f>SUM(F124:F131)</f>
        <v>1636440909</v>
      </c>
      <c r="G123" s="61">
        <f t="shared" si="6"/>
        <v>4913036559</v>
      </c>
      <c r="H123" s="56"/>
      <c r="I123" s="55">
        <f t="shared" si="7"/>
        <v>0.24985823937794482</v>
      </c>
      <c r="J123" s="10"/>
    </row>
    <row r="124" spans="1:10" ht="25.5" customHeight="1" x14ac:dyDescent="0.3">
      <c r="A124" s="57" t="s">
        <v>210</v>
      </c>
      <c r="B124" s="57" t="s">
        <v>211</v>
      </c>
      <c r="C124" s="58"/>
      <c r="D124" s="59">
        <v>2658775680</v>
      </c>
      <c r="E124" s="59">
        <v>2658775680</v>
      </c>
      <c r="F124" s="59">
        <v>0</v>
      </c>
      <c r="G124" s="62">
        <f t="shared" si="6"/>
        <v>2658775680</v>
      </c>
      <c r="H124" s="58"/>
      <c r="I124" s="60">
        <f t="shared" si="7"/>
        <v>0</v>
      </c>
      <c r="J124" s="10"/>
    </row>
    <row r="125" spans="1:10" ht="25.5" customHeight="1" x14ac:dyDescent="0.3">
      <c r="A125" s="57" t="s">
        <v>212</v>
      </c>
      <c r="B125" s="57" t="s">
        <v>213</v>
      </c>
      <c r="C125" s="58"/>
      <c r="D125" s="59">
        <v>12360000</v>
      </c>
      <c r="E125" s="59">
        <v>12360000</v>
      </c>
      <c r="F125" s="59">
        <v>0</v>
      </c>
      <c r="G125" s="62">
        <f t="shared" si="6"/>
        <v>12360000</v>
      </c>
      <c r="H125" s="58"/>
      <c r="I125" s="60">
        <f t="shared" si="7"/>
        <v>0</v>
      </c>
      <c r="J125" s="10"/>
    </row>
    <row r="126" spans="1:10" ht="25.5" customHeight="1" x14ac:dyDescent="0.3">
      <c r="A126" s="57" t="s">
        <v>212</v>
      </c>
      <c r="B126" s="57" t="s">
        <v>214</v>
      </c>
      <c r="C126" s="58"/>
      <c r="D126" s="59">
        <v>2172473788</v>
      </c>
      <c r="E126" s="59">
        <v>2172473788</v>
      </c>
      <c r="F126" s="59">
        <v>0</v>
      </c>
      <c r="G126" s="62">
        <f t="shared" si="6"/>
        <v>2172473788</v>
      </c>
      <c r="H126" s="58"/>
      <c r="I126" s="60">
        <f t="shared" si="7"/>
        <v>0</v>
      </c>
      <c r="J126" s="10"/>
    </row>
    <row r="127" spans="1:10" ht="25.5" customHeight="1" x14ac:dyDescent="0.3">
      <c r="A127" s="63" t="s">
        <v>323</v>
      </c>
      <c r="B127" s="57" t="s">
        <v>324</v>
      </c>
      <c r="C127" s="58"/>
      <c r="D127" s="59">
        <v>0</v>
      </c>
      <c r="E127" s="59">
        <v>1528350000</v>
      </c>
      <c r="F127" s="59">
        <v>1485805909</v>
      </c>
      <c r="G127" s="62">
        <f t="shared" si="6"/>
        <v>42544091</v>
      </c>
      <c r="H127" s="58"/>
      <c r="I127" s="60">
        <f t="shared" si="7"/>
        <v>0.9721633846959139</v>
      </c>
      <c r="J127" s="10"/>
    </row>
    <row r="128" spans="1:10" ht="25.5" customHeight="1" x14ac:dyDescent="0.3">
      <c r="A128" s="57" t="s">
        <v>215</v>
      </c>
      <c r="B128" s="57" t="s">
        <v>216</v>
      </c>
      <c r="C128" s="58"/>
      <c r="D128" s="59">
        <v>26883000</v>
      </c>
      <c r="E128" s="59">
        <v>0</v>
      </c>
      <c r="F128" s="59">
        <v>0</v>
      </c>
      <c r="G128" s="62">
        <f t="shared" si="6"/>
        <v>0</v>
      </c>
      <c r="H128" s="58"/>
      <c r="I128" s="60">
        <v>0</v>
      </c>
      <c r="J128" s="10"/>
    </row>
    <row r="129" spans="1:10" ht="25.5" customHeight="1" x14ac:dyDescent="0.3">
      <c r="A129" s="57" t="s">
        <v>217</v>
      </c>
      <c r="B129" s="57" t="s">
        <v>218</v>
      </c>
      <c r="C129" s="58"/>
      <c r="D129" s="59">
        <v>21218000</v>
      </c>
      <c r="E129" s="59">
        <v>171853000</v>
      </c>
      <c r="F129" s="59">
        <v>150635000</v>
      </c>
      <c r="G129" s="62">
        <f t="shared" si="6"/>
        <v>21218000</v>
      </c>
      <c r="H129" s="58"/>
      <c r="I129" s="60">
        <f t="shared" si="7"/>
        <v>0.8765340145356787</v>
      </c>
      <c r="J129" s="10"/>
    </row>
    <row r="130" spans="1:10" ht="25.5" customHeight="1" x14ac:dyDescent="0.3">
      <c r="A130" s="57" t="s">
        <v>219</v>
      </c>
      <c r="B130" s="57" t="s">
        <v>220</v>
      </c>
      <c r="C130" s="58"/>
      <c r="D130" s="59">
        <v>0</v>
      </c>
      <c r="E130" s="59">
        <v>0</v>
      </c>
      <c r="F130" s="59">
        <v>0</v>
      </c>
      <c r="G130" s="62">
        <f t="shared" si="6"/>
        <v>0</v>
      </c>
      <c r="H130" s="58"/>
      <c r="I130" s="60">
        <v>0</v>
      </c>
      <c r="J130" s="10"/>
    </row>
    <row r="131" spans="1:10" ht="25.5" customHeight="1" x14ac:dyDescent="0.3">
      <c r="A131" s="57" t="s">
        <v>221</v>
      </c>
      <c r="B131" s="57" t="s">
        <v>222</v>
      </c>
      <c r="C131" s="58"/>
      <c r="D131" s="59">
        <v>5665000</v>
      </c>
      <c r="E131" s="59">
        <v>5665000</v>
      </c>
      <c r="F131" s="59">
        <v>0</v>
      </c>
      <c r="G131" s="62">
        <f t="shared" si="6"/>
        <v>5665000</v>
      </c>
      <c r="H131" s="58"/>
      <c r="I131" s="60">
        <f t="shared" si="7"/>
        <v>0</v>
      </c>
      <c r="J131" s="10"/>
    </row>
    <row r="132" spans="1:10" ht="25.5" customHeight="1" x14ac:dyDescent="0.3">
      <c r="A132" s="51" t="s">
        <v>223</v>
      </c>
      <c r="B132" s="51" t="s">
        <v>224</v>
      </c>
      <c r="C132" s="56"/>
      <c r="D132" s="54">
        <v>0</v>
      </c>
      <c r="E132" s="54">
        <f>+E133</f>
        <v>0</v>
      </c>
      <c r="F132" s="54">
        <f>+F133</f>
        <v>0</v>
      </c>
      <c r="G132" s="61">
        <f t="shared" si="6"/>
        <v>0</v>
      </c>
      <c r="H132" s="56"/>
      <c r="I132" s="55">
        <v>0</v>
      </c>
      <c r="J132" s="10"/>
    </row>
    <row r="133" spans="1:10" ht="25.5" customHeight="1" x14ac:dyDescent="0.3">
      <c r="A133" s="57" t="s">
        <v>225</v>
      </c>
      <c r="B133" s="57" t="s">
        <v>226</v>
      </c>
      <c r="C133" s="58"/>
      <c r="D133" s="59">
        <v>0</v>
      </c>
      <c r="E133" s="59">
        <v>0</v>
      </c>
      <c r="F133" s="59">
        <v>0</v>
      </c>
      <c r="G133" s="62">
        <f t="shared" si="6"/>
        <v>0</v>
      </c>
      <c r="H133" s="58"/>
      <c r="I133" s="60">
        <v>0</v>
      </c>
      <c r="J133" s="10"/>
    </row>
    <row r="134" spans="1:10" ht="25.5" customHeight="1" x14ac:dyDescent="0.3">
      <c r="A134" s="51" t="s">
        <v>227</v>
      </c>
      <c r="B134" s="51" t="s">
        <v>228</v>
      </c>
      <c r="C134" s="56"/>
      <c r="D134" s="54">
        <v>97335000</v>
      </c>
      <c r="E134" s="54">
        <f>+E135+E141</f>
        <v>104475000</v>
      </c>
      <c r="F134" s="54">
        <f>+F135+F141</f>
        <v>7140000</v>
      </c>
      <c r="G134" s="61">
        <f t="shared" si="6"/>
        <v>97335000</v>
      </c>
      <c r="H134" s="56"/>
      <c r="I134" s="55">
        <f t="shared" si="7"/>
        <v>6.834170854271357E-2</v>
      </c>
      <c r="J134" s="10"/>
    </row>
    <row r="135" spans="1:10" ht="25.5" customHeight="1" x14ac:dyDescent="0.3">
      <c r="A135" s="51" t="s">
        <v>229</v>
      </c>
      <c r="B135" s="51" t="s">
        <v>230</v>
      </c>
      <c r="C135" s="56"/>
      <c r="D135" s="54">
        <v>87035000</v>
      </c>
      <c r="E135" s="54">
        <f>SUM(E136:E140)</f>
        <v>94175000</v>
      </c>
      <c r="F135" s="54">
        <f>SUM(F136:F140)</f>
        <v>7140000</v>
      </c>
      <c r="G135" s="61">
        <f t="shared" si="6"/>
        <v>87035000</v>
      </c>
      <c r="H135" s="56"/>
      <c r="I135" s="55">
        <f t="shared" si="7"/>
        <v>7.5816299442527213E-2</v>
      </c>
      <c r="J135" s="10"/>
    </row>
    <row r="136" spans="1:10" ht="25.5" customHeight="1" x14ac:dyDescent="0.3">
      <c r="A136" s="57" t="s">
        <v>231</v>
      </c>
      <c r="B136" s="57" t="s">
        <v>232</v>
      </c>
      <c r="C136" s="58"/>
      <c r="D136" s="59">
        <v>42230000</v>
      </c>
      <c r="E136" s="59">
        <v>42230000</v>
      </c>
      <c r="F136" s="59">
        <v>0</v>
      </c>
      <c r="G136" s="62">
        <f t="shared" si="6"/>
        <v>42230000</v>
      </c>
      <c r="H136" s="62">
        <f t="shared" si="6"/>
        <v>-42230000</v>
      </c>
      <c r="I136" s="60">
        <f t="shared" si="7"/>
        <v>0</v>
      </c>
      <c r="J136" s="10"/>
    </row>
    <row r="137" spans="1:10" ht="25.5" customHeight="1" x14ac:dyDescent="0.3">
      <c r="A137" s="63" t="s">
        <v>325</v>
      </c>
      <c r="B137" s="57" t="s">
        <v>326</v>
      </c>
      <c r="C137" s="58"/>
      <c r="D137" s="59">
        <v>0</v>
      </c>
      <c r="E137" s="59">
        <v>7140000</v>
      </c>
      <c r="F137" s="59">
        <v>7140000</v>
      </c>
      <c r="G137" s="62">
        <f t="shared" si="6"/>
        <v>0</v>
      </c>
      <c r="H137" s="58"/>
      <c r="I137" s="60">
        <f t="shared" si="7"/>
        <v>1</v>
      </c>
      <c r="J137" s="10"/>
    </row>
    <row r="138" spans="1:10" ht="25.5" customHeight="1" x14ac:dyDescent="0.3">
      <c r="A138" s="57" t="s">
        <v>233</v>
      </c>
      <c r="B138" s="57" t="s">
        <v>234</v>
      </c>
      <c r="C138" s="58"/>
      <c r="D138" s="59">
        <v>0</v>
      </c>
      <c r="E138" s="59">
        <v>0</v>
      </c>
      <c r="F138" s="59">
        <v>0</v>
      </c>
      <c r="G138" s="62">
        <f t="shared" si="6"/>
        <v>0</v>
      </c>
      <c r="H138" s="58"/>
      <c r="I138" s="60">
        <v>0</v>
      </c>
      <c r="J138" s="10"/>
    </row>
    <row r="139" spans="1:10" ht="25.5" customHeight="1" x14ac:dyDescent="0.3">
      <c r="A139" s="57" t="s">
        <v>235</v>
      </c>
      <c r="B139" s="57" t="s">
        <v>236</v>
      </c>
      <c r="C139" s="58"/>
      <c r="D139" s="59">
        <v>30900000</v>
      </c>
      <c r="E139" s="59">
        <v>30900000</v>
      </c>
      <c r="F139" s="59">
        <v>0</v>
      </c>
      <c r="G139" s="62">
        <f t="shared" si="6"/>
        <v>30900000</v>
      </c>
      <c r="H139" s="58"/>
      <c r="I139" s="60">
        <f t="shared" si="7"/>
        <v>0</v>
      </c>
      <c r="J139" s="10"/>
    </row>
    <row r="140" spans="1:10" ht="25.5" customHeight="1" x14ac:dyDescent="0.3">
      <c r="A140" s="57" t="s">
        <v>237</v>
      </c>
      <c r="B140" s="57" t="s">
        <v>238</v>
      </c>
      <c r="C140" s="58"/>
      <c r="D140" s="59">
        <v>13905000</v>
      </c>
      <c r="E140" s="59">
        <v>13905000</v>
      </c>
      <c r="F140" s="59">
        <v>0</v>
      </c>
      <c r="G140" s="62">
        <f t="shared" si="6"/>
        <v>13905000</v>
      </c>
      <c r="H140" s="58"/>
      <c r="I140" s="60">
        <f t="shared" si="7"/>
        <v>0</v>
      </c>
      <c r="J140" s="10"/>
    </row>
    <row r="141" spans="1:10" ht="25.5" customHeight="1" x14ac:dyDescent="0.3">
      <c r="A141" s="51" t="s">
        <v>239</v>
      </c>
      <c r="B141" s="51" t="s">
        <v>240</v>
      </c>
      <c r="C141" s="56"/>
      <c r="D141" s="54">
        <v>10300000</v>
      </c>
      <c r="E141" s="54">
        <f>+E142</f>
        <v>10300000</v>
      </c>
      <c r="F141" s="54">
        <f>+F142</f>
        <v>0</v>
      </c>
      <c r="G141" s="61">
        <f t="shared" si="6"/>
        <v>10300000</v>
      </c>
      <c r="H141" s="56"/>
      <c r="I141" s="55">
        <f t="shared" si="7"/>
        <v>0</v>
      </c>
      <c r="J141" s="10"/>
    </row>
    <row r="142" spans="1:10" ht="25.5" customHeight="1" x14ac:dyDescent="0.3">
      <c r="A142" s="57" t="s">
        <v>241</v>
      </c>
      <c r="B142" s="57" t="s">
        <v>242</v>
      </c>
      <c r="C142" s="58"/>
      <c r="D142" s="59">
        <v>10300000</v>
      </c>
      <c r="E142" s="59">
        <v>10300000</v>
      </c>
      <c r="F142" s="59">
        <v>0</v>
      </c>
      <c r="G142" s="62">
        <f t="shared" si="6"/>
        <v>10300000</v>
      </c>
      <c r="H142" s="58"/>
      <c r="I142" s="60">
        <f t="shared" si="7"/>
        <v>0</v>
      </c>
      <c r="J142" s="10"/>
    </row>
    <row r="143" spans="1:10" ht="25.5" customHeight="1" x14ac:dyDescent="0.3">
      <c r="A143" s="51" t="s">
        <v>243</v>
      </c>
      <c r="B143" s="51" t="s">
        <v>244</v>
      </c>
      <c r="C143" s="56"/>
      <c r="D143" s="54">
        <v>15450000</v>
      </c>
      <c r="E143" s="54">
        <f>+E144</f>
        <v>15450000</v>
      </c>
      <c r="F143" s="54">
        <f>+F144</f>
        <v>0</v>
      </c>
      <c r="G143" s="61">
        <f t="shared" si="6"/>
        <v>15450000</v>
      </c>
      <c r="H143" s="56"/>
      <c r="I143" s="55">
        <f t="shared" si="7"/>
        <v>0</v>
      </c>
      <c r="J143" s="10"/>
    </row>
    <row r="144" spans="1:10" ht="25.5" customHeight="1" x14ac:dyDescent="0.3">
      <c r="A144" s="57" t="s">
        <v>245</v>
      </c>
      <c r="B144" s="57" t="s">
        <v>246</v>
      </c>
      <c r="C144" s="58"/>
      <c r="D144" s="59">
        <v>15450000</v>
      </c>
      <c r="E144" s="59">
        <v>15450000</v>
      </c>
      <c r="F144" s="59">
        <v>0</v>
      </c>
      <c r="G144" s="62">
        <f t="shared" si="6"/>
        <v>15450000</v>
      </c>
      <c r="H144" s="58"/>
      <c r="I144" s="60">
        <f t="shared" si="7"/>
        <v>0</v>
      </c>
      <c r="J144" s="10"/>
    </row>
    <row r="145" spans="1:10" ht="25.5" customHeight="1" x14ac:dyDescent="0.3">
      <c r="A145" s="51" t="s">
        <v>247</v>
      </c>
      <c r="B145" s="51" t="s">
        <v>248</v>
      </c>
      <c r="C145" s="56"/>
      <c r="D145" s="54">
        <v>198095000</v>
      </c>
      <c r="E145" s="54">
        <f>+E151+E153+E155+E157+E146+E148</f>
        <v>362010714</v>
      </c>
      <c r="F145" s="54">
        <f>+F151+F153+F155+F157+F146+F148</f>
        <v>99629320</v>
      </c>
      <c r="G145" s="61">
        <f t="shared" si="6"/>
        <v>262381394</v>
      </c>
      <c r="H145" s="56"/>
      <c r="I145" s="55">
        <f t="shared" si="7"/>
        <v>0.2752109706896686</v>
      </c>
      <c r="J145" s="10"/>
    </row>
    <row r="146" spans="1:10" ht="25.5" customHeight="1" x14ac:dyDescent="0.3">
      <c r="A146" s="64" t="s">
        <v>327</v>
      </c>
      <c r="B146" s="51" t="s">
        <v>328</v>
      </c>
      <c r="C146" s="56"/>
      <c r="D146" s="54">
        <v>0</v>
      </c>
      <c r="E146" s="54">
        <f>+E147</f>
        <v>51221000</v>
      </c>
      <c r="F146" s="54">
        <f>+F147</f>
        <v>18221000</v>
      </c>
      <c r="G146" s="61">
        <f t="shared" si="6"/>
        <v>33000000</v>
      </c>
      <c r="H146" s="56"/>
      <c r="I146" s="55">
        <f t="shared" si="7"/>
        <v>0.3557330001366627</v>
      </c>
      <c r="J146" s="10"/>
    </row>
    <row r="147" spans="1:10" ht="25.5" customHeight="1" x14ac:dyDescent="0.3">
      <c r="A147" s="63" t="s">
        <v>329</v>
      </c>
      <c r="B147" s="57" t="s">
        <v>328</v>
      </c>
      <c r="C147" s="58"/>
      <c r="D147" s="59">
        <v>0</v>
      </c>
      <c r="E147" s="59">
        <v>51221000</v>
      </c>
      <c r="F147" s="59">
        <v>18221000</v>
      </c>
      <c r="G147" s="62">
        <f t="shared" si="6"/>
        <v>33000000</v>
      </c>
      <c r="H147" s="58"/>
      <c r="I147" s="60">
        <f t="shared" si="7"/>
        <v>0.3557330001366627</v>
      </c>
      <c r="J147" s="10"/>
    </row>
    <row r="148" spans="1:10" ht="25.5" customHeight="1" x14ac:dyDescent="0.3">
      <c r="A148" s="64" t="s">
        <v>330</v>
      </c>
      <c r="B148" s="51" t="s">
        <v>331</v>
      </c>
      <c r="C148" s="56"/>
      <c r="D148" s="54">
        <v>0</v>
      </c>
      <c r="E148" s="54">
        <f>SUM(E149:E150)</f>
        <v>112694714</v>
      </c>
      <c r="F148" s="54">
        <f>SUM(F149:F150)</f>
        <v>14408320</v>
      </c>
      <c r="G148" s="61">
        <f t="shared" si="6"/>
        <v>98286394</v>
      </c>
      <c r="H148" s="56"/>
      <c r="I148" s="55">
        <f t="shared" si="7"/>
        <v>0.12785266929201311</v>
      </c>
      <c r="J148" s="10"/>
    </row>
    <row r="149" spans="1:10" ht="25.5" customHeight="1" x14ac:dyDescent="0.3">
      <c r="A149" s="63" t="s">
        <v>332</v>
      </c>
      <c r="B149" s="57" t="s">
        <v>331</v>
      </c>
      <c r="C149" s="58"/>
      <c r="D149" s="59">
        <v>0</v>
      </c>
      <c r="E149" s="59">
        <v>102694714</v>
      </c>
      <c r="F149" s="59">
        <v>14408320</v>
      </c>
      <c r="G149" s="62">
        <f t="shared" si="6"/>
        <v>88286394</v>
      </c>
      <c r="H149" s="58"/>
      <c r="I149" s="60">
        <f t="shared" si="7"/>
        <v>0.1403024502312748</v>
      </c>
      <c r="J149" s="10"/>
    </row>
    <row r="150" spans="1:10" ht="25.5" customHeight="1" x14ac:dyDescent="0.3">
      <c r="A150" s="63" t="s">
        <v>333</v>
      </c>
      <c r="B150" s="57" t="s">
        <v>334</v>
      </c>
      <c r="C150" s="58"/>
      <c r="D150" s="59">
        <v>0</v>
      </c>
      <c r="E150" s="59">
        <v>10000000</v>
      </c>
      <c r="F150" s="59">
        <v>0</v>
      </c>
      <c r="G150" s="62">
        <f t="shared" si="6"/>
        <v>10000000</v>
      </c>
      <c r="H150" s="58"/>
      <c r="I150" s="60">
        <f t="shared" si="7"/>
        <v>0</v>
      </c>
      <c r="J150" s="10"/>
    </row>
    <row r="151" spans="1:10" ht="25.5" customHeight="1" x14ac:dyDescent="0.3">
      <c r="A151" s="51" t="s">
        <v>249</v>
      </c>
      <c r="B151" s="51" t="s">
        <v>250</v>
      </c>
      <c r="C151" s="56"/>
      <c r="D151" s="54">
        <v>38000000</v>
      </c>
      <c r="E151" s="54">
        <f>+E152</f>
        <v>38000000</v>
      </c>
      <c r="F151" s="54">
        <f>+F152</f>
        <v>0</v>
      </c>
      <c r="G151" s="61">
        <f t="shared" si="6"/>
        <v>38000000</v>
      </c>
      <c r="H151" s="56"/>
      <c r="I151" s="55">
        <f t="shared" si="7"/>
        <v>0</v>
      </c>
      <c r="J151" s="10"/>
    </row>
    <row r="152" spans="1:10" ht="25.5" customHeight="1" x14ac:dyDescent="0.3">
      <c r="A152" s="57" t="s">
        <v>251</v>
      </c>
      <c r="B152" s="57" t="s">
        <v>252</v>
      </c>
      <c r="C152" s="58"/>
      <c r="D152" s="59">
        <v>38000000</v>
      </c>
      <c r="E152" s="59">
        <v>38000000</v>
      </c>
      <c r="F152" s="59">
        <v>0</v>
      </c>
      <c r="G152" s="62">
        <f t="shared" si="6"/>
        <v>38000000</v>
      </c>
      <c r="H152" s="58"/>
      <c r="I152" s="60">
        <f t="shared" si="7"/>
        <v>0</v>
      </c>
      <c r="J152" s="10"/>
    </row>
    <row r="153" spans="1:10" ht="25.5" customHeight="1" x14ac:dyDescent="0.3">
      <c r="A153" s="51" t="s">
        <v>253</v>
      </c>
      <c r="B153" s="51" t="s">
        <v>254</v>
      </c>
      <c r="C153" s="56"/>
      <c r="D153" s="54">
        <v>82400000</v>
      </c>
      <c r="E153" s="54">
        <f>+E154</f>
        <v>82400000</v>
      </c>
      <c r="F153" s="54">
        <f>+F154</f>
        <v>67000000</v>
      </c>
      <c r="G153" s="61">
        <f t="shared" si="6"/>
        <v>15400000</v>
      </c>
      <c r="H153" s="56"/>
      <c r="I153" s="55">
        <f t="shared" si="7"/>
        <v>0.81310679611650483</v>
      </c>
      <c r="J153" s="10"/>
    </row>
    <row r="154" spans="1:10" ht="25.5" customHeight="1" x14ac:dyDescent="0.3">
      <c r="A154" s="57" t="s">
        <v>255</v>
      </c>
      <c r="B154" s="57" t="s">
        <v>256</v>
      </c>
      <c r="C154" s="58"/>
      <c r="D154" s="59">
        <v>82400000</v>
      </c>
      <c r="E154" s="59">
        <v>82400000</v>
      </c>
      <c r="F154" s="59">
        <v>67000000</v>
      </c>
      <c r="G154" s="62">
        <f t="shared" si="6"/>
        <v>15400000</v>
      </c>
      <c r="H154" s="58"/>
      <c r="I154" s="60">
        <f t="shared" si="7"/>
        <v>0.81310679611650483</v>
      </c>
      <c r="J154" s="10"/>
    </row>
    <row r="155" spans="1:10" ht="25.5" customHeight="1" x14ac:dyDescent="0.3">
      <c r="A155" s="51" t="s">
        <v>257</v>
      </c>
      <c r="B155" s="51" t="s">
        <v>258</v>
      </c>
      <c r="C155" s="56"/>
      <c r="D155" s="54">
        <v>71000000</v>
      </c>
      <c r="E155" s="54">
        <f>+E156</f>
        <v>71000000</v>
      </c>
      <c r="F155" s="54">
        <f>+F156</f>
        <v>0</v>
      </c>
      <c r="G155" s="61">
        <f t="shared" si="6"/>
        <v>71000000</v>
      </c>
      <c r="H155" s="56"/>
      <c r="I155" s="55">
        <f t="shared" si="7"/>
        <v>0</v>
      </c>
      <c r="J155" s="10"/>
    </row>
    <row r="156" spans="1:10" ht="25.5" customHeight="1" x14ac:dyDescent="0.3">
      <c r="A156" s="57" t="s">
        <v>259</v>
      </c>
      <c r="B156" s="57" t="s">
        <v>260</v>
      </c>
      <c r="C156" s="58"/>
      <c r="D156" s="59">
        <v>71000000</v>
      </c>
      <c r="E156" s="59">
        <v>71000000</v>
      </c>
      <c r="F156" s="59">
        <v>0</v>
      </c>
      <c r="G156" s="62">
        <f t="shared" si="6"/>
        <v>71000000</v>
      </c>
      <c r="H156" s="58"/>
      <c r="I156" s="60">
        <f t="shared" si="7"/>
        <v>0</v>
      </c>
      <c r="J156" s="10"/>
    </row>
    <row r="157" spans="1:10" ht="25.5" customHeight="1" x14ac:dyDescent="0.3">
      <c r="A157" s="51" t="s">
        <v>261</v>
      </c>
      <c r="B157" s="51" t="s">
        <v>262</v>
      </c>
      <c r="C157" s="56"/>
      <c r="D157" s="54">
        <v>6695000</v>
      </c>
      <c r="E157" s="54">
        <f>+E158</f>
        <v>6695000</v>
      </c>
      <c r="F157" s="54">
        <f>+F158</f>
        <v>0</v>
      </c>
      <c r="G157" s="61">
        <f t="shared" si="6"/>
        <v>6695000</v>
      </c>
      <c r="H157" s="56"/>
      <c r="I157" s="55">
        <f t="shared" si="7"/>
        <v>0</v>
      </c>
      <c r="J157" s="10"/>
    </row>
    <row r="158" spans="1:10" ht="25.5" customHeight="1" x14ac:dyDescent="0.3">
      <c r="A158" s="57" t="s">
        <v>263</v>
      </c>
      <c r="B158" s="57" t="s">
        <v>264</v>
      </c>
      <c r="C158" s="58"/>
      <c r="D158" s="59">
        <v>6695000</v>
      </c>
      <c r="E158" s="59">
        <v>6695000</v>
      </c>
      <c r="F158" s="59">
        <v>0</v>
      </c>
      <c r="G158" s="62">
        <f t="shared" si="6"/>
        <v>6695000</v>
      </c>
      <c r="H158" s="58"/>
      <c r="I158" s="60">
        <f t="shared" si="7"/>
        <v>0</v>
      </c>
      <c r="J158" s="10"/>
    </row>
    <row r="159" spans="1:10" ht="25.5" customHeight="1" x14ac:dyDescent="0.3">
      <c r="A159" s="51" t="s">
        <v>265</v>
      </c>
      <c r="B159" s="51" t="s">
        <v>266</v>
      </c>
      <c r="C159" s="56"/>
      <c r="D159" s="54">
        <v>365354000</v>
      </c>
      <c r="E159" s="54">
        <f>+E160</f>
        <v>175521000</v>
      </c>
      <c r="F159" s="54">
        <f>+F160</f>
        <v>7035421</v>
      </c>
      <c r="G159" s="61">
        <f t="shared" si="6"/>
        <v>168485579</v>
      </c>
      <c r="H159" s="56"/>
      <c r="I159" s="55">
        <f t="shared" si="7"/>
        <v>4.0083072680761847E-2</v>
      </c>
      <c r="J159" s="10"/>
    </row>
    <row r="160" spans="1:10" ht="25.5" customHeight="1" x14ac:dyDescent="0.3">
      <c r="A160" s="57" t="s">
        <v>267</v>
      </c>
      <c r="B160" s="57" t="s">
        <v>266</v>
      </c>
      <c r="C160" s="58"/>
      <c r="D160" s="59">
        <v>365354000</v>
      </c>
      <c r="E160" s="59">
        <v>175521000</v>
      </c>
      <c r="F160" s="59">
        <v>7035421</v>
      </c>
      <c r="G160" s="62">
        <f t="shared" si="6"/>
        <v>168485579</v>
      </c>
      <c r="H160" s="58"/>
      <c r="I160" s="60">
        <f t="shared" si="7"/>
        <v>4.0083072680761847E-2</v>
      </c>
      <c r="J160" s="10"/>
    </row>
    <row r="161" spans="1:10" ht="25.5" customHeight="1" x14ac:dyDescent="0.3">
      <c r="A161" s="64" t="s">
        <v>335</v>
      </c>
      <c r="B161" s="51" t="s">
        <v>336</v>
      </c>
      <c r="C161" s="56"/>
      <c r="D161" s="54">
        <v>0</v>
      </c>
      <c r="E161" s="54">
        <f>+E162</f>
        <v>375379200</v>
      </c>
      <c r="F161" s="54">
        <f>+F162</f>
        <v>0</v>
      </c>
      <c r="G161" s="62">
        <f t="shared" si="6"/>
        <v>375379200</v>
      </c>
      <c r="H161" s="56"/>
      <c r="I161" s="60">
        <f t="shared" si="7"/>
        <v>0</v>
      </c>
      <c r="J161" s="10"/>
    </row>
    <row r="162" spans="1:10" ht="25.5" customHeight="1" x14ac:dyDescent="0.3">
      <c r="A162" s="63" t="s">
        <v>337</v>
      </c>
      <c r="B162" s="57" t="s">
        <v>336</v>
      </c>
      <c r="C162" s="58"/>
      <c r="D162" s="59">
        <v>0</v>
      </c>
      <c r="E162" s="59">
        <v>375379200</v>
      </c>
      <c r="F162" s="59"/>
      <c r="G162" s="62">
        <f t="shared" si="6"/>
        <v>375379200</v>
      </c>
      <c r="H162" s="58"/>
      <c r="I162" s="60">
        <f t="shared" si="7"/>
        <v>0</v>
      </c>
      <c r="J162" s="10"/>
    </row>
    <row r="163" spans="1:10" ht="25.5" customHeight="1" x14ac:dyDescent="0.3">
      <c r="A163" s="51" t="s">
        <v>268</v>
      </c>
      <c r="B163" s="51" t="s">
        <v>285</v>
      </c>
      <c r="C163" s="56"/>
      <c r="D163" s="54">
        <v>233962500</v>
      </c>
      <c r="E163" s="54">
        <f>+E164</f>
        <v>230962500</v>
      </c>
      <c r="F163" s="54">
        <f>+F164</f>
        <v>0</v>
      </c>
      <c r="G163" s="61">
        <f t="shared" si="6"/>
        <v>230962500</v>
      </c>
      <c r="H163" s="56"/>
      <c r="I163" s="55">
        <f t="shared" si="7"/>
        <v>0</v>
      </c>
      <c r="J163" s="10"/>
    </row>
    <row r="164" spans="1:10" ht="25.5" customHeight="1" x14ac:dyDescent="0.3">
      <c r="A164" s="51" t="s">
        <v>269</v>
      </c>
      <c r="B164" s="51" t="s">
        <v>285</v>
      </c>
      <c r="C164" s="56"/>
      <c r="D164" s="54">
        <v>233962500</v>
      </c>
      <c r="E164" s="54">
        <f>+E165+E176</f>
        <v>230962500</v>
      </c>
      <c r="F164" s="54">
        <f>+F165+F176</f>
        <v>0</v>
      </c>
      <c r="G164" s="61">
        <f t="shared" ref="G164:G186" si="9">+E164-F164</f>
        <v>230962500</v>
      </c>
      <c r="H164" s="56"/>
      <c r="I164" s="55">
        <f t="shared" ref="I164:I186" si="10">+F164/E164</f>
        <v>0</v>
      </c>
      <c r="J164" s="10"/>
    </row>
    <row r="165" spans="1:10" ht="25.5" customHeight="1" x14ac:dyDescent="0.3">
      <c r="A165" s="51" t="s">
        <v>270</v>
      </c>
      <c r="B165" s="51" t="s">
        <v>61</v>
      </c>
      <c r="C165" s="56"/>
      <c r="D165" s="54">
        <v>148362500</v>
      </c>
      <c r="E165" s="54">
        <f>SUM(E166:E175)</f>
        <v>145362500</v>
      </c>
      <c r="F165" s="54">
        <f>SUM(F166:F175)</f>
        <v>0</v>
      </c>
      <c r="G165" s="61">
        <f t="shared" si="9"/>
        <v>145362500</v>
      </c>
      <c r="H165" s="56"/>
      <c r="I165" s="55">
        <f t="shared" si="10"/>
        <v>0</v>
      </c>
      <c r="J165" s="10"/>
    </row>
    <row r="166" spans="1:10" ht="25.5" customHeight="1" x14ac:dyDescent="0.3">
      <c r="A166" s="57" t="s">
        <v>271</v>
      </c>
      <c r="B166" s="57" t="s">
        <v>67</v>
      </c>
      <c r="C166" s="58"/>
      <c r="D166" s="59">
        <v>30000000</v>
      </c>
      <c r="E166" s="59">
        <v>30000000</v>
      </c>
      <c r="F166" s="59">
        <v>0</v>
      </c>
      <c r="G166" s="62">
        <f t="shared" si="9"/>
        <v>30000000</v>
      </c>
      <c r="H166" s="58"/>
      <c r="I166" s="60">
        <f t="shared" si="10"/>
        <v>0</v>
      </c>
      <c r="J166" s="10"/>
    </row>
    <row r="167" spans="1:10" ht="25.5" customHeight="1" x14ac:dyDescent="0.3">
      <c r="A167" s="57" t="s">
        <v>272</v>
      </c>
      <c r="B167" s="57" t="s">
        <v>85</v>
      </c>
      <c r="C167" s="58"/>
      <c r="D167" s="59">
        <v>10500000</v>
      </c>
      <c r="E167" s="59">
        <v>10500000</v>
      </c>
      <c r="F167" s="59">
        <v>0</v>
      </c>
      <c r="G167" s="62">
        <f t="shared" si="9"/>
        <v>10500000</v>
      </c>
      <c r="H167" s="58"/>
      <c r="I167" s="60">
        <f t="shared" si="10"/>
        <v>0</v>
      </c>
      <c r="J167" s="10"/>
    </row>
    <row r="168" spans="1:10" ht="25.5" customHeight="1" x14ac:dyDescent="0.3">
      <c r="A168" s="57" t="s">
        <v>273</v>
      </c>
      <c r="B168" s="57" t="s">
        <v>286</v>
      </c>
      <c r="C168" s="58"/>
      <c r="D168" s="59">
        <v>80000000</v>
      </c>
      <c r="E168" s="59">
        <v>80000000</v>
      </c>
      <c r="F168" s="59">
        <v>0</v>
      </c>
      <c r="G168" s="62">
        <f t="shared" si="9"/>
        <v>80000000</v>
      </c>
      <c r="H168" s="58"/>
      <c r="I168" s="60">
        <f t="shared" si="10"/>
        <v>0</v>
      </c>
      <c r="J168" s="10"/>
    </row>
    <row r="169" spans="1:10" ht="25.5" customHeight="1" x14ac:dyDescent="0.3">
      <c r="A169" s="57" t="s">
        <v>274</v>
      </c>
      <c r="B169" s="57" t="s">
        <v>93</v>
      </c>
      <c r="C169" s="58"/>
      <c r="D169" s="59">
        <v>1000000</v>
      </c>
      <c r="E169" s="59">
        <v>1000000</v>
      </c>
      <c r="F169" s="59">
        <v>0</v>
      </c>
      <c r="G169" s="62">
        <f t="shared" si="9"/>
        <v>1000000</v>
      </c>
      <c r="H169" s="58"/>
      <c r="I169" s="60">
        <f t="shared" si="10"/>
        <v>0</v>
      </c>
      <c r="J169" s="10"/>
    </row>
    <row r="170" spans="1:10" ht="25.5" customHeight="1" x14ac:dyDescent="0.3">
      <c r="A170" s="57" t="s">
        <v>275</v>
      </c>
      <c r="B170" s="57" t="s">
        <v>101</v>
      </c>
      <c r="C170" s="58"/>
      <c r="D170" s="59">
        <v>3500000</v>
      </c>
      <c r="E170" s="59">
        <v>3500000</v>
      </c>
      <c r="F170" s="59">
        <v>0</v>
      </c>
      <c r="G170" s="62">
        <f t="shared" si="9"/>
        <v>3500000</v>
      </c>
      <c r="H170" s="58"/>
      <c r="I170" s="60">
        <f t="shared" si="10"/>
        <v>0</v>
      </c>
      <c r="J170" s="10"/>
    </row>
    <row r="171" spans="1:10" ht="25.5" customHeight="1" x14ac:dyDescent="0.3">
      <c r="A171" s="57" t="s">
        <v>276</v>
      </c>
      <c r="B171" s="57" t="s">
        <v>287</v>
      </c>
      <c r="C171" s="58"/>
      <c r="D171" s="59">
        <v>2500000</v>
      </c>
      <c r="E171" s="59">
        <v>2500000</v>
      </c>
      <c r="F171" s="59">
        <v>0</v>
      </c>
      <c r="G171" s="62">
        <f t="shared" si="9"/>
        <v>2500000</v>
      </c>
      <c r="H171" s="58"/>
      <c r="I171" s="60">
        <f t="shared" si="10"/>
        <v>0</v>
      </c>
      <c r="J171" s="10"/>
    </row>
    <row r="172" spans="1:10" ht="25.5" customHeight="1" x14ac:dyDescent="0.3">
      <c r="A172" s="57" t="s">
        <v>277</v>
      </c>
      <c r="B172" s="57" t="s">
        <v>117</v>
      </c>
      <c r="C172" s="58"/>
      <c r="D172" s="59">
        <v>3000000</v>
      </c>
      <c r="E172" s="59">
        <v>0</v>
      </c>
      <c r="F172" s="59">
        <v>0</v>
      </c>
      <c r="G172" s="62">
        <f t="shared" si="9"/>
        <v>0</v>
      </c>
      <c r="H172" s="58"/>
      <c r="I172" s="60">
        <v>0</v>
      </c>
      <c r="J172" s="10"/>
    </row>
    <row r="173" spans="1:10" ht="25.5" customHeight="1" x14ac:dyDescent="0.3">
      <c r="A173" s="57" t="s">
        <v>278</v>
      </c>
      <c r="B173" s="57" t="s">
        <v>120</v>
      </c>
      <c r="C173" s="58"/>
      <c r="D173" s="59">
        <v>6000000</v>
      </c>
      <c r="E173" s="59">
        <v>6000000</v>
      </c>
      <c r="F173" s="59">
        <v>0</v>
      </c>
      <c r="G173" s="62">
        <f t="shared" si="9"/>
        <v>6000000</v>
      </c>
      <c r="H173" s="58"/>
      <c r="I173" s="60">
        <f t="shared" si="10"/>
        <v>0</v>
      </c>
      <c r="J173" s="10"/>
    </row>
    <row r="174" spans="1:10" ht="25.5" customHeight="1" x14ac:dyDescent="0.3">
      <c r="A174" s="57" t="s">
        <v>279</v>
      </c>
      <c r="B174" s="57" t="s">
        <v>136</v>
      </c>
      <c r="C174" s="58"/>
      <c r="D174" s="59">
        <v>7000000</v>
      </c>
      <c r="E174" s="59">
        <v>7000000</v>
      </c>
      <c r="F174" s="59">
        <v>0</v>
      </c>
      <c r="G174" s="62">
        <f t="shared" si="9"/>
        <v>7000000</v>
      </c>
      <c r="H174" s="58"/>
      <c r="I174" s="60">
        <f t="shared" si="10"/>
        <v>0</v>
      </c>
      <c r="J174" s="10"/>
    </row>
    <row r="175" spans="1:10" ht="25.5" customHeight="1" x14ac:dyDescent="0.3">
      <c r="A175" s="57" t="s">
        <v>280</v>
      </c>
      <c r="B175" s="57" t="s">
        <v>160</v>
      </c>
      <c r="C175" s="58"/>
      <c r="D175" s="59">
        <v>4862500</v>
      </c>
      <c r="E175" s="59">
        <v>4862500</v>
      </c>
      <c r="F175" s="59">
        <v>0</v>
      </c>
      <c r="G175" s="62">
        <f t="shared" si="9"/>
        <v>4862500</v>
      </c>
      <c r="H175" s="58"/>
      <c r="I175" s="60">
        <f t="shared" si="10"/>
        <v>0</v>
      </c>
      <c r="J175" s="10"/>
    </row>
    <row r="176" spans="1:10" ht="25.5" customHeight="1" x14ac:dyDescent="0.3">
      <c r="A176" s="51" t="s">
        <v>281</v>
      </c>
      <c r="B176" s="51" t="s">
        <v>138</v>
      </c>
      <c r="C176" s="56"/>
      <c r="D176" s="54">
        <v>85600000</v>
      </c>
      <c r="E176" s="54">
        <f>SUM(E177:E179)</f>
        <v>85600000</v>
      </c>
      <c r="F176" s="54">
        <f>SUM(F177:F179)</f>
        <v>0</v>
      </c>
      <c r="G176" s="61">
        <f t="shared" si="9"/>
        <v>85600000</v>
      </c>
      <c r="H176" s="56"/>
      <c r="I176" s="55">
        <f t="shared" si="10"/>
        <v>0</v>
      </c>
      <c r="J176" s="10"/>
    </row>
    <row r="177" spans="1:10" ht="25.5" customHeight="1" x14ac:dyDescent="0.3">
      <c r="A177" s="57" t="s">
        <v>282</v>
      </c>
      <c r="B177" s="57" t="s">
        <v>226</v>
      </c>
      <c r="C177" s="58"/>
      <c r="D177" s="59">
        <v>76600000</v>
      </c>
      <c r="E177" s="59">
        <v>76600000</v>
      </c>
      <c r="F177" s="59">
        <v>0</v>
      </c>
      <c r="G177" s="62">
        <f t="shared" si="9"/>
        <v>76600000</v>
      </c>
      <c r="H177" s="58"/>
      <c r="I177" s="60">
        <f t="shared" si="10"/>
        <v>0</v>
      </c>
      <c r="J177" s="10"/>
    </row>
    <row r="178" spans="1:10" ht="25.5" customHeight="1" x14ac:dyDescent="0.3">
      <c r="A178" s="57" t="s">
        <v>283</v>
      </c>
      <c r="B178" s="57" t="s">
        <v>236</v>
      </c>
      <c r="C178" s="58"/>
      <c r="D178" s="59">
        <v>4000000</v>
      </c>
      <c r="E178" s="59">
        <v>4000000</v>
      </c>
      <c r="F178" s="59">
        <v>0</v>
      </c>
      <c r="G178" s="62">
        <f t="shared" si="9"/>
        <v>4000000</v>
      </c>
      <c r="H178" s="58"/>
      <c r="I178" s="60">
        <f t="shared" si="10"/>
        <v>0</v>
      </c>
      <c r="J178" s="10"/>
    </row>
    <row r="179" spans="1:10" ht="25.5" customHeight="1" x14ac:dyDescent="0.3">
      <c r="A179" s="57" t="s">
        <v>284</v>
      </c>
      <c r="B179" s="57" t="s">
        <v>238</v>
      </c>
      <c r="C179" s="58"/>
      <c r="D179" s="59">
        <v>5000000</v>
      </c>
      <c r="E179" s="59">
        <v>5000000</v>
      </c>
      <c r="F179" s="59">
        <v>0</v>
      </c>
      <c r="G179" s="62">
        <f t="shared" si="9"/>
        <v>5000000</v>
      </c>
      <c r="H179" s="58"/>
      <c r="I179" s="60">
        <f t="shared" si="10"/>
        <v>0</v>
      </c>
      <c r="J179" s="10"/>
    </row>
    <row r="180" spans="1:10" ht="25.5" customHeight="1" x14ac:dyDescent="0.3">
      <c r="A180" s="51">
        <v>24</v>
      </c>
      <c r="B180" s="51" t="s">
        <v>288</v>
      </c>
      <c r="C180" s="56"/>
      <c r="D180" s="54">
        <v>3794674185</v>
      </c>
      <c r="E180" s="54">
        <f>+E181+E185</f>
        <v>16082776797</v>
      </c>
      <c r="F180" s="54">
        <f>+F181+F185</f>
        <v>4761659700</v>
      </c>
      <c r="G180" s="61">
        <f t="shared" si="9"/>
        <v>11321117097</v>
      </c>
      <c r="H180" s="56"/>
      <c r="I180" s="55">
        <f t="shared" si="10"/>
        <v>0.29607198807162555</v>
      </c>
      <c r="J180" s="10"/>
    </row>
    <row r="181" spans="1:10" ht="25.5" customHeight="1" x14ac:dyDescent="0.3">
      <c r="A181" s="51">
        <v>2402</v>
      </c>
      <c r="B181" s="51" t="s">
        <v>27</v>
      </c>
      <c r="C181" s="56"/>
      <c r="D181" s="54">
        <v>3794674185</v>
      </c>
      <c r="E181" s="54">
        <f t="shared" ref="E181:F183" si="11">+E182</f>
        <v>1300026120</v>
      </c>
      <c r="F181" s="54">
        <f t="shared" si="11"/>
        <v>0</v>
      </c>
      <c r="G181" s="61">
        <f t="shared" si="9"/>
        <v>1300026120</v>
      </c>
      <c r="H181" s="56"/>
      <c r="I181" s="55">
        <f t="shared" si="10"/>
        <v>0</v>
      </c>
      <c r="J181" s="10"/>
    </row>
    <row r="182" spans="1:10" ht="25.5" customHeight="1" x14ac:dyDescent="0.3">
      <c r="A182" s="51">
        <v>240201</v>
      </c>
      <c r="B182" s="51" t="s">
        <v>29</v>
      </c>
      <c r="C182" s="56"/>
      <c r="D182" s="54">
        <v>1964973052</v>
      </c>
      <c r="E182" s="54">
        <f t="shared" si="11"/>
        <v>1300026120</v>
      </c>
      <c r="F182" s="54">
        <f t="shared" si="11"/>
        <v>0</v>
      </c>
      <c r="G182" s="61">
        <f t="shared" si="9"/>
        <v>1300026120</v>
      </c>
      <c r="H182" s="56"/>
      <c r="I182" s="55">
        <f t="shared" si="10"/>
        <v>0</v>
      </c>
      <c r="J182" s="10"/>
    </row>
    <row r="183" spans="1:10" ht="25.5" customHeight="1" x14ac:dyDescent="0.3">
      <c r="A183" s="51">
        <v>24020101</v>
      </c>
      <c r="B183" s="51" t="s">
        <v>31</v>
      </c>
      <c r="C183" s="56"/>
      <c r="D183" s="54">
        <v>1964973052</v>
      </c>
      <c r="E183" s="54">
        <f t="shared" si="11"/>
        <v>1300026120</v>
      </c>
      <c r="F183" s="54">
        <f t="shared" si="11"/>
        <v>0</v>
      </c>
      <c r="G183" s="61">
        <f t="shared" si="9"/>
        <v>1300026120</v>
      </c>
      <c r="H183" s="56"/>
      <c r="I183" s="55">
        <f t="shared" si="10"/>
        <v>0</v>
      </c>
      <c r="J183" s="10"/>
    </row>
    <row r="184" spans="1:10" ht="25.5" customHeight="1" x14ac:dyDescent="0.3">
      <c r="A184" s="57">
        <v>2402010101</v>
      </c>
      <c r="B184" s="57" t="s">
        <v>33</v>
      </c>
      <c r="C184" s="58"/>
      <c r="D184" s="59">
        <v>1964973052</v>
      </c>
      <c r="E184" s="59">
        <v>1300026120</v>
      </c>
      <c r="F184" s="59">
        <v>0</v>
      </c>
      <c r="G184" s="62">
        <f t="shared" si="9"/>
        <v>1300026120</v>
      </c>
      <c r="H184" s="58"/>
      <c r="I184" s="60">
        <f t="shared" si="10"/>
        <v>0</v>
      </c>
      <c r="J184" s="10"/>
    </row>
    <row r="185" spans="1:10" ht="25.5" customHeight="1" x14ac:dyDescent="0.3">
      <c r="A185" s="51">
        <v>240202</v>
      </c>
      <c r="B185" s="51" t="s">
        <v>59</v>
      </c>
      <c r="C185" s="56"/>
      <c r="D185" s="54">
        <v>1829701133</v>
      </c>
      <c r="E185" s="54">
        <f>+E186</f>
        <v>14782750677</v>
      </c>
      <c r="F185" s="54">
        <f>+F186</f>
        <v>4761659700</v>
      </c>
      <c r="G185" s="61">
        <f t="shared" si="9"/>
        <v>10021090977</v>
      </c>
      <c r="H185" s="56"/>
      <c r="I185" s="55">
        <f t="shared" si="10"/>
        <v>0.32210918008706668</v>
      </c>
      <c r="J185" s="10"/>
    </row>
    <row r="186" spans="1:10" ht="25.5" customHeight="1" x14ac:dyDescent="0.3">
      <c r="A186" s="57">
        <v>24020202</v>
      </c>
      <c r="B186" s="57" t="s">
        <v>138</v>
      </c>
      <c r="C186" s="58"/>
      <c r="D186" s="59">
        <v>1829701133</v>
      </c>
      <c r="E186" s="59">
        <v>14782750677</v>
      </c>
      <c r="F186" s="59">
        <v>4761659700</v>
      </c>
      <c r="G186" s="62">
        <f t="shared" si="9"/>
        <v>10021090977</v>
      </c>
      <c r="H186" s="58"/>
      <c r="I186" s="60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36" t="s">
        <v>24</v>
      </c>
      <c r="B192" s="37"/>
      <c r="C192" s="37"/>
      <c r="D192" s="37"/>
      <c r="E192" s="37"/>
      <c r="F192" s="37"/>
      <c r="G192" s="37"/>
      <c r="H192" s="37"/>
      <c r="I192" s="37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192:I192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.15748031496062992" bottom="0.15748031496062992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Ejec. Consolidada (2)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2022-02-23T16:28:40Z</cp:lastPrinted>
  <dcterms:modified xsi:type="dcterms:W3CDTF">2022-02-23T20:35:03Z</dcterms:modified>
</cp:coreProperties>
</file>