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" yWindow="435" windowWidth="12240" windowHeight="8280" tabRatio="850"/>
  </bookViews>
  <sheets>
    <sheet name="Formato No.2" sheetId="14" r:id="rId1"/>
    <sheet name="Estado" sheetId="39" r:id="rId2"/>
    <sheet name="Informe Final" sheetId="42" r:id="rId3"/>
    <sheet name="Escala" sheetId="38" state="hidden" r:id="rId4"/>
    <sheet name="Hoja1" sheetId="43" state="hidden" r:id="rId5"/>
    <sheet name="Hoja2" sheetId="44" r:id="rId6"/>
  </sheets>
  <definedNames>
    <definedName name="_xlnm._FilterDatabase" localSheetId="1" hidden="1">Estado!$A$7:$N$7</definedName>
    <definedName name="_xlnm._FilterDatabase" localSheetId="0" hidden="1">'Formato No.2'!$A$25:$O$25</definedName>
    <definedName name="_xlnm.Print_Titles" localSheetId="1">Estado!$1:$1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9" l="1"/>
  <c r="J8" i="39"/>
  <c r="K8" i="39"/>
  <c r="L8" i="39"/>
  <c r="I9" i="39"/>
  <c r="J9" i="39"/>
  <c r="K9" i="39"/>
  <c r="L9" i="39"/>
  <c r="I10" i="39"/>
  <c r="J10" i="39"/>
  <c r="K10" i="39"/>
  <c r="L10" i="39"/>
  <c r="I207" i="39"/>
  <c r="L247" i="39" l="1"/>
  <c r="K247" i="39"/>
  <c r="J247" i="39"/>
  <c r="I247" i="39"/>
  <c r="L96" i="39" l="1"/>
  <c r="K96" i="39"/>
  <c r="J96" i="39"/>
  <c r="I96" i="39"/>
  <c r="I249" i="39" l="1"/>
  <c r="J249" i="39"/>
  <c r="K249" i="39"/>
  <c r="L249" i="39"/>
  <c r="I250" i="39"/>
  <c r="J250" i="39"/>
  <c r="K250" i="39"/>
  <c r="L250" i="39"/>
  <c r="I251" i="39"/>
  <c r="J251" i="39"/>
  <c r="K251" i="39"/>
  <c r="L251" i="39"/>
  <c r="I252" i="39"/>
  <c r="J252" i="39"/>
  <c r="K252" i="39"/>
  <c r="L252" i="39"/>
  <c r="I253" i="39"/>
  <c r="J253" i="39"/>
  <c r="K253" i="39"/>
  <c r="L253" i="39"/>
  <c r="J248" i="39"/>
  <c r="K248" i="39"/>
  <c r="L248" i="39"/>
  <c r="I248" i="39"/>
  <c r="I237" i="39" l="1"/>
  <c r="J237" i="39"/>
  <c r="K237" i="39"/>
  <c r="L237" i="39"/>
  <c r="I238" i="39"/>
  <c r="J238" i="39"/>
  <c r="K238" i="39"/>
  <c r="L238" i="39"/>
  <c r="J236" i="39"/>
  <c r="K236" i="39"/>
  <c r="L236" i="39"/>
  <c r="I236" i="39"/>
  <c r="I232" i="39"/>
  <c r="J232" i="39"/>
  <c r="K232" i="39"/>
  <c r="L232" i="39"/>
  <c r="I233" i="39"/>
  <c r="J233" i="39"/>
  <c r="K233" i="39"/>
  <c r="L233" i="39"/>
  <c r="I234" i="39"/>
  <c r="J234" i="39"/>
  <c r="K234" i="39"/>
  <c r="L234" i="39"/>
  <c r="I235" i="39"/>
  <c r="J235" i="39"/>
  <c r="K235" i="39"/>
  <c r="L235" i="39"/>
  <c r="J231" i="39"/>
  <c r="K231" i="39"/>
  <c r="L231" i="39"/>
  <c r="I231" i="39"/>
  <c r="I223" i="39"/>
  <c r="J223" i="39"/>
  <c r="K223" i="39"/>
  <c r="L223" i="39"/>
  <c r="I224" i="39"/>
  <c r="J224" i="39"/>
  <c r="K224" i="39"/>
  <c r="L224" i="39"/>
  <c r="I225" i="39"/>
  <c r="J225" i="39"/>
  <c r="K225" i="39"/>
  <c r="L225" i="39"/>
  <c r="I226" i="39"/>
  <c r="J226" i="39"/>
  <c r="K226" i="39"/>
  <c r="L226" i="39"/>
  <c r="I227" i="39"/>
  <c r="J227" i="39"/>
  <c r="K227" i="39"/>
  <c r="L227" i="39"/>
  <c r="J222" i="39"/>
  <c r="K222" i="39"/>
  <c r="L222" i="39"/>
  <c r="I222" i="39"/>
  <c r="I217" i="39"/>
  <c r="J217" i="39"/>
  <c r="K217" i="39"/>
  <c r="L217" i="39"/>
  <c r="I218" i="39"/>
  <c r="J218" i="39"/>
  <c r="K218" i="39"/>
  <c r="L218" i="39"/>
  <c r="I219" i="39"/>
  <c r="J219" i="39"/>
  <c r="K219" i="39"/>
  <c r="L219" i="39"/>
  <c r="I220" i="39"/>
  <c r="J220" i="39"/>
  <c r="K220" i="39"/>
  <c r="L220" i="39"/>
  <c r="J216" i="39"/>
  <c r="K216" i="39"/>
  <c r="L216" i="39"/>
  <c r="I216" i="39"/>
  <c r="I214" i="39"/>
  <c r="J214" i="39"/>
  <c r="K214" i="39"/>
  <c r="L214" i="39"/>
  <c r="I215" i="39"/>
  <c r="J215" i="39"/>
  <c r="K215" i="39"/>
  <c r="L215" i="39"/>
  <c r="J213" i="39"/>
  <c r="K213" i="39"/>
  <c r="L213" i="39"/>
  <c r="I213" i="39"/>
  <c r="I202" i="39"/>
  <c r="J202" i="39"/>
  <c r="K202" i="39"/>
  <c r="L202" i="39"/>
  <c r="I203" i="39"/>
  <c r="J203" i="39"/>
  <c r="K203" i="39"/>
  <c r="L203" i="39"/>
  <c r="I204" i="39"/>
  <c r="J204" i="39"/>
  <c r="K204" i="39"/>
  <c r="L204" i="39"/>
  <c r="I206" i="39"/>
  <c r="J206" i="39"/>
  <c r="K206" i="39"/>
  <c r="L206" i="39"/>
  <c r="J207" i="39"/>
  <c r="K207" i="39"/>
  <c r="L207" i="39"/>
  <c r="I208" i="39"/>
  <c r="J208" i="39"/>
  <c r="K208" i="39"/>
  <c r="L208" i="39"/>
  <c r="I209" i="39"/>
  <c r="J209" i="39"/>
  <c r="K209" i="39"/>
  <c r="L209" i="39"/>
  <c r="J201" i="39"/>
  <c r="K201" i="39"/>
  <c r="L201" i="39"/>
  <c r="I201" i="39"/>
  <c r="I193" i="39"/>
  <c r="J193" i="39"/>
  <c r="K193" i="39"/>
  <c r="L193" i="39"/>
  <c r="I194" i="39"/>
  <c r="J194" i="39"/>
  <c r="K194" i="39"/>
  <c r="L194" i="39"/>
  <c r="I195" i="39"/>
  <c r="J195" i="39"/>
  <c r="K195" i="39"/>
  <c r="L195" i="39"/>
  <c r="I196" i="39"/>
  <c r="J196" i="39"/>
  <c r="K196" i="39"/>
  <c r="L196" i="39"/>
  <c r="I197" i="39"/>
  <c r="J197" i="39"/>
  <c r="K197" i="39"/>
  <c r="L197" i="39"/>
  <c r="I198" i="39"/>
  <c r="J198" i="39"/>
  <c r="K198" i="39"/>
  <c r="L198" i="39"/>
  <c r="I199" i="39"/>
  <c r="J199" i="39"/>
  <c r="K199" i="39"/>
  <c r="L199" i="39"/>
  <c r="J192" i="39"/>
  <c r="K192" i="39"/>
  <c r="L192" i="39"/>
  <c r="I192" i="39"/>
  <c r="I185" i="39"/>
  <c r="J185" i="39"/>
  <c r="K185" i="39"/>
  <c r="L185" i="39"/>
  <c r="I186" i="39"/>
  <c r="J186" i="39"/>
  <c r="K186" i="39"/>
  <c r="L186" i="39"/>
  <c r="I187" i="39"/>
  <c r="J187" i="39"/>
  <c r="K187" i="39"/>
  <c r="L187" i="39"/>
  <c r="I188" i="39"/>
  <c r="J188" i="39"/>
  <c r="K188" i="39"/>
  <c r="L188" i="39"/>
  <c r="I189" i="39"/>
  <c r="J189" i="39"/>
  <c r="K189" i="39"/>
  <c r="L189" i="39"/>
  <c r="I190" i="39"/>
  <c r="J190" i="39"/>
  <c r="K190" i="39"/>
  <c r="L190" i="39"/>
  <c r="J184" i="39"/>
  <c r="K184" i="39"/>
  <c r="L184" i="39"/>
  <c r="I184" i="39"/>
  <c r="I172" i="39"/>
  <c r="J172" i="39"/>
  <c r="K172" i="39"/>
  <c r="L172" i="39"/>
  <c r="I173" i="39"/>
  <c r="J173" i="39"/>
  <c r="K173" i="39"/>
  <c r="L173" i="39"/>
  <c r="I174" i="39"/>
  <c r="J174" i="39"/>
  <c r="K174" i="39"/>
  <c r="L174" i="39"/>
  <c r="I175" i="39"/>
  <c r="J175" i="39"/>
  <c r="K175" i="39"/>
  <c r="L175" i="39"/>
  <c r="I176" i="39"/>
  <c r="J176" i="39"/>
  <c r="K176" i="39"/>
  <c r="L176" i="39"/>
  <c r="I177" i="39"/>
  <c r="J177" i="39"/>
  <c r="K177" i="39"/>
  <c r="L177" i="39"/>
  <c r="I178" i="39"/>
  <c r="J178" i="39"/>
  <c r="K178" i="39"/>
  <c r="L178" i="39"/>
  <c r="I179" i="39"/>
  <c r="J179" i="39"/>
  <c r="K179" i="39"/>
  <c r="L179" i="39"/>
  <c r="I180" i="39"/>
  <c r="J180" i="39"/>
  <c r="K180" i="39"/>
  <c r="L180" i="39"/>
  <c r="J171" i="39"/>
  <c r="K171" i="39"/>
  <c r="L171" i="39"/>
  <c r="I171" i="39"/>
  <c r="I167" i="39"/>
  <c r="J167" i="39"/>
  <c r="K167" i="39"/>
  <c r="L167" i="39"/>
  <c r="J166" i="39"/>
  <c r="K166" i="39"/>
  <c r="L166" i="39"/>
  <c r="I166" i="39"/>
  <c r="I164" i="39"/>
  <c r="I162" i="39"/>
  <c r="J162" i="39"/>
  <c r="K162" i="39"/>
  <c r="L162" i="39"/>
  <c r="I163" i="39"/>
  <c r="J163" i="39"/>
  <c r="K163" i="39"/>
  <c r="L163" i="39"/>
  <c r="J164" i="39"/>
  <c r="K164" i="39"/>
  <c r="L164" i="39"/>
  <c r="J161" i="39"/>
  <c r="K161" i="39"/>
  <c r="L161" i="39"/>
  <c r="I161" i="39"/>
  <c r="I158" i="39"/>
  <c r="I155" i="39"/>
  <c r="J155" i="39"/>
  <c r="K155" i="39"/>
  <c r="L155" i="39"/>
  <c r="I156" i="39"/>
  <c r="J156" i="39"/>
  <c r="K156" i="39"/>
  <c r="L156" i="39"/>
  <c r="I157" i="39"/>
  <c r="J157" i="39"/>
  <c r="K157" i="39"/>
  <c r="L157" i="39"/>
  <c r="J158" i="39"/>
  <c r="K158" i="39"/>
  <c r="L158" i="39"/>
  <c r="J154" i="39"/>
  <c r="K154" i="39"/>
  <c r="L154" i="39"/>
  <c r="I154" i="39"/>
  <c r="I148" i="39"/>
  <c r="J148" i="39"/>
  <c r="K148" i="39"/>
  <c r="L148" i="39"/>
  <c r="I149" i="39"/>
  <c r="J149" i="39"/>
  <c r="K149" i="39"/>
  <c r="L149" i="39"/>
  <c r="I150" i="39"/>
  <c r="J150" i="39"/>
  <c r="K150" i="39"/>
  <c r="L150" i="39"/>
  <c r="J147" i="39"/>
  <c r="K147" i="39"/>
  <c r="L147" i="39"/>
  <c r="I147" i="39"/>
  <c r="I140" i="39"/>
  <c r="J140" i="39"/>
  <c r="K140" i="39"/>
  <c r="L140" i="39"/>
  <c r="I141" i="39"/>
  <c r="J141" i="39"/>
  <c r="K141" i="39"/>
  <c r="L141" i="39"/>
  <c r="I142" i="39"/>
  <c r="J142" i="39"/>
  <c r="K142" i="39"/>
  <c r="L142" i="39"/>
  <c r="I143" i="39"/>
  <c r="J143" i="39"/>
  <c r="K143" i="39"/>
  <c r="L143" i="39"/>
  <c r="I144" i="39"/>
  <c r="J144" i="39"/>
  <c r="K144" i="39"/>
  <c r="L144" i="39"/>
  <c r="I145" i="39"/>
  <c r="J145" i="39"/>
  <c r="K145" i="39"/>
  <c r="L145" i="39"/>
  <c r="J139" i="39"/>
  <c r="K139" i="39"/>
  <c r="L139" i="39"/>
  <c r="I139" i="39"/>
  <c r="I136" i="39"/>
  <c r="J136" i="39"/>
  <c r="K136" i="39"/>
  <c r="L136" i="39"/>
  <c r="I137" i="39"/>
  <c r="J137" i="39"/>
  <c r="K137" i="39"/>
  <c r="L137" i="39"/>
  <c r="J135" i="39"/>
  <c r="K135" i="39"/>
  <c r="L135" i="39"/>
  <c r="I135" i="39"/>
  <c r="I119" i="39"/>
  <c r="J119" i="39"/>
  <c r="K119" i="39"/>
  <c r="L119" i="39"/>
  <c r="I120" i="39"/>
  <c r="J120" i="39"/>
  <c r="K120" i="39"/>
  <c r="L120" i="39"/>
  <c r="I121" i="39"/>
  <c r="J121" i="39"/>
  <c r="K121" i="39"/>
  <c r="L121" i="39"/>
  <c r="I122" i="39"/>
  <c r="J122" i="39"/>
  <c r="K122" i="39"/>
  <c r="L122" i="39"/>
  <c r="I123" i="39"/>
  <c r="J123" i="39"/>
  <c r="K123" i="39"/>
  <c r="L123" i="39"/>
  <c r="I124" i="39"/>
  <c r="J124" i="39"/>
  <c r="K124" i="39"/>
  <c r="L124" i="39"/>
  <c r="I125" i="39"/>
  <c r="J125" i="39"/>
  <c r="K125" i="39"/>
  <c r="L125" i="39"/>
  <c r="I126" i="39"/>
  <c r="J126" i="39"/>
  <c r="K126" i="39"/>
  <c r="L126" i="39"/>
  <c r="I127" i="39"/>
  <c r="J127" i="39"/>
  <c r="K127" i="39"/>
  <c r="L127" i="39"/>
  <c r="I128" i="39"/>
  <c r="J128" i="39"/>
  <c r="K128" i="39"/>
  <c r="L128" i="39"/>
  <c r="I129" i="39"/>
  <c r="J129" i="39"/>
  <c r="K129" i="39"/>
  <c r="L129" i="39"/>
  <c r="I130" i="39"/>
  <c r="J130" i="39"/>
  <c r="K130" i="39"/>
  <c r="L130" i="39"/>
  <c r="I131" i="39"/>
  <c r="J131" i="39"/>
  <c r="K131" i="39"/>
  <c r="L131" i="39"/>
  <c r="J118" i="39"/>
  <c r="K118" i="39"/>
  <c r="L118" i="39"/>
  <c r="I118" i="39"/>
  <c r="I111" i="39"/>
  <c r="J111" i="39"/>
  <c r="K111" i="39"/>
  <c r="L111" i="39"/>
  <c r="I112" i="39"/>
  <c r="J112" i="39"/>
  <c r="K112" i="39"/>
  <c r="L112" i="39"/>
  <c r="I113" i="39"/>
  <c r="J113" i="39"/>
  <c r="K113" i="39"/>
  <c r="L113" i="39"/>
  <c r="I114" i="39"/>
  <c r="J114" i="39"/>
  <c r="K114" i="39"/>
  <c r="L114" i="39"/>
  <c r="I115" i="39"/>
  <c r="J115" i="39"/>
  <c r="K115" i="39"/>
  <c r="L115" i="39"/>
  <c r="J110" i="39"/>
  <c r="K110" i="39"/>
  <c r="L110" i="39"/>
  <c r="I110" i="39"/>
  <c r="I105" i="39"/>
  <c r="J105" i="39"/>
  <c r="K105" i="39"/>
  <c r="L105" i="39"/>
  <c r="I106" i="39"/>
  <c r="J106" i="39"/>
  <c r="K106" i="39"/>
  <c r="L106" i="39"/>
  <c r="I100" i="39"/>
  <c r="J100" i="39"/>
  <c r="K100" i="39"/>
  <c r="L100" i="39"/>
  <c r="I101" i="39"/>
  <c r="J101" i="39"/>
  <c r="K101" i="39"/>
  <c r="L101" i="39"/>
  <c r="I102" i="39"/>
  <c r="J102" i="39"/>
  <c r="K102" i="39"/>
  <c r="L102" i="39"/>
  <c r="I103" i="39"/>
  <c r="J103" i="39"/>
  <c r="K103" i="39"/>
  <c r="L103" i="39"/>
  <c r="I104" i="39"/>
  <c r="J104" i="39"/>
  <c r="K104" i="39"/>
  <c r="L104" i="39"/>
  <c r="J99" i="39"/>
  <c r="K99" i="39"/>
  <c r="L99" i="39"/>
  <c r="I99" i="39"/>
  <c r="I95" i="39"/>
  <c r="J95" i="39"/>
  <c r="K95" i="39"/>
  <c r="L95" i="39"/>
  <c r="J94" i="39"/>
  <c r="K94" i="39"/>
  <c r="L94" i="39"/>
  <c r="I94" i="39"/>
  <c r="I87" i="39"/>
  <c r="J87" i="39"/>
  <c r="K87" i="39"/>
  <c r="L87" i="39"/>
  <c r="I88" i="39"/>
  <c r="J88" i="39"/>
  <c r="K88" i="39"/>
  <c r="L88" i="39"/>
  <c r="I89" i="39"/>
  <c r="J89" i="39"/>
  <c r="K89" i="39"/>
  <c r="L89" i="39"/>
  <c r="I90" i="39"/>
  <c r="J90" i="39"/>
  <c r="K90" i="39"/>
  <c r="L90" i="39"/>
  <c r="I92" i="39"/>
  <c r="J92" i="39"/>
  <c r="K92" i="39"/>
  <c r="L92" i="39"/>
  <c r="I93" i="39"/>
  <c r="J93" i="39"/>
  <c r="K93" i="39"/>
  <c r="L93" i="39"/>
  <c r="J86" i="39"/>
  <c r="K86" i="39"/>
  <c r="L86" i="39"/>
  <c r="I86" i="39"/>
  <c r="I81" i="39"/>
  <c r="J81" i="39"/>
  <c r="K81" i="39"/>
  <c r="L81" i="39"/>
  <c r="I82" i="39"/>
  <c r="J82" i="39"/>
  <c r="K82" i="39"/>
  <c r="L82" i="39"/>
  <c r="J80" i="39"/>
  <c r="K80" i="39"/>
  <c r="L80" i="39"/>
  <c r="I80" i="39"/>
  <c r="I78" i="39"/>
  <c r="J78" i="39"/>
  <c r="K78" i="39"/>
  <c r="L78" i="39"/>
  <c r="J77" i="39"/>
  <c r="K77" i="39"/>
  <c r="L77" i="39"/>
  <c r="I77" i="39"/>
  <c r="J70" i="39"/>
  <c r="K70" i="39"/>
  <c r="L70" i="39"/>
  <c r="J71" i="39"/>
  <c r="K71" i="39"/>
  <c r="L71" i="39"/>
  <c r="J72" i="39"/>
  <c r="K72" i="39"/>
  <c r="L72" i="39"/>
  <c r="J73" i="39"/>
  <c r="K73" i="39"/>
  <c r="L73" i="39"/>
  <c r="J74" i="39"/>
  <c r="K74" i="39"/>
  <c r="L74" i="39"/>
  <c r="I73" i="39"/>
  <c r="I74" i="39"/>
  <c r="I70" i="39"/>
  <c r="I71" i="39"/>
  <c r="I72" i="39"/>
  <c r="J65" i="39"/>
  <c r="K65" i="39"/>
  <c r="L65" i="39"/>
  <c r="J66" i="39"/>
  <c r="K66" i="39"/>
  <c r="L66" i="39"/>
  <c r="I65" i="39"/>
  <c r="I66" i="39"/>
  <c r="I63" i="39"/>
  <c r="J62" i="39"/>
  <c r="K62" i="39"/>
  <c r="L62" i="39"/>
  <c r="J63" i="39"/>
  <c r="K63" i="39"/>
  <c r="L63" i="39"/>
  <c r="I62" i="39"/>
  <c r="I59" i="39"/>
  <c r="J59" i="39"/>
  <c r="K59" i="39"/>
  <c r="L59" i="39"/>
  <c r="I60" i="39"/>
  <c r="J60" i="39"/>
  <c r="K60" i="39"/>
  <c r="L60" i="39"/>
  <c r="J58" i="39"/>
  <c r="K58" i="39"/>
  <c r="L58" i="39"/>
  <c r="I58" i="39"/>
  <c r="I50" i="39"/>
  <c r="J50" i="39"/>
  <c r="K50" i="39"/>
  <c r="L50" i="39"/>
  <c r="I52" i="39"/>
  <c r="J52" i="39"/>
  <c r="K52" i="39"/>
  <c r="L52" i="39"/>
  <c r="I53" i="39"/>
  <c r="J53" i="39"/>
  <c r="K53" i="39"/>
  <c r="L53" i="39"/>
  <c r="I54" i="39"/>
  <c r="J54" i="39"/>
  <c r="K54" i="39"/>
  <c r="L54" i="39"/>
  <c r="I55" i="39"/>
  <c r="J55" i="39"/>
  <c r="K55" i="39"/>
  <c r="L55" i="39"/>
  <c r="I56" i="39"/>
  <c r="J56" i="39"/>
  <c r="K56" i="39"/>
  <c r="L56" i="39"/>
  <c r="J49" i="39"/>
  <c r="K49" i="39"/>
  <c r="L49" i="39"/>
  <c r="I49" i="39"/>
  <c r="I42" i="39"/>
  <c r="I45" i="39"/>
  <c r="J45" i="39"/>
  <c r="K45" i="39"/>
  <c r="L45" i="39"/>
  <c r="I46" i="39"/>
  <c r="J46" i="39"/>
  <c r="K46" i="39"/>
  <c r="L46" i="39"/>
  <c r="J42" i="39"/>
  <c r="K42" i="39"/>
  <c r="L42" i="39"/>
  <c r="I43" i="39"/>
  <c r="J43" i="39"/>
  <c r="K43" i="39"/>
  <c r="L43" i="39"/>
  <c r="J44" i="39"/>
  <c r="K44" i="39"/>
  <c r="L44" i="39"/>
  <c r="I44" i="39"/>
  <c r="I35" i="39"/>
  <c r="J35" i="39"/>
  <c r="K35" i="39"/>
  <c r="L35" i="39"/>
  <c r="I36" i="39"/>
  <c r="J36" i="39"/>
  <c r="K36" i="39"/>
  <c r="L36" i="39"/>
  <c r="I37" i="39"/>
  <c r="J37" i="39"/>
  <c r="K37" i="39"/>
  <c r="L37" i="39"/>
  <c r="I38" i="39"/>
  <c r="J38" i="39"/>
  <c r="K38" i="39"/>
  <c r="L38" i="39"/>
  <c r="J34" i="39"/>
  <c r="K34" i="39"/>
  <c r="L34" i="39"/>
  <c r="I34" i="39"/>
  <c r="I30" i="39"/>
  <c r="J30" i="39"/>
  <c r="K30" i="39"/>
  <c r="L30" i="39"/>
  <c r="I31" i="39"/>
  <c r="J31" i="39"/>
  <c r="K31" i="39"/>
  <c r="L31" i="39"/>
  <c r="I32" i="39"/>
  <c r="J32" i="39"/>
  <c r="K32" i="39"/>
  <c r="L32" i="39"/>
  <c r="J29" i="39"/>
  <c r="K29" i="39"/>
  <c r="L29" i="39"/>
  <c r="I29" i="39"/>
  <c r="I26" i="39"/>
  <c r="I23" i="39"/>
  <c r="J23" i="39"/>
  <c r="K23" i="39"/>
  <c r="L23" i="39"/>
  <c r="I24" i="39"/>
  <c r="J24" i="39"/>
  <c r="K24" i="39"/>
  <c r="L24" i="39"/>
  <c r="I25" i="39"/>
  <c r="J25" i="39"/>
  <c r="K25" i="39"/>
  <c r="L25" i="39"/>
  <c r="J26" i="39"/>
  <c r="K26" i="39"/>
  <c r="L26" i="39"/>
  <c r="J22" i="39"/>
  <c r="K22" i="39"/>
  <c r="L22" i="39"/>
  <c r="I22" i="39"/>
  <c r="I18" i="39"/>
  <c r="J18" i="39"/>
  <c r="K18" i="39"/>
  <c r="L18" i="39"/>
  <c r="J17" i="39"/>
  <c r="K17" i="39"/>
  <c r="L17" i="39"/>
  <c r="I17" i="39"/>
  <c r="J15" i="39"/>
  <c r="J16" i="39" s="1"/>
  <c r="K15" i="39"/>
  <c r="K16" i="39" s="1"/>
  <c r="L15" i="39"/>
  <c r="L16" i="39" s="1"/>
  <c r="I15" i="39"/>
  <c r="I16" i="39" s="1"/>
  <c r="I11" i="39"/>
  <c r="J11" i="39"/>
  <c r="K11" i="39"/>
  <c r="L11" i="39"/>
  <c r="I12" i="39"/>
  <c r="J12" i="39"/>
  <c r="K12" i="39"/>
  <c r="L12" i="39"/>
  <c r="I13" i="39"/>
  <c r="J13" i="39"/>
  <c r="K13" i="39"/>
  <c r="L13" i="39"/>
  <c r="J83" i="39" l="1"/>
  <c r="H24" i="42" s="1"/>
  <c r="J97" i="39"/>
  <c r="I97" i="39"/>
  <c r="K97" i="39"/>
  <c r="L83" i="39"/>
  <c r="J24" i="42" s="1"/>
  <c r="L97" i="39"/>
  <c r="J25" i="42" s="1"/>
  <c r="K210" i="39"/>
  <c r="I37" i="42" s="1"/>
  <c r="I165" i="39"/>
  <c r="K165" i="39"/>
  <c r="I32" i="42" s="1"/>
  <c r="L210" i="39"/>
  <c r="J210" i="39"/>
  <c r="H37" i="42" s="1"/>
  <c r="K151" i="39"/>
  <c r="I30" i="42" s="1"/>
  <c r="L57" i="39"/>
  <c r="J18" i="42" s="1"/>
  <c r="L39" i="39"/>
  <c r="J16" i="42" s="1"/>
  <c r="J39" i="39"/>
  <c r="H16" i="42" s="1"/>
  <c r="L19" i="39"/>
  <c r="J13" i="42" s="1"/>
  <c r="J19" i="39"/>
  <c r="H13" i="42" s="1"/>
  <c r="I14" i="39"/>
  <c r="G11" i="42" s="1"/>
  <c r="K19" i="39"/>
  <c r="I13" i="42" s="1"/>
  <c r="L151" i="39"/>
  <c r="J30" i="42" s="1"/>
  <c r="J151" i="39"/>
  <c r="H30" i="42" s="1"/>
  <c r="G12" i="42"/>
  <c r="J12" i="42"/>
  <c r="I12" i="42"/>
  <c r="H12" i="42"/>
  <c r="J37" i="42"/>
  <c r="I47" i="39"/>
  <c r="L67" i="39"/>
  <c r="J67" i="39"/>
  <c r="K107" i="39"/>
  <c r="L228" i="39"/>
  <c r="J228" i="39"/>
  <c r="K116" i="39"/>
  <c r="I116" i="39"/>
  <c r="G27" i="42" s="1"/>
  <c r="L116" i="39"/>
  <c r="J116" i="39"/>
  <c r="H27" i="42" s="1"/>
  <c r="L107" i="39"/>
  <c r="J107" i="39"/>
  <c r="I107" i="39"/>
  <c r="J57" i="39"/>
  <c r="K132" i="39"/>
  <c r="I132" i="39"/>
  <c r="K146" i="39"/>
  <c r="I29" i="42" s="1"/>
  <c r="I146" i="39"/>
  <c r="G29" i="42" s="1"/>
  <c r="L146" i="39"/>
  <c r="J29" i="42" s="1"/>
  <c r="J146" i="39"/>
  <c r="K159" i="39"/>
  <c r="I31" i="42" s="1"/>
  <c r="I159" i="39"/>
  <c r="G31" i="42" s="1"/>
  <c r="L165" i="39"/>
  <c r="J165" i="39"/>
  <c r="L159" i="39"/>
  <c r="J31" i="42" s="1"/>
  <c r="J159" i="39"/>
  <c r="H31" i="42" s="1"/>
  <c r="K168" i="39"/>
  <c r="I168" i="39"/>
  <c r="L168" i="39"/>
  <c r="J168" i="39"/>
  <c r="K181" i="39"/>
  <c r="I34" i="42" s="1"/>
  <c r="I181" i="39"/>
  <c r="G34" i="42" s="1"/>
  <c r="L181" i="39"/>
  <c r="J34" i="42" s="1"/>
  <c r="J181" i="39"/>
  <c r="H34" i="42" s="1"/>
  <c r="L191" i="39"/>
  <c r="J35" i="42" s="1"/>
  <c r="J191" i="39"/>
  <c r="K191" i="39"/>
  <c r="I35" i="42" s="1"/>
  <c r="I191" i="39"/>
  <c r="G35" i="42" s="1"/>
  <c r="K221" i="39"/>
  <c r="I38" i="42" s="1"/>
  <c r="K200" i="39"/>
  <c r="I200" i="39"/>
  <c r="L200" i="39"/>
  <c r="J200" i="39"/>
  <c r="K228" i="39"/>
  <c r="I228" i="39"/>
  <c r="L221" i="39"/>
  <c r="J38" i="42" s="1"/>
  <c r="J221" i="39"/>
  <c r="L239" i="39"/>
  <c r="K239" i="39"/>
  <c r="I40" i="42" s="1"/>
  <c r="J239" i="39"/>
  <c r="I239" i="39"/>
  <c r="I240" i="39" s="1"/>
  <c r="L132" i="39"/>
  <c r="J132" i="39"/>
  <c r="L61" i="39"/>
  <c r="J61" i="39"/>
  <c r="L33" i="39"/>
  <c r="J33" i="39"/>
  <c r="K14" i="39"/>
  <c r="I221" i="39"/>
  <c r="G38" i="42" s="1"/>
  <c r="I210" i="39"/>
  <c r="I151" i="39"/>
  <c r="L14" i="39"/>
  <c r="J14" i="39"/>
  <c r="I19" i="39"/>
  <c r="K27" i="39"/>
  <c r="I14" i="42" s="1"/>
  <c r="I33" i="39"/>
  <c r="G15" i="42" s="1"/>
  <c r="K33" i="39"/>
  <c r="I39" i="39"/>
  <c r="K39" i="39"/>
  <c r="L47" i="39"/>
  <c r="J17" i="42" s="1"/>
  <c r="J47" i="39"/>
  <c r="H17" i="42" s="1"/>
  <c r="I57" i="39"/>
  <c r="G18" i="42" s="1"/>
  <c r="K57" i="39"/>
  <c r="I61" i="39"/>
  <c r="K61" i="39"/>
  <c r="I64" i="39"/>
  <c r="K64" i="39"/>
  <c r="L64" i="39"/>
  <c r="J64" i="39"/>
  <c r="I67" i="39"/>
  <c r="K67" i="39"/>
  <c r="I75" i="39"/>
  <c r="G22" i="42" s="1"/>
  <c r="K75" i="39"/>
  <c r="I22" i="42" s="1"/>
  <c r="K79" i="39"/>
  <c r="L79" i="39"/>
  <c r="J79" i="39"/>
  <c r="I83" i="39"/>
  <c r="K83" i="39"/>
  <c r="K47" i="39"/>
  <c r="I17" i="42" s="1"/>
  <c r="L75" i="39"/>
  <c r="J22" i="42" s="1"/>
  <c r="J75" i="39"/>
  <c r="H22" i="42" s="1"/>
  <c r="L27" i="39"/>
  <c r="J14" i="42" s="1"/>
  <c r="J27" i="39"/>
  <c r="H14" i="42" s="1"/>
  <c r="I79" i="39"/>
  <c r="I27" i="39"/>
  <c r="I133" i="39" l="1"/>
  <c r="B27" i="42" s="1"/>
  <c r="L169" i="39"/>
  <c r="E31" i="42" s="1"/>
  <c r="K182" i="39"/>
  <c r="J133" i="39"/>
  <c r="K152" i="39"/>
  <c r="D29" i="42" s="1"/>
  <c r="K169" i="39"/>
  <c r="D31" i="42" s="1"/>
  <c r="L182" i="39"/>
  <c r="E34" i="42" s="1"/>
  <c r="J169" i="39"/>
  <c r="C31" i="42" s="1"/>
  <c r="I169" i="39"/>
  <c r="B31" i="42" s="1"/>
  <c r="J182" i="39"/>
  <c r="C34" i="42" s="1"/>
  <c r="I182" i="39"/>
  <c r="B34" i="42" s="1"/>
  <c r="J211" i="39"/>
  <c r="C35" i="42" s="1"/>
  <c r="G32" i="42"/>
  <c r="K229" i="39"/>
  <c r="D38" i="42" s="1"/>
  <c r="L229" i="39"/>
  <c r="E38" i="42" s="1"/>
  <c r="L152" i="39"/>
  <c r="E29" i="42" s="1"/>
  <c r="K240" i="39"/>
  <c r="G14" i="42"/>
  <c r="G23" i="42"/>
  <c r="I24" i="42"/>
  <c r="G24" i="42"/>
  <c r="H23" i="42"/>
  <c r="J23" i="42"/>
  <c r="I23" i="42"/>
  <c r="I21" i="42"/>
  <c r="G21" i="42"/>
  <c r="H20" i="42"/>
  <c r="J20" i="42"/>
  <c r="I20" i="42"/>
  <c r="G20" i="42"/>
  <c r="I19" i="42"/>
  <c r="G19" i="42"/>
  <c r="I18" i="42"/>
  <c r="I16" i="42"/>
  <c r="G16" i="42"/>
  <c r="I15" i="42"/>
  <c r="G13" i="42"/>
  <c r="H11" i="42"/>
  <c r="J11" i="42"/>
  <c r="G30" i="42"/>
  <c r="G37" i="42"/>
  <c r="I11" i="42"/>
  <c r="H15" i="42"/>
  <c r="J15" i="42"/>
  <c r="H19" i="42"/>
  <c r="J19" i="42"/>
  <c r="G25" i="42"/>
  <c r="C27" i="42"/>
  <c r="H28" i="42"/>
  <c r="J28" i="42"/>
  <c r="D34" i="42"/>
  <c r="B40" i="42"/>
  <c r="D40" i="42"/>
  <c r="G40" i="42"/>
  <c r="J240" i="39"/>
  <c r="H40" i="42"/>
  <c r="L240" i="39"/>
  <c r="J40" i="42"/>
  <c r="J229" i="39"/>
  <c r="H38" i="42"/>
  <c r="G39" i="42"/>
  <c r="I39" i="42"/>
  <c r="H36" i="42"/>
  <c r="J36" i="42"/>
  <c r="G36" i="42"/>
  <c r="I36" i="42"/>
  <c r="H35" i="42"/>
  <c r="H33" i="42"/>
  <c r="J33" i="42"/>
  <c r="G33" i="42"/>
  <c r="I33" i="42"/>
  <c r="H32" i="42"/>
  <c r="J32" i="42"/>
  <c r="H29" i="42"/>
  <c r="G28" i="42"/>
  <c r="I28" i="42"/>
  <c r="H18" i="42"/>
  <c r="J108" i="39"/>
  <c r="H25" i="42"/>
  <c r="I25" i="42"/>
  <c r="G26" i="42"/>
  <c r="H26" i="42"/>
  <c r="J26" i="42"/>
  <c r="J27" i="42"/>
  <c r="I27" i="42"/>
  <c r="H39" i="42"/>
  <c r="J39" i="42"/>
  <c r="I26" i="42"/>
  <c r="H21" i="42"/>
  <c r="J21" i="42"/>
  <c r="G17" i="42"/>
  <c r="K133" i="39"/>
  <c r="L133" i="39"/>
  <c r="L108" i="39"/>
  <c r="K108" i="39"/>
  <c r="I108" i="39"/>
  <c r="J152" i="39"/>
  <c r="L211" i="39"/>
  <c r="K211" i="39"/>
  <c r="I229" i="39"/>
  <c r="I211" i="39"/>
  <c r="I152" i="39"/>
  <c r="J84" i="39"/>
  <c r="K84" i="39"/>
  <c r="L84" i="39"/>
  <c r="I84" i="39"/>
  <c r="K68" i="39"/>
  <c r="J68" i="39"/>
  <c r="L68" i="39"/>
  <c r="L40" i="39"/>
  <c r="K40" i="39"/>
  <c r="J40" i="39"/>
  <c r="I20" i="39"/>
  <c r="L20" i="39"/>
  <c r="I68" i="39"/>
  <c r="I40" i="39"/>
  <c r="K20" i="39"/>
  <c r="J20" i="39"/>
  <c r="G41" i="42" l="1"/>
  <c r="C11" i="42"/>
  <c r="D11" i="42"/>
  <c r="B14" i="42"/>
  <c r="B17" i="42"/>
  <c r="E11" i="42"/>
  <c r="B11" i="42"/>
  <c r="C14" i="42"/>
  <c r="D14" i="42"/>
  <c r="E14" i="42"/>
  <c r="E17" i="42"/>
  <c r="C17" i="42"/>
  <c r="D17" i="42"/>
  <c r="B22" i="42"/>
  <c r="E22" i="42"/>
  <c r="D22" i="42"/>
  <c r="C22" i="42"/>
  <c r="B29" i="42"/>
  <c r="B35" i="42"/>
  <c r="B38" i="42"/>
  <c r="D35" i="42"/>
  <c r="E35" i="42"/>
  <c r="C29" i="42"/>
  <c r="B25" i="42"/>
  <c r="D25" i="42"/>
  <c r="E25" i="42"/>
  <c r="E27" i="42"/>
  <c r="D27" i="42"/>
  <c r="C25" i="42"/>
  <c r="C38" i="42"/>
  <c r="E40" i="42"/>
  <c r="C40" i="42"/>
  <c r="I41" i="42"/>
  <c r="J41" i="42"/>
  <c r="H41" i="42"/>
  <c r="B41" i="42" l="1"/>
  <c r="E41" i="42"/>
  <c r="D41" i="42"/>
  <c r="C41" i="42"/>
</calcChain>
</file>

<file path=xl/sharedStrings.xml><?xml version="1.0" encoding="utf-8"?>
<sst xmlns="http://schemas.openxmlformats.org/spreadsheetml/2006/main" count="1502" uniqueCount="529">
  <si>
    <t>b) Coherencia y pertinencia de la misión en relación con el entorno social, cultural, ambiental y productivo.</t>
  </si>
  <si>
    <t>c) Coherencia y pertinencia de la misión con los procesos académicos y administrativos.</t>
  </si>
  <si>
    <t>d) Coherencia y pertinencia de la misión con los principios constitucionales y los objetivos de la educación superior.</t>
  </si>
  <si>
    <t>f) Coherencia entre la naturaleza de la institución, lo que dice ser a través de su misión, la información que suministra y la imagen que da a la sociedad.</t>
  </si>
  <si>
    <t>a) Orientaciones y estrategias del PEI para el fomento de la formación integral de los estudiantes.</t>
  </si>
  <si>
    <t>b) Estrategias del PEI para el fortalecimiento de la comunidad académica en un ambiente institucional adecuado.</t>
  </si>
  <si>
    <t>a) Apreciación de los estudiantes acerca de la adecuada aplicación de las disposiciones del estatuto estudiantil.</t>
  </si>
  <si>
    <t>b) Aplicación de los criterios para ingreso y permanencia en la institución.</t>
  </si>
  <si>
    <t>c) Aplicación adecuada de los criterios para promoción, transferencia y grado.</t>
  </si>
  <si>
    <t>a) Aplicación equitativa y transparente de los criterios para la admisión y permanencia de los estudiantes.</t>
  </si>
  <si>
    <t>b) Estrategias que garanticen la integración de los estudiantes a la institución en consideración a su heterogeneidad social y cultural.</t>
  </si>
  <si>
    <t>c) Deserción de estudiantes, análisis de causas y estrategias de permanencia en condiciones de calidad.</t>
  </si>
  <si>
    <t>d) Existencia y aplicación de criterios y estrategias para admitir estudiantes procedentes de otras instituciones nacionales e internacionales y reglas claras para el intercambio estudiantil.</t>
  </si>
  <si>
    <t>a) Cumplimiento transparente de los criterios para asignación de los apoyos estudiantiles.</t>
  </si>
  <si>
    <t>b) Existencia de convenios interinstitucionales activos tendientes a facilitar el ingreso y permanencia de estudiantes.</t>
  </si>
  <si>
    <t>c) Divulgación de los sistemas de crédito, subsidios, becas y estímulos</t>
  </si>
  <si>
    <t>d) Eficiente aplicación de sistemas de estímulo a través de programas tales como monitorias, asistencia de investigación, matrícula de honor, condonación de créditos, entre otros.</t>
  </si>
  <si>
    <t>e) Procedimientos de control para garantizar que los estudiantes beneficiados con los apoyos institucionales hagan buen uso de éstos en los tiempos previstos para su graduación.</t>
  </si>
  <si>
    <t>a) Contribución del estatuto docente al logro de la misión institucional.</t>
  </si>
  <si>
    <t>b) Aplicación transparente del régimen disciplinario de profesores.</t>
  </si>
  <si>
    <t>c) Apreciación de los profesores acerca de la aplicación de las disposiciones del estatuto profesoral.</t>
  </si>
  <si>
    <t>d) Participación de los profesores en los organismos de decisión de la institución.</t>
  </si>
  <si>
    <t>e) Claridad y trasparencia en la aplicación de los mecanismos predeterminados para la elección de representantes profesorales en los organismos de decisión.</t>
  </si>
  <si>
    <t>a) Suficiencia del cuerpo profesoral para el cumplimiento de las funciones misionales de la institución.</t>
  </si>
  <si>
    <t>b) Calidad de los profesores, según títulos obtenidos y experiencia en relación con las funciones sustantivas de la institución.</t>
  </si>
  <si>
    <t>c) Mecanismos de contratación de profesores que propendan por la consolidación de una comunidad académica comprometida con las funciones misionales.</t>
  </si>
  <si>
    <t>d) Criterios para definir responsabilidades del profesorado en relación con la docencia, investigación, extensión o proyección social y la asesoría a estudiantes, de acuerdo con la categoría en el escalafón.</t>
  </si>
  <si>
    <t>e) Capacidad de los criterios y mecanismos de evaluación de las tareas asignadas a los profesores con miras a cualificar su labor.</t>
  </si>
  <si>
    <t>f) Diversidad del cuerpo profesoral en términos del origen institucional de su formación académica y la calidad de los programas de los cuales son graduados.</t>
  </si>
  <si>
    <t>g) Adecuada distribución de las labores asignadas a los profesores para desarrollar sus funciones en condiciones de calidad con espacios institucionales apropiados.</t>
  </si>
  <si>
    <t>a) Cumplimiento transparente de los criterios establecidos para la vinculación y evaluación de profesores.</t>
  </si>
  <si>
    <t>b) Estructuración de las categorías académicas y efectiva movilidad de los profesores en el escalafón docente.</t>
  </si>
  <si>
    <t>c) Cumplimiento transparente de los criterios y mecanismos para la determinación de la asignación salarial.</t>
  </si>
  <si>
    <t>a) Cobertura, calidad y pertinencia de los programas de desarrollo profesoral.</t>
  </si>
  <si>
    <t>a) Políticas y estrategias orientadas a facilitar la constitución de comunidades académicas en la institución y su interacción con homólogas del orden nacional e internacional.</t>
  </si>
  <si>
    <t>b) Estado de la interacción académica del profesorado, por áreas de conocimiento, con comunidades académicas nacionales e internacionales</t>
  </si>
  <si>
    <t>a) Existencia de ambientes propicios para la discusión crítica sobre la ciencia, la tecnología, la innovación, el arte, la cultura, los valores, la sociedad y el Estado.</t>
  </si>
  <si>
    <t>b) Políticas y estrategias institucionales de formación integral, flexibilización curricular, internacionalización e interdisciplinariedad.</t>
  </si>
  <si>
    <t>c) Eficiencia de los procesos y mecanismos de evaluación y actualización de los currículos y planes de estudio.</t>
  </si>
  <si>
    <t>d) Eficacia de las políticas y estrategias institucionales sobre el dominio de lenguas extranjeras por parte de profesores y estudiantes.</t>
  </si>
  <si>
    <t>e) Uso eficiente de Tecnologías de la Información y la Comunicación en los procesos académicos, por parte los profesores y estudiantes.</t>
  </si>
  <si>
    <t>a) Evidencias de la correspondencia entre los perfiles formativos y los objetivos de los programas con las necesidades y expectativas de formación y desempeño personal, académico, científico, tecnológico, cultural y social de los estudiantes en su contexto regional, nacional e internacional.</t>
  </si>
  <si>
    <t>b) Vinculación de los programas académicos y de sus estudiantes con la actividad investigativa de la institución, teniendo en cuenta la naturaleza de los programas y sus propósitos formativos.</t>
  </si>
  <si>
    <t>a) Políticas, estrategias y apoyos institucionales para la creación, modificación y extensión de programas académicos.</t>
  </si>
  <si>
    <t>c) Políticas y mecanismos de evaluación de los procedimientos orientados a la creación, modificación y extensión de programas, así como a su eliminación.</t>
  </si>
  <si>
    <t>a) Existencia y aplicación de políticas institucionales en materia de referentes académicos externos, nacionales e internacionales de reconocida calidad para la revisión y actualización de los planes de estudio.</t>
  </si>
  <si>
    <t>b) Análisis sistemático realizado por la institución con respecto a otras instituciones nacionales e internacionales y su incidencia en las acciones y planes de mejoramiento.</t>
  </si>
  <si>
    <t>c) Convenios activos y actividades de cooperación académica desarrollados con instituciones de reconocimiento nacional e internacional.</t>
  </si>
  <si>
    <t>d) Proyectos de investigación, innovación, creación artística y cultural y/o proyección –de acuerdo con la naturaleza de la institución– desarrollados como producto de la cooperación académica y profesional, realizada por directivos, profesores y estudiantes de la institución, con miembros de comunidades nacionales e internacionales de reconocido liderazgo.</t>
  </si>
  <si>
    <t>e) Inversión efectivamente realizada por la institución para los fines de internacionalización en los últimos cinco años.</t>
  </si>
  <si>
    <t>f) Convenios activos de doble titulación con otras instituciones de reconocido prestigio. Análisis de la calidad académica de las instituciones con las cuales se tienen dobles titulaciones.</t>
  </si>
  <si>
    <t>i) Existencia e impacto de alianzas interinstitucionales para compartir recursos, impulsar procesos misionales y buenas prácticas.</t>
  </si>
  <si>
    <t>a) Convenios activos de intercambio con Instituciones de Educación Superior nacionales y extranjeras de alta calidad y reconocimiento.</t>
  </si>
  <si>
    <t>b) Profesores o expertos visitantes nacionales y extranjeros que ha recibido la institución en los últimos cinco años (objetivos, duración y resultados de su estadía).</t>
  </si>
  <si>
    <t>e) Profesores, estudiantes y directivos de la institución con participación activa en redes académicas, científicas, técnicas y tecnológicas a nivel nacional e internacional de la que se hayan derivado productos concretos como publicaciones en coautoría en revistas indexadas con visibilidad e impacto, cofinanciación de proyectos, registros y patentes, entre otros.</t>
  </si>
  <si>
    <t>f) Profesores y estudiantes de la institución que en los últimos cinco años han participado en actividades de cooperación académica y profesional con instituciones nacionales e internacionales de reconocido liderazgo (semestre académico de intercambio, pasantía o práctica, rotación médica, curso corto, misión, profesor visitante/conferencia, estancia de investigación, estudios de postgrado, profesor en programa de pregrado y/o postgrado, congresos, foros, seminarios, simposios, educación continuada, par académico, parques tecnológicos, incubadoras de empresas, mesas y ruedas de negociación económica y tecnológica, entre otros).</t>
  </si>
  <si>
    <t>a) Políticas y estrategias institucionales para favorecer la formación investigativa de los estudiantes, concordantes con los diferentes niveles de formación en el pregrado y el postgrado.</t>
  </si>
  <si>
    <t>b) Compromiso del profesorado y de los estudiantes en la construcción y sistematización del saber, como forma de actualización permanente.</t>
  </si>
  <si>
    <t>c) Estrategias y apoyos institucionales que faciliten la construcción y sistematización de conocimientos a los profesores y a los estudiantes.</t>
  </si>
  <si>
    <t>d) Existencia de elementos de flexibilización curricular que permitan el ejercicio de procesos de investigación por parte de profesores y estudiantes.</t>
  </si>
  <si>
    <t>e) Facilidades para la participación de los estudiantes en actividades académicas relacionadas con la investigación científica y/o la creación artística y cultural.</t>
  </si>
  <si>
    <t>f) Evaluación y acciones de mejora relacionadas con las políticas y estrategias de enseñanza y de aprendizaje en el marco de la formación para la investigación.</t>
  </si>
  <si>
    <t>a) Calidad de la infraestructura investigativa: laboratorios, equipos, recursos bibliográficos, recursos informáticos, entre otros.</t>
  </si>
  <si>
    <t>c) Existencia y grado de desarrollo de las unidades de investigación, tales como: institutos, centros, grupos, redes, programas, entre otros.</t>
  </si>
  <si>
    <t>e) Criterios aplicados para la asignación de tiempo a la investigación de los profesores y tiempo realmente reconocido en su labor académica.</t>
  </si>
  <si>
    <t>f) Publicaciones resultado de investigación elaboradas por profesores de la institución de acuerdo con su tipo y naturaleza, tales como artículos en revistas indexadas y especializadas nacionales e internacionales, innovaciones, patentes, productos o procesos técnicos y tecnológicos patentables o no patentables o protegidas por secreto industrial, libros, capítulos de libros, dirección de trabajos de grado de maestría y doctorado, paquetes tecnológicos, normas resultado de investigación, producción artística y cultural, productos de apropiación social del conocimiento, productos asociados a servicios técnicos o consultoría cualificada, elaborados por profesores de la institución de acuerdo con su tipo y naturaleza.</t>
  </si>
  <si>
    <t>g) Reconocimiento a la creación artística y cultural en sus diversas formas, cuando sea procedente, teniendo en cuenta el tipo de producto, su relevancia e impacto en las comunidades en que participa.</t>
  </si>
  <si>
    <t>l) Existencia y aplicación de mecanismos de evaluación de la producción académica de los profesores.</t>
  </si>
  <si>
    <t>m) Investigadores reconocidos en el Sistema Nacional de Ciencia y Tecnología.</t>
  </si>
  <si>
    <t>a) Evaluación de las necesidades del contexto y visión prospectiva del desarrollo social.</t>
  </si>
  <si>
    <t>b) Aporte de la institución al estudio y a la solución de problemas regionales, nacionales e internacionales.</t>
  </si>
  <si>
    <t>c) Programas y actividades de investigación y de extensión o proyección social coherentes con el contexto y con la naturaleza institucional.</t>
  </si>
  <si>
    <t>d) Evaluación de los resultados de los programas y actividades de educación continuada, consultoría, extensión, transferencia de tecnología, y de las políticas para el desarrollo y mejoramiento de estos servicios.</t>
  </si>
  <si>
    <t>e) Aprendizaje institucional como resultado de su interacción con el medio, evidenciado en cambio de políticas, formulación de nuevos programas y estrategias, entre otros.</t>
  </si>
  <si>
    <t>f) Reconocimiento externo de las repercusiones sociales de las actividades de docencia, investigación y extensión o proyección social de la institución.</t>
  </si>
  <si>
    <t>g) Aportes sociales de los graduados en los campos empresarial, científico, artístico, cultural, económico y político.</t>
  </si>
  <si>
    <t>i) Presencia e impacto de acciones orientadas a poblaciones en condiciones de vulnerabilidad en el área de influencia de la institución.</t>
  </si>
  <si>
    <t>j) Desarrollo de iniciativas de transferencia del conocimiento científico y tecnológico que permitan la efectiva integración a contextos locales y sociales específicos, contribuyendo a su desarrollo.</t>
  </si>
  <si>
    <t>a) Servicios que presta la institución para facilitarla incorporación de los graduados al ámbito laboral.</t>
  </si>
  <si>
    <t>b) Eficacia de los sistemas de información y seguimiento a los graduados.</t>
  </si>
  <si>
    <t>c) Canales de comunicación con los graduados para apoyar el desarrollo institucional y fomentar procesos de cooperación mutua.</t>
  </si>
  <si>
    <t>d) Participación de los graduados en la evaluación curricular y en la vida institucional</t>
  </si>
  <si>
    <t>a) Políticas y estrategias de autoevaluación y planeación para las distintas áreas de desarrollo y unidades académicas y administrativas de la institución.</t>
  </si>
  <si>
    <t>b) Realización de consultas periódicas de satisfacción a la comunidad institucional y su uso con propósitos de mejoramiento.</t>
  </si>
  <si>
    <t>c) Diseño de planes y actividades de mejoramiento, a partir de los resultados de la autoevaluación.</t>
  </si>
  <si>
    <t>d) Sistemas de control y seguimiento de los planes de mejoramiento y de los logros asociados al proyecto institucional y a sus planes de desarrollo.</t>
  </si>
  <si>
    <t>e) Análisis permanente de los resultados de las pruebas de Estado de los estudiantes y su uso con propósitos de mejoramiento.</t>
  </si>
  <si>
    <t>a) Disponibilidad, confiabilidad, acceso, articulación y pertinencia de la información necesaria para la planeación de la gestión institucional.</t>
  </si>
  <si>
    <t>b) Uso de indicadores de gestión coherentes con las proyecciones institucionales expresadas en sus planes de desarrollo y de mejora.</t>
  </si>
  <si>
    <t>c) Consolidación y análisis de la información y mecanismos adecuados para su difusión y uso en la toma de decisiones.</t>
  </si>
  <si>
    <t>d) Cumplimiento con los requerimientos de los sistemas nacionales de información y su uso en las decisiones institucionales.</t>
  </si>
  <si>
    <t>a) Transparencia y equidad en la aplicación de los criterios para la evaluación de profesores, personal administrativo y directivas, que tengan efectos en el mejoramiento de la calidad en el desempeño de sus funciones.</t>
  </si>
  <si>
    <t>b) Existencia y aplicación de criterios claros y conocidos para la evaluación académica de la producción de profesores e investigadores y de la gestión y el desempeño de administrativos.</t>
  </si>
  <si>
    <t>a) Existencia y aplicación de políticas de bienestar institucional.</t>
  </si>
  <si>
    <t>b) Descripción de los campos de acción y cobertura de los programas del bienestar universitario, sus usuarios y el impacto de sus programas.</t>
  </si>
  <si>
    <t>c) Recursos humanos provistos y financieros ejecutados por la institución para garantizar un óptimo desarrollo de los programas de bienestar universitario</t>
  </si>
  <si>
    <t>d) Estrategias de divulgación de los servicios de bienestar universitario.</t>
  </si>
  <si>
    <t>e) Existencia de una variada oferta de servicios ofrecidos por bienestar y condiciones para que la comunidad institucional pueda hacer uso de ella.</t>
  </si>
  <si>
    <t>g) Acciones orientadas al diagnóstico y prevención de los riesgos psicosociales, médicos y ambientales de la comunidad institucional.</t>
  </si>
  <si>
    <t>h) Estrategias orientadas a la inclusión de la población vulnerable y con discapacidad.</t>
  </si>
  <si>
    <t>i) Programas y actividades tendientes a prevenir desastres y atender emergencias.</t>
  </si>
  <si>
    <t>j) Existencia de mecanismos para la resolución armónica de conflictos en la comunidad institucional.</t>
  </si>
  <si>
    <t>a) Aplicación de políticas administrativas al desarrollo de la docencia, la investigación y la extensión o proyección social.</t>
  </si>
  <si>
    <t>b) Existencia de mecanismos que permitan conocer y satisfacer las necesidades académicas y administrativas de las distintas unidades en la institución.</t>
  </si>
  <si>
    <t>c) Estructura organizacional y criterios de definición de funciones y de asignación de responsabilidades, acordes con la naturaleza, tamaño y complejidad de la Institución.</t>
  </si>
  <si>
    <t>d) Coherencia de la estructura y función de la administración con la naturaleza y complejidad de sus procesos académicos.</t>
  </si>
  <si>
    <t>e) Aplicación de políticas de estímulos y promoción del personal administrativo.</t>
  </si>
  <si>
    <t>f) Programas de capacitación que redunden en la cualificación del desempeño de sus funcionarios.</t>
  </si>
  <si>
    <t>g) Incorporación de sistemas de información y de gestión documental que permitan la regulación de los procesos documentales propios de la historia académica de los estudiantes e historia laboral y académica de los profesores, así como la memoria de la gestión administrativa.</t>
  </si>
  <si>
    <t>a) Existencia y utilización de sistemas de información integrados y mecanismos eficaces que faciliten la comunicación interna y externa de la institución.</t>
  </si>
  <si>
    <t>b) Existencia y efectividad de la página web institucional, debidamente actualizada para mantener informados a los usuarios sobre los temas de interés institucional y facilitar la comunicación académica y administrativa.</t>
  </si>
  <si>
    <t>c) Existencia de una página web institucional con información detallada y actualizada sobre los planes de estudio y sobre los profesores, incluyendo su formación y trayectoria.</t>
  </si>
  <si>
    <t>d) Existencia de un sistema eficiente de consulta, registro y archivo de la información académica de los estudiantes y los profesores.</t>
  </si>
  <si>
    <t>e) Existencia de instrumentos archivísticos que faciliten la adecuada organización, consulta, disposición y preservación de la información académica y administrativa en todo su ciclo vital.</t>
  </si>
  <si>
    <t>f) Apreciación de directivos, profesores, estudiantes y personal administrativo sobre la eficacia de los sistemas de información y de los mecanismos de comunicación institucionales.</t>
  </si>
  <si>
    <t>g) Tecnología eficiente para garantizar una adecuada conectividad a los miembros de la comunidad académica.</t>
  </si>
  <si>
    <t>h) Mecanismos de comunicación para facilitar que la población estudiantil tenga acceso a la información.</t>
  </si>
  <si>
    <t>a) Liderazgo, integridad e idoneidad de los responsables de la dirección de la institución y sus dependencias.</t>
  </si>
  <si>
    <t>b) Coherencia de las actuaciones de los responsables de la institución y sus dependencias con los compromisos derivados de la misión y del Proyecto Educativo institucional.</t>
  </si>
  <si>
    <t>e) Estructura organizacional y administrativa que permite la estabilidad institucional y la continuidad de políticas, dentro de criterios académicos.</t>
  </si>
  <si>
    <t>f) Procesos administrativos debidamente certificados de acuerdo con normas de gestión de calidad.</t>
  </si>
  <si>
    <t>g) Eficiencia del sistema de atención al ciudadano.</t>
  </si>
  <si>
    <t>h) Procesos académicos y administrativos evidenciados en información técnicamente organizada en la dependencia de archivo institucional o la que haga sus veces, con base en las normas de archivo vigentes.</t>
  </si>
  <si>
    <t>a) Colecciones bibliográficas, documentales y de archivo, bases de datos y revistas suficientes, pertinentes y actualizadas para respaldar las labores académicas.</t>
  </si>
  <si>
    <t>b) Grado de eficiencia y actualización de los sistemas de consulta bibliográfica; acceso de estudiantes, profesores e investigadores a esas fuentes; sistemas de alerta, entre otros.</t>
  </si>
  <si>
    <t>c) Pertinencia y calidad de los laboratorios para las tareas académicas de la institución (docencia, investigación, extensión o proyección social).</t>
  </si>
  <si>
    <t>d) Mantenimiento, renovación y acceso de estudiantes y profesores a los equipos didácticos.</t>
  </si>
  <si>
    <t>e) Sitios de práctica acordes con las necesidades de la docencia y !a investigación.</t>
  </si>
  <si>
    <t>f) Suficiencia, disponibilidad, actualización y uso eficiente de tecnologías de la información y la comunicación para los procesos académicos con adecuada conectividad (aulas virtuales, equipos actualizados y pertinentes, aplicaciones específicas, entre otros.).</t>
  </si>
  <si>
    <t>g) Acceso a recursos externos de apoyo académico, mediante convenios interinstitucionales.</t>
  </si>
  <si>
    <t>h) Presupuestos de inversión en equipos de laboratorio, bibliotecas y recursos didácticos.</t>
  </si>
  <si>
    <t>a) Existencia y uso eficiente de aulas, laboratorios, talleres, sitios de estudio para los alumnos, salas de cómputo, oficinas de profesores, sitios para la creación artística y cultural, auditorios y salas de conferencias, oficinas administrativas, cafeterías, baños, servicios, campos de juego, espacios libres, zonas verdes y demás espacios destinados al bienestar en general.</t>
  </si>
  <si>
    <t>b) Capacidad, respeto de normas técnicas, suficiencia, seguridad, salubridad, iluminación, disponibilidad de espacio, dotación, facilidades de transporte y acceso de las áreas recreativas y deportivas. Previsión de su uso por personas con limitaciones físicas.</t>
  </si>
  <si>
    <t>c) Buen uso y mantenimiento de los espacios y bienes que garanticen limpieza y un entorno propicio para la labor educativa.</t>
  </si>
  <si>
    <t>d) Existencia e impacto de políticas institucionales comprometidas con el cuidado y respeto del entorno urbanístico, humano y ambiental.</t>
  </si>
  <si>
    <t>e) Cumplimiento de las normas sanitarias y de bioseguridad, seguridad industrial y de salud ocupacional y manejo de seres vivos, de acuerdo con la normativa vigente.</t>
  </si>
  <si>
    <t xml:space="preserve"> f) Existencia de espacios propicios para el almacenamiento de la documentación en sus diversas etapas de formación de archivo con el objeto de garantizar la transparencia administrativa, integridad, conservación y custodia de la documentación que soporta las funciones misionales, estratégicas, de evaluación y de apoyo.</t>
  </si>
  <si>
    <t>a) Información acerca de las fuentes de financiamiento, los recursos provenientes del Estado, otras fuentes externas y recursos propios.</t>
  </si>
  <si>
    <t>b) Estabilidad y solidez financiera que garantice el cumplimiento, a mediano plazo, de las acciones propuestas en el plan de desarrollo institucional.</t>
  </si>
  <si>
    <t>c) Políticas y estrategias para la asignación, ejecución y evaluación presupuestal y de ejecución financiera en atención al cumplimiento del Proyecto Educativo Institucional y el logro de las metas del plan de desarrollo institucional.</t>
  </si>
  <si>
    <t>d) Estructura del presupuesto y de la deuda en los últimos cinco años. Plan de cancelación de compromisos.</t>
  </si>
  <si>
    <t>e) Estabilidad financiera manifiesta en ejercicios de auditoría y control fiscal.</t>
  </si>
  <si>
    <t>f) Cumplimiento de los requerimientos presupuestales que se desprenden del proyecto institucional y de las actividades académicas y de bienestar.</t>
  </si>
  <si>
    <t>g) Organización eficiente y funcionarios eficaces para el manejo financiero.</t>
  </si>
  <si>
    <t>h) Transparencia en el manejo de los recursos financieros y buenas prácticas de auditoría certificada. Las instituciones deben demostrar la reinversión de sus excedentes en su desarrollo misional.</t>
  </si>
  <si>
    <t>1 FACTOR MISIÓN Y PROYECTOINSTITUCIONAL</t>
  </si>
  <si>
    <t>2 FACTOR ESTUDIANTES</t>
  </si>
  <si>
    <t>6 FACTOR INVESTIGACIÓN Y CREACIÓN ARTÍSTICA</t>
  </si>
  <si>
    <t>9 FACTOR BIENESTAR INSTITUCIONAL</t>
  </si>
  <si>
    <t>12 FACTOR RECURSOS FINANCIEROS</t>
  </si>
  <si>
    <t>a) Coherencia y pertinencia de la misión con la naturaleza, tradición, objetivos y logros institucionales.</t>
  </si>
  <si>
    <t>d) Experiencias de homologación de cursos realizados en otras instituciones nacionales o extranjeras.</t>
  </si>
  <si>
    <t xml:space="preserve">c) Número de estudiantes extranjeros en la institución en los últimos 5 años. </t>
  </si>
  <si>
    <t>c) Transparencia en la designación de responsabilidades y funciones y en los procedimientos que deben seguirse dentro de la institución.</t>
  </si>
  <si>
    <t>d) Respeto a los reglamentos en la provisión de cargos directivos.</t>
  </si>
  <si>
    <t xml:space="preserve">d) Participación de los estudiantes en los organismos de decisión de la institución. </t>
  </si>
  <si>
    <t>e) Claridad y trasparencia en la aplicación de los mecanismos predeterminados para la elección de representantes estudiantiles en los organismos de decisión.</t>
  </si>
  <si>
    <t xml:space="preserve">g) Incidencia verificable en el enriquecimiento de la calidad de la institución de la interacción con comunidades académicas nacionales e internacionales. </t>
  </si>
  <si>
    <t>h) Evidencias del impacto social que ha generado la inserción de la institución en los contextos académicos nacionales e internacionales.</t>
  </si>
  <si>
    <t>g) Presupuesto ejecutado en proyectos de movilidad en doble vía en los últimos cinco años.</t>
  </si>
  <si>
    <t>h) Calidad y reconocimiento de las instituciones en las cuales se han graduado sus profesores.</t>
  </si>
  <si>
    <t>h) Premios y distinciones por trabajos de investigación obtenidos por los docentes otorgados por instituciones de reconocido prestigio académico.</t>
  </si>
  <si>
    <t xml:space="preserve"> i) Apoyo administrativo y financiero para el desarrollo y gestión de la investigación, la creación de empresas y de planes de negocios (como los centros de incubación y financiación empresarial o como los centros de investigación y desarrollo tecnológico, entre otros) y la creación artística y cultural.</t>
  </si>
  <si>
    <t>j) Capacidad de gestión de recursos externos para la investigación.</t>
  </si>
  <si>
    <t>k) Existencia de régimen de propiedad intelectual y de explotación comercial.</t>
  </si>
  <si>
    <t>Se cumple plenamente</t>
  </si>
  <si>
    <t>Se cumple en alto grado</t>
  </si>
  <si>
    <t>Se cumple aceptablemente</t>
  </si>
  <si>
    <t>Se cumple insatisfactoriamente</t>
  </si>
  <si>
    <t>No se cumple</t>
  </si>
  <si>
    <t>1.0.0</t>
  </si>
  <si>
    <t>1.1.1</t>
  </si>
  <si>
    <t>1.1.2</t>
  </si>
  <si>
    <t>1.1.3</t>
  </si>
  <si>
    <t>1.1.4</t>
  </si>
  <si>
    <t>1.1.5</t>
  </si>
  <si>
    <t>1.1.6</t>
  </si>
  <si>
    <t>1.2.1</t>
  </si>
  <si>
    <t>1.3.1</t>
  </si>
  <si>
    <t>1.3.2</t>
  </si>
  <si>
    <t>2.0.0</t>
  </si>
  <si>
    <t>2.4.1</t>
  </si>
  <si>
    <t>2.4.2</t>
  </si>
  <si>
    <t>2.4.3</t>
  </si>
  <si>
    <t>2.4.4</t>
  </si>
  <si>
    <t>2.4.5</t>
  </si>
  <si>
    <t>2.5.1</t>
  </si>
  <si>
    <t>2.5.2</t>
  </si>
  <si>
    <t>2.5.3</t>
  </si>
  <si>
    <t>2.5.4</t>
  </si>
  <si>
    <t>2.6.1</t>
  </si>
  <si>
    <t>2.6.2</t>
  </si>
  <si>
    <t>2.6.3</t>
  </si>
  <si>
    <t>2.6.4</t>
  </si>
  <si>
    <t>2.6.5</t>
  </si>
  <si>
    <t>3.0.0</t>
  </si>
  <si>
    <t>3.7.1</t>
  </si>
  <si>
    <t>3.7.2</t>
  </si>
  <si>
    <t>3.7.3</t>
  </si>
  <si>
    <t>3.7.4</t>
  </si>
  <si>
    <t>3.7.5</t>
  </si>
  <si>
    <t>3.8.1</t>
  </si>
  <si>
    <t>3.8.2</t>
  </si>
  <si>
    <t>3.8.3</t>
  </si>
  <si>
    <t>3.8.4</t>
  </si>
  <si>
    <t>3.8.5</t>
  </si>
  <si>
    <t>3.8.6</t>
  </si>
  <si>
    <t>3.8.7</t>
  </si>
  <si>
    <t>3.9.1</t>
  </si>
  <si>
    <t>3.9.2</t>
  </si>
  <si>
    <t>3.9.3</t>
  </si>
  <si>
    <t>3.10.1</t>
  </si>
  <si>
    <t>3.10.2</t>
  </si>
  <si>
    <t>3.11.1</t>
  </si>
  <si>
    <t>3.11.2</t>
  </si>
  <si>
    <t>4.0.0</t>
  </si>
  <si>
    <t>4.12.1</t>
  </si>
  <si>
    <t>4.12.2</t>
  </si>
  <si>
    <t>4.12.3</t>
  </si>
  <si>
    <t>4.12.4</t>
  </si>
  <si>
    <t>4.12.5</t>
  </si>
  <si>
    <t>4.13.1</t>
  </si>
  <si>
    <t>4.13.2</t>
  </si>
  <si>
    <t>4.14.1</t>
  </si>
  <si>
    <t>4.14.2</t>
  </si>
  <si>
    <t>4.14.3</t>
  </si>
  <si>
    <t>5.0.0</t>
  </si>
  <si>
    <t>5.15.1</t>
  </si>
  <si>
    <t>5.15.2</t>
  </si>
  <si>
    <t>5.15.3</t>
  </si>
  <si>
    <t>5.15.4</t>
  </si>
  <si>
    <t>5.15.5</t>
  </si>
  <si>
    <t>5.15.6</t>
  </si>
  <si>
    <t>5.15.7</t>
  </si>
  <si>
    <t>5.15.8</t>
  </si>
  <si>
    <t>5.15.9</t>
  </si>
  <si>
    <t>5.16.1</t>
  </si>
  <si>
    <t>5.16.2</t>
  </si>
  <si>
    <t>5.16.3</t>
  </si>
  <si>
    <t>5.16.4</t>
  </si>
  <si>
    <t>5.16.5</t>
  </si>
  <si>
    <t>5.16.6</t>
  </si>
  <si>
    <t>5.16.7</t>
  </si>
  <si>
    <t>5.16.8</t>
  </si>
  <si>
    <t>6.0.0</t>
  </si>
  <si>
    <t>6.17.1</t>
  </si>
  <si>
    <t>6.17.2</t>
  </si>
  <si>
    <t>6.17.3</t>
  </si>
  <si>
    <t>6.17.4</t>
  </si>
  <si>
    <t>6.17.5</t>
  </si>
  <si>
    <t>6.17.6</t>
  </si>
  <si>
    <t>6.18.1</t>
  </si>
  <si>
    <t>6.18.2</t>
  </si>
  <si>
    <t>6.18.3</t>
  </si>
  <si>
    <t>6.18.4</t>
  </si>
  <si>
    <t>6.18.5</t>
  </si>
  <si>
    <t>6.18.6</t>
  </si>
  <si>
    <t>6.18.7</t>
  </si>
  <si>
    <t>6.18.8</t>
  </si>
  <si>
    <t>6.18.9</t>
  </si>
  <si>
    <t>6.18.10</t>
  </si>
  <si>
    <t>6.18.11</t>
  </si>
  <si>
    <t>6.18.12</t>
  </si>
  <si>
    <t>6.18.13</t>
  </si>
  <si>
    <t>6.18.14</t>
  </si>
  <si>
    <t>7.0.0</t>
  </si>
  <si>
    <t>7.19.1</t>
  </si>
  <si>
    <t>7.19.2</t>
  </si>
  <si>
    <t>7.19.3</t>
  </si>
  <si>
    <t>7.19.4</t>
  </si>
  <si>
    <t>7.19.5</t>
  </si>
  <si>
    <t>7.19.6</t>
  </si>
  <si>
    <t>7.19.7</t>
  </si>
  <si>
    <t>7.19.8</t>
  </si>
  <si>
    <t>7.19.9</t>
  </si>
  <si>
    <t>7.19.10</t>
  </si>
  <si>
    <t>7.20.1</t>
  </si>
  <si>
    <t>7.20.2</t>
  </si>
  <si>
    <t>7.20.3</t>
  </si>
  <si>
    <t>7.20.4</t>
  </si>
  <si>
    <t>8.0.0</t>
  </si>
  <si>
    <t>8.21.1</t>
  </si>
  <si>
    <t>8.21.2</t>
  </si>
  <si>
    <t>8.21.3</t>
  </si>
  <si>
    <t>8.21.4</t>
  </si>
  <si>
    <t>8.21.5</t>
  </si>
  <si>
    <t>8.22.1</t>
  </si>
  <si>
    <t>8.22.2</t>
  </si>
  <si>
    <t>8.22.3</t>
  </si>
  <si>
    <t>8.22.4</t>
  </si>
  <si>
    <t>8.23.1</t>
  </si>
  <si>
    <t>8.23.2</t>
  </si>
  <si>
    <t>9.0.0</t>
  </si>
  <si>
    <t>9.24.1</t>
  </si>
  <si>
    <t>9.24.2</t>
  </si>
  <si>
    <t>9.24.3</t>
  </si>
  <si>
    <t>9.24.4</t>
  </si>
  <si>
    <t>9.24.5</t>
  </si>
  <si>
    <t>9.24.6</t>
  </si>
  <si>
    <t>9.24.7</t>
  </si>
  <si>
    <t>9.24.8</t>
  </si>
  <si>
    <t>9.24.9</t>
  </si>
  <si>
    <t>9.24.10</t>
  </si>
  <si>
    <t>10.0.0</t>
  </si>
  <si>
    <t>10.25.1</t>
  </si>
  <si>
    <t>10.25.2</t>
  </si>
  <si>
    <t>10.25.3</t>
  </si>
  <si>
    <t>10.25.4</t>
  </si>
  <si>
    <t>10.25.5</t>
  </si>
  <si>
    <t>10.25.6</t>
  </si>
  <si>
    <t>10.25.7</t>
  </si>
  <si>
    <t>10.26.1</t>
  </si>
  <si>
    <t>10.26.2</t>
  </si>
  <si>
    <t>10.26.3</t>
  </si>
  <si>
    <t>10.26.4</t>
  </si>
  <si>
    <t>10.26.5</t>
  </si>
  <si>
    <t>10.26.6</t>
  </si>
  <si>
    <t>10.26.7</t>
  </si>
  <si>
    <t>10.26.8</t>
  </si>
  <si>
    <t>10.27.1</t>
  </si>
  <si>
    <t>10.27.2</t>
  </si>
  <si>
    <t>10.27.3</t>
  </si>
  <si>
    <t>10.27.4</t>
  </si>
  <si>
    <t>10.27.5</t>
  </si>
  <si>
    <t>10.27.6</t>
  </si>
  <si>
    <t>10.27.7</t>
  </si>
  <si>
    <t>10.27.8</t>
  </si>
  <si>
    <t>11.0.0</t>
  </si>
  <si>
    <t>11.28.1</t>
  </si>
  <si>
    <t>11.28.2</t>
  </si>
  <si>
    <t>11.28.3</t>
  </si>
  <si>
    <t>11.28.4</t>
  </si>
  <si>
    <t>11.28.5</t>
  </si>
  <si>
    <t>11.28.6</t>
  </si>
  <si>
    <t>11.28.7</t>
  </si>
  <si>
    <t>11.28.8</t>
  </si>
  <si>
    <t>11.29.1</t>
  </si>
  <si>
    <t>11.29.2</t>
  </si>
  <si>
    <t>11.29.3</t>
  </si>
  <si>
    <t>11.29.4</t>
  </si>
  <si>
    <t>11.29.5</t>
  </si>
  <si>
    <t>11.29.6</t>
  </si>
  <si>
    <t>12.0.0</t>
  </si>
  <si>
    <t>12.30.1</t>
  </si>
  <si>
    <t>12.30.2</t>
  </si>
  <si>
    <t>12.30.3</t>
  </si>
  <si>
    <t>12.30.4</t>
  </si>
  <si>
    <t>12.30.5</t>
  </si>
  <si>
    <t>12.30.6</t>
  </si>
  <si>
    <t>12.30.7</t>
  </si>
  <si>
    <t>12.30.8</t>
  </si>
  <si>
    <t xml:space="preserve">4 FACTOR PROCESOS ACADÉMICOS: </t>
  </si>
  <si>
    <t xml:space="preserve">5 FACTOR VISIBILIDAD NACIONAL E INTERNACIONAL: </t>
  </si>
  <si>
    <t>11 FACTOR RECURSOS DE APOYO ACADÉMICO E INFRAESTRUCTURA FÍSICA</t>
  </si>
  <si>
    <r>
      <t xml:space="preserve">Característica 1. </t>
    </r>
    <r>
      <rPr>
        <sz val="9"/>
        <color theme="1"/>
        <rFont val="Arial"/>
        <family val="2"/>
      </rPr>
      <t>Coherencia y pertinencia de la Misión</t>
    </r>
  </si>
  <si>
    <r>
      <t xml:space="preserve">Característica 2. </t>
    </r>
    <r>
      <rPr>
        <sz val="9"/>
        <color theme="1"/>
        <rFont val="Arial"/>
        <family val="2"/>
      </rPr>
      <t>Orientaciones y estrategias del Proyecto Educativo Institucional</t>
    </r>
  </si>
  <si>
    <r>
      <rPr>
        <b/>
        <sz val="9"/>
        <color theme="1"/>
        <rFont val="Arial"/>
        <family val="2"/>
      </rPr>
      <t>Característica 3.</t>
    </r>
    <r>
      <rPr>
        <sz val="9"/>
        <color theme="1"/>
        <rFont val="Arial"/>
        <family val="2"/>
      </rPr>
      <t xml:space="preserve"> Formación integral y construcción de la comunidad académica en el Proyecto Educativo Institucional</t>
    </r>
  </si>
  <si>
    <r>
      <t xml:space="preserve">Característica 4. </t>
    </r>
    <r>
      <rPr>
        <sz val="9"/>
        <color theme="1"/>
        <rFont val="Arial"/>
        <family val="2"/>
      </rPr>
      <t>Deberes y derechos de los estudiantes</t>
    </r>
  </si>
  <si>
    <r>
      <t xml:space="preserve">Característica 5. </t>
    </r>
    <r>
      <rPr>
        <sz val="9"/>
        <color theme="1"/>
        <rFont val="Arial"/>
        <family val="2"/>
      </rPr>
      <t>Admisión y permanencia de estudiantes</t>
    </r>
  </si>
  <si>
    <r>
      <rPr>
        <b/>
        <sz val="9"/>
        <color theme="1"/>
        <rFont val="Arial"/>
        <family val="2"/>
      </rPr>
      <t xml:space="preserve">Característica 6. </t>
    </r>
    <r>
      <rPr>
        <sz val="9"/>
        <color theme="1"/>
        <rFont val="Arial"/>
        <family val="2"/>
      </rPr>
      <t xml:space="preserve">Sistemas de estímulos y créditos para estudiantes </t>
    </r>
  </si>
  <si>
    <r>
      <t xml:space="preserve">Característica 7. </t>
    </r>
    <r>
      <rPr>
        <sz val="9"/>
        <color theme="1"/>
        <rFont val="Arial"/>
        <family val="2"/>
      </rPr>
      <t xml:space="preserve">Deberes y derechos del profesorado </t>
    </r>
  </si>
  <si>
    <r>
      <t xml:space="preserve">Característica 8. </t>
    </r>
    <r>
      <rPr>
        <sz val="9"/>
        <color theme="1"/>
        <rFont val="Arial"/>
        <family val="2"/>
      </rPr>
      <t xml:space="preserve">Planta profesoral. </t>
    </r>
  </si>
  <si>
    <r>
      <rPr>
        <b/>
        <sz val="9"/>
        <color theme="1"/>
        <rFont val="Arial"/>
        <family val="2"/>
      </rPr>
      <t xml:space="preserve">Característica 9. </t>
    </r>
    <r>
      <rPr>
        <sz val="9"/>
        <color theme="1"/>
        <rFont val="Arial"/>
        <family val="2"/>
      </rPr>
      <t xml:space="preserve">Carrera docente </t>
    </r>
  </si>
  <si>
    <r>
      <rPr>
        <b/>
        <sz val="9"/>
        <color theme="1"/>
        <rFont val="Arial"/>
        <family val="2"/>
      </rPr>
      <t xml:space="preserve">Característica 10. </t>
    </r>
    <r>
      <rPr>
        <sz val="9"/>
        <color theme="1"/>
        <rFont val="Arial"/>
        <family val="2"/>
      </rPr>
      <t xml:space="preserve">Desarrollo profesoral </t>
    </r>
  </si>
  <si>
    <r>
      <rPr>
        <b/>
        <sz val="9"/>
        <color theme="1"/>
        <rFont val="Arial"/>
        <family val="2"/>
      </rPr>
      <t xml:space="preserve">Característica 11. </t>
    </r>
    <r>
      <rPr>
        <sz val="9"/>
        <color theme="1"/>
        <rFont val="Arial"/>
        <family val="2"/>
      </rPr>
      <t xml:space="preserve">Interacción académica de los profesores </t>
    </r>
  </si>
  <si>
    <r>
      <rPr>
        <b/>
        <sz val="9"/>
        <color theme="1"/>
        <rFont val="Arial"/>
        <family val="2"/>
      </rPr>
      <t xml:space="preserve">Característica 13. </t>
    </r>
    <r>
      <rPr>
        <sz val="9"/>
        <color theme="1"/>
        <rFont val="Arial"/>
        <family val="2"/>
      </rPr>
      <t xml:space="preserve">Pertinencia académica y relevancia social programas de pregrado y de posgrado  y de educación continuada </t>
    </r>
  </si>
  <si>
    <r>
      <t xml:space="preserve">Característica 14. </t>
    </r>
    <r>
      <rPr>
        <sz val="9"/>
        <color theme="1"/>
        <rFont val="Arial"/>
        <family val="2"/>
      </rPr>
      <t xml:space="preserve">Procesos de creación, modificación y extensión de programas académicos. </t>
    </r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</si>
  <si>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</si>
  <si>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rPr>
        <b/>
        <sz val="9"/>
        <color theme="1"/>
        <rFont val="Arial"/>
        <family val="2"/>
      </rPr>
      <t xml:space="preserve">Característica 17. </t>
    </r>
    <r>
      <rPr>
        <sz val="9"/>
        <color theme="1"/>
        <rFont val="Arial"/>
        <family val="2"/>
      </rPr>
      <t xml:space="preserve">Formación para la investigación </t>
    </r>
  </si>
  <si>
    <r>
      <t xml:space="preserve">Característica 18. </t>
    </r>
    <r>
      <rPr>
        <sz val="9"/>
        <color theme="1"/>
        <rFont val="Arial"/>
        <family val="2"/>
      </rPr>
      <t>Investigación</t>
    </r>
  </si>
  <si>
    <r>
      <rPr>
        <b/>
        <sz val="9"/>
        <color theme="1"/>
        <rFont val="Arial"/>
        <family val="2"/>
      </rPr>
      <t xml:space="preserve">Característica 19.  </t>
    </r>
    <r>
      <rPr>
        <sz val="9"/>
        <color theme="1"/>
        <rFont val="Arial"/>
        <family val="2"/>
      </rPr>
      <t xml:space="preserve">Institución y entorno </t>
    </r>
  </si>
  <si>
    <r>
      <rPr>
        <b/>
        <sz val="9"/>
        <color theme="1"/>
        <rFont val="Arial"/>
        <family val="2"/>
      </rPr>
      <t xml:space="preserve">Característica 20. </t>
    </r>
    <r>
      <rPr>
        <sz val="9"/>
        <color theme="1"/>
        <rFont val="Arial"/>
        <family val="2"/>
      </rPr>
      <t xml:space="preserve">Graduados e institución </t>
    </r>
  </si>
  <si>
    <r>
      <rPr>
        <b/>
        <sz val="9"/>
        <color theme="1"/>
        <rFont val="Arial"/>
        <family val="2"/>
      </rPr>
      <t xml:space="preserve">Característica 21. </t>
    </r>
    <r>
      <rPr>
        <sz val="9"/>
        <color theme="1"/>
        <rFont val="Arial"/>
        <family val="2"/>
      </rPr>
      <t xml:space="preserve">Sistemas de autoevaluación </t>
    </r>
  </si>
  <si>
    <r>
      <rPr>
        <b/>
        <sz val="9"/>
        <color theme="1"/>
        <rFont val="Arial"/>
        <family val="2"/>
      </rPr>
      <t>Característica 22.</t>
    </r>
    <r>
      <rPr>
        <sz val="9"/>
        <color theme="1"/>
        <rFont val="Arial"/>
        <family val="2"/>
      </rPr>
      <t xml:space="preserve"> Sistemas de información </t>
    </r>
  </si>
  <si>
    <r>
      <t xml:space="preserve">Característica 23. </t>
    </r>
    <r>
      <rPr>
        <sz val="9"/>
        <color theme="1"/>
        <rFont val="Arial"/>
        <family val="2"/>
      </rPr>
      <t>Evaluación de directivas, profesores y personal administrativo</t>
    </r>
  </si>
  <si>
    <r>
      <t xml:space="preserve">Característica 24. </t>
    </r>
    <r>
      <rPr>
        <sz val="9"/>
        <color theme="1"/>
        <rFont val="Arial"/>
        <family val="2"/>
      </rPr>
      <t>Estructura y funcionamiento del bienestar institucional</t>
    </r>
  </si>
  <si>
    <r>
      <t xml:space="preserve">Característica 26. </t>
    </r>
    <r>
      <rPr>
        <sz val="9"/>
        <color theme="1"/>
        <rFont val="Arial"/>
        <family val="2"/>
      </rPr>
      <t>Procesos de comunicación</t>
    </r>
  </si>
  <si>
    <r>
      <rPr>
        <b/>
        <sz val="9"/>
        <color theme="1"/>
        <rFont val="Arial"/>
        <family val="2"/>
      </rPr>
      <t xml:space="preserve">Característica 27. </t>
    </r>
    <r>
      <rPr>
        <sz val="9"/>
        <color theme="1"/>
        <rFont val="Arial"/>
        <family val="2"/>
      </rPr>
      <t xml:space="preserve">Capacidad de gestión </t>
    </r>
  </si>
  <si>
    <r>
      <rPr>
        <b/>
        <sz val="9"/>
        <color theme="1"/>
        <rFont val="Arial"/>
        <family val="2"/>
      </rPr>
      <t xml:space="preserve">Característica 28. </t>
    </r>
    <r>
      <rPr>
        <sz val="9"/>
        <color theme="1"/>
        <rFont val="Arial"/>
        <family val="2"/>
      </rPr>
      <t xml:space="preserve">Recursos de apoyo académico </t>
    </r>
  </si>
  <si>
    <r>
      <rPr>
        <b/>
        <sz val="9"/>
        <color theme="1"/>
        <rFont val="Arial"/>
        <family val="2"/>
      </rPr>
      <t xml:space="preserve">Característica 29. </t>
    </r>
    <r>
      <rPr>
        <sz val="9"/>
        <color theme="1"/>
        <rFont val="Arial"/>
        <family val="2"/>
      </rPr>
      <t xml:space="preserve">Infraestructura física </t>
    </r>
  </si>
  <si>
    <r>
      <t xml:space="preserve">Característica 30. </t>
    </r>
    <r>
      <rPr>
        <sz val="9"/>
        <color theme="1"/>
        <rFont val="Arial"/>
        <family val="2"/>
      </rPr>
      <t>Recursos, presupuesto y gestión financiera</t>
    </r>
  </si>
  <si>
    <t>A</t>
  </si>
  <si>
    <t>B</t>
  </si>
  <si>
    <t>C</t>
  </si>
  <si>
    <t>D</t>
  </si>
  <si>
    <t>Resolución de Acreditación:</t>
  </si>
  <si>
    <t>*DIC-2016</t>
  </si>
  <si>
    <t>*DIC-2017</t>
  </si>
  <si>
    <t>*DIC-2018</t>
  </si>
  <si>
    <t>7 FACTOR PERTINENCIA E IMPACTO SOCIAL</t>
  </si>
  <si>
    <r>
      <t>3 FACTOR PROFESORES</t>
    </r>
    <r>
      <rPr>
        <sz val="9"/>
        <color theme="0"/>
        <rFont val="Arial"/>
        <family val="2"/>
      </rPr>
      <t xml:space="preserve"> </t>
    </r>
  </si>
  <si>
    <r>
      <t>8 FACTOR PROCESOS DE AUTOEVALUACIÓN Y AUTORREGULACIÓN</t>
    </r>
    <r>
      <rPr>
        <sz val="9"/>
        <color theme="0"/>
        <rFont val="Arial"/>
        <family val="2"/>
      </rPr>
      <t xml:space="preserve"> </t>
    </r>
  </si>
  <si>
    <r>
      <t>10 FACTOR ORGANIZACIÓN, GESTIÓN Y ADMINISTRACIÓN</t>
    </r>
    <r>
      <rPr>
        <sz val="9"/>
        <color theme="0"/>
        <rFont val="Arial"/>
        <family val="2"/>
      </rPr>
      <t>.</t>
    </r>
  </si>
  <si>
    <t>FACTORES PARA LA ACREDITACIÓN INSTITUCIONAL</t>
  </si>
  <si>
    <t>ACTUAL DIC-2015</t>
  </si>
  <si>
    <t>FACTORES</t>
  </si>
  <si>
    <t>Fecha de la última acreditación:</t>
  </si>
  <si>
    <t>Vigencia de la última acreditación:</t>
  </si>
  <si>
    <t>APROBO</t>
  </si>
  <si>
    <t>RECTOR</t>
  </si>
  <si>
    <t>NOMBRE</t>
  </si>
  <si>
    <t>FIRMA</t>
  </si>
  <si>
    <t>CARACTERÍSTICAS</t>
  </si>
  <si>
    <r>
      <rPr>
        <b/>
        <sz val="9"/>
        <color theme="1"/>
        <rFont val="Arial"/>
        <family val="2"/>
      </rPr>
      <t xml:space="preserve">Característica 12. </t>
    </r>
    <r>
      <rPr>
        <sz val="9"/>
        <color theme="1"/>
        <rFont val="Arial"/>
        <family val="2"/>
      </rPr>
      <t>Políticas académicas  interdisciplinariedad, , de flexibilidad y evaluación curricular</t>
    </r>
  </si>
  <si>
    <t>n) Estudiantes de maestría y doctorado graduados de las instituciones con estos programas.</t>
  </si>
  <si>
    <r>
      <rPr>
        <b/>
        <sz val="9"/>
        <color theme="1"/>
        <rFont val="Arial"/>
        <family val="2"/>
      </rPr>
      <t xml:space="preserve">Característica 25. </t>
    </r>
    <r>
      <rPr>
        <sz val="9"/>
        <color theme="1"/>
        <rFont val="Arial"/>
        <family val="2"/>
      </rPr>
      <t>Administración y gestión  (cont)</t>
    </r>
  </si>
  <si>
    <t>Concepto Final (CNA)</t>
  </si>
  <si>
    <t>PROYECCIÓN DEL CUMPLIMIENTO DE LAS ETAPAS</t>
  </si>
  <si>
    <t>Acreditación (MEN) o Recomendaciones</t>
  </si>
  <si>
    <t>Si ya cuenta con la Acreditación Institucional por favor confirme la fecha en la cual se realizará la renovación</t>
  </si>
  <si>
    <t>Evaluación de las Condiciones Iniciales CNA</t>
  </si>
  <si>
    <t xml:space="preserve">Autoevaluación </t>
  </si>
  <si>
    <t xml:space="preserve">Evaluación Externa </t>
  </si>
  <si>
    <t>Comentarios de Rector del informe de los pares</t>
  </si>
  <si>
    <t xml:space="preserve"> </t>
  </si>
  <si>
    <r>
      <rPr>
        <b/>
        <sz val="9"/>
        <color theme="1"/>
        <rFont val="Arial"/>
        <family val="2"/>
      </rPr>
      <t xml:space="preserve">Característica 19. </t>
    </r>
    <r>
      <rPr>
        <sz val="9"/>
        <color theme="1"/>
        <rFont val="Arial"/>
        <family val="2"/>
      </rPr>
      <t xml:space="preserve"> Institución y entorno </t>
    </r>
  </si>
  <si>
    <r>
      <rPr>
        <b/>
        <sz val="9"/>
        <color theme="1"/>
        <rFont val="Arial"/>
        <family val="2"/>
      </rPr>
      <t>Característica 28</t>
    </r>
    <r>
      <rPr>
        <sz val="9"/>
        <color theme="1"/>
        <rFont val="Arial"/>
        <family val="2"/>
      </rPr>
      <t xml:space="preserve">. Recursos de apoyo académico </t>
    </r>
  </si>
  <si>
    <r>
      <rPr>
        <b/>
        <sz val="9"/>
        <color theme="1"/>
        <rFont val="Arial"/>
        <family val="2"/>
      </rPr>
      <t>Característica 30.</t>
    </r>
    <r>
      <rPr>
        <sz val="9"/>
        <color theme="1"/>
        <rFont val="Arial"/>
        <family val="2"/>
      </rPr>
      <t xml:space="preserve"> Recursos, presupuesto y gestión financiera</t>
    </r>
  </si>
  <si>
    <t>E</t>
  </si>
  <si>
    <t>CRITERIOS</t>
  </si>
  <si>
    <t>IMPORTANTE</t>
  </si>
  <si>
    <t xml:space="preserve">Tenga en cuenta que en la columna Actual Dic- 2015 se refiere al estado actual de la institución al corte de Diciembre de año 2015, y en las columnas Dic-2016, Dic-2017, Dic-2018, debe registrar la proyección de la institución al corte de cada año. </t>
  </si>
  <si>
    <t xml:space="preserve">INFORMACIÓN DE LA INSTITUCIÓN </t>
  </si>
  <si>
    <t>e) Incorporación de la calidad del servicio público de la educación a los propósitos institucionales.</t>
  </si>
  <si>
    <t>b) Aplicación de los criterios de reconocimiento al ejercicio calificado de las funciones misionales.</t>
  </si>
  <si>
    <t>b) Compromiso de directivos y de la comunidad académica con la creación, modificación y extensión de programas de forma que sean pertinentes y de calidad.</t>
  </si>
  <si>
    <t>b) Nivel de formación y reconocimiento académico de los investigadores.</t>
  </si>
  <si>
    <t>d) Estabilidad de las unidades de investigación y de los investigadores.</t>
  </si>
  <si>
    <t>h) Coherencia de las prácticas enmarcadas en los programas académicos con las necesidades de la institución y del sector externo.</t>
  </si>
  <si>
    <t>f) Evaluación periódica de los servicios ofrecidos.</t>
  </si>
  <si>
    <r>
      <t>En el siguiente Cuadro por favor registre con una</t>
    </r>
    <r>
      <rPr>
        <b/>
        <sz val="9"/>
        <color theme="1"/>
        <rFont val="Arial"/>
        <family val="2"/>
      </rPr>
      <t xml:space="preserve"> X </t>
    </r>
    <r>
      <rPr>
        <sz val="9"/>
        <color theme="1"/>
        <rFont val="Arial"/>
        <family val="2"/>
      </rPr>
      <t xml:space="preserve">en que periodo de tiempo se proyecta estar cumplimiento cada una de las etapas del Proceso de Acreditación Institucional. </t>
    </r>
  </si>
  <si>
    <t>a) Orientaciones y estrategias del PEI para la planeación, organización, la toma de decisiones, la administración, evaluación y autorregulación de la docencia, investigación y extensión o proyección social, así como del bienestar, la internacionalización y los recursos físicos y financieros.</t>
  </si>
  <si>
    <t>Escala</t>
  </si>
  <si>
    <t>No Aplica</t>
  </si>
  <si>
    <t>N/A</t>
  </si>
  <si>
    <t>Característica 1. Coherencia y pertinencia de la Misión</t>
  </si>
  <si>
    <t>Característica 2. Orientaciones y estrategias del Proyecto Educativo Institucional</t>
  </si>
  <si>
    <t>Característica 3. Formación integral y construcción de la comunidad académica en el Proyecto Educativo Institucional</t>
  </si>
  <si>
    <t>Característica 4. Deberes y derechos de los estudiantes</t>
  </si>
  <si>
    <t>Característica 5. Admisión y permanencia de estudiantes</t>
  </si>
  <si>
    <t xml:space="preserve">Característica 6. Sistemas de estímulos y créditos para estudiantes </t>
  </si>
  <si>
    <t xml:space="preserve">Característica 7. Deberes y derechos del profesorado </t>
  </si>
  <si>
    <t xml:space="preserve">Característica 8. Planta profesoral. </t>
  </si>
  <si>
    <t xml:space="preserve">Característica 9. Carrera docente </t>
  </si>
  <si>
    <t xml:space="preserve">Característica 10. Desarrollo profesoral </t>
  </si>
  <si>
    <t xml:space="preserve">Característica 11. Interacción académica de los profesores </t>
  </si>
  <si>
    <t>Característica 12. Políticas académicas  interdisciplinariedad, , de flexibilidad y evaluación curricular</t>
  </si>
  <si>
    <t xml:space="preserve">Característica 13. Pertinencia académica y relevancia social programas de pregrado y de posgrado  y de educación continuada </t>
  </si>
  <si>
    <t xml:space="preserve">Característica 14. Procesos de creación, modificación y extensión de programas académicos. </t>
  </si>
  <si>
    <t xml:space="preserve">Característica 17. Formación para la investigación </t>
  </si>
  <si>
    <t>Característica 18. Investigación</t>
  </si>
  <si>
    <t xml:space="preserve">Característica 19.  Institución y entorno </t>
  </si>
  <si>
    <t xml:space="preserve">Característica 20. Graduados e institución </t>
  </si>
  <si>
    <t xml:space="preserve">Característica 21. Sistemas de autoevaluación </t>
  </si>
  <si>
    <t xml:space="preserve">Característica 22. Sistemas de información </t>
  </si>
  <si>
    <t>Característica 23. Evaluación de directivas, profesores y personal administrativo</t>
  </si>
  <si>
    <t>Característica 24. Estructura y funcionamiento del bienestar institucional</t>
  </si>
  <si>
    <t xml:space="preserve">Característica 25. Administración y gestión </t>
  </si>
  <si>
    <t>Característica 26. Procesos de comunicación</t>
  </si>
  <si>
    <t xml:space="preserve">Característica 27. Capacidad de gestión </t>
  </si>
  <si>
    <t xml:space="preserve">Característica 28. Recursos de apoyo académico </t>
  </si>
  <si>
    <t xml:space="preserve">Característica 29. Infraestructura física </t>
  </si>
  <si>
    <t>Característica 30. Recursos, presupuesto y gestión financiera</t>
  </si>
  <si>
    <t xml:space="preserve">Característica 15. Inserción de la institución en contextos académicos nacionales e internacionales </t>
  </si>
  <si>
    <t xml:space="preserve">Característica 16. Relaciones externas de profesores y estudiantes. </t>
  </si>
  <si>
    <t>ACTUAL
DIC-2015</t>
  </si>
  <si>
    <r>
      <rPr>
        <b/>
        <sz val="9"/>
        <rFont val="Arial"/>
        <family val="2"/>
      </rPr>
      <t>1</t>
    </r>
    <r>
      <rPr>
        <sz val="9"/>
        <rFont val="Arial"/>
        <family val="2"/>
      </rPr>
      <t xml:space="preserve"> Factor Misión y Proyecto Institucional </t>
    </r>
  </si>
  <si>
    <r>
      <rPr>
        <b/>
        <sz val="9"/>
        <rFont val="Arial"/>
        <family val="2"/>
      </rPr>
      <t>2</t>
    </r>
    <r>
      <rPr>
        <sz val="9"/>
        <rFont val="Arial"/>
        <family val="2"/>
      </rPr>
      <t xml:space="preserve"> Factor Estudiantes</t>
    </r>
  </si>
  <si>
    <r>
      <rPr>
        <b/>
        <sz val="9"/>
        <rFont val="Arial"/>
        <family val="2"/>
      </rPr>
      <t>3</t>
    </r>
    <r>
      <rPr>
        <sz val="9"/>
        <rFont val="Arial"/>
        <family val="2"/>
      </rPr>
      <t xml:space="preserve"> Factor Profesores</t>
    </r>
  </si>
  <si>
    <r>
      <rPr>
        <b/>
        <sz val="9"/>
        <rFont val="Arial"/>
        <family val="2"/>
      </rPr>
      <t xml:space="preserve">4 </t>
    </r>
    <r>
      <rPr>
        <sz val="9"/>
        <rFont val="Arial"/>
        <family val="2"/>
      </rPr>
      <t xml:space="preserve">Factor Procesos Académicos </t>
    </r>
  </si>
  <si>
    <r>
      <rPr>
        <b/>
        <sz val="9"/>
        <rFont val="Arial"/>
        <family val="2"/>
      </rPr>
      <t>5</t>
    </r>
    <r>
      <rPr>
        <sz val="9"/>
        <rFont val="Arial"/>
        <family val="2"/>
      </rPr>
      <t xml:space="preserve"> Factor Visibilidad Nacional e Internacional </t>
    </r>
  </si>
  <si>
    <r>
      <rPr>
        <b/>
        <sz val="9"/>
        <rFont val="Arial"/>
        <family val="2"/>
      </rPr>
      <t>6</t>
    </r>
    <r>
      <rPr>
        <sz val="9"/>
        <rFont val="Arial"/>
        <family val="2"/>
      </rPr>
      <t xml:space="preserve"> Factor Investigación y Creación Artística Social</t>
    </r>
  </si>
  <si>
    <r>
      <rPr>
        <b/>
        <sz val="9"/>
        <rFont val="Arial"/>
        <family val="2"/>
      </rPr>
      <t xml:space="preserve">7 </t>
    </r>
    <r>
      <rPr>
        <sz val="9"/>
        <rFont val="Arial"/>
        <family val="2"/>
      </rPr>
      <t xml:space="preserve">Factor Pertinencia e impacto social </t>
    </r>
  </si>
  <si>
    <r>
      <rPr>
        <b/>
        <sz val="9"/>
        <rFont val="Arial"/>
        <family val="2"/>
      </rPr>
      <t xml:space="preserve">8 </t>
    </r>
    <r>
      <rPr>
        <sz val="9"/>
        <rFont val="Arial"/>
        <family val="2"/>
      </rPr>
      <t xml:space="preserve">Factor Procesos de Autoevaluación y Autorregulación </t>
    </r>
  </si>
  <si>
    <r>
      <rPr>
        <b/>
        <sz val="9"/>
        <rFont val="Arial"/>
        <family val="2"/>
      </rPr>
      <t xml:space="preserve">9 </t>
    </r>
    <r>
      <rPr>
        <sz val="9"/>
        <rFont val="Arial"/>
        <family val="2"/>
      </rPr>
      <t xml:space="preserve">Factor Bienestar Institucional </t>
    </r>
  </si>
  <si>
    <r>
      <rPr>
        <b/>
        <sz val="9"/>
        <rFont val="Arial"/>
        <family val="2"/>
      </rPr>
      <t>10</t>
    </r>
    <r>
      <rPr>
        <sz val="9"/>
        <rFont val="Arial"/>
        <family val="2"/>
      </rPr>
      <t xml:space="preserve"> Factor Organziación, Gestión y Administración. </t>
    </r>
  </si>
  <si>
    <r>
      <rPr>
        <b/>
        <sz val="9"/>
        <rFont val="Arial"/>
        <family val="2"/>
      </rPr>
      <t>11</t>
    </r>
    <r>
      <rPr>
        <sz val="9"/>
        <rFont val="Arial"/>
        <family val="2"/>
      </rPr>
      <t xml:space="preserve"> Factor Recursos de Apoyo académico e infraestructura física </t>
    </r>
  </si>
  <si>
    <r>
      <rPr>
        <b/>
        <sz val="9"/>
        <rFont val="Arial"/>
        <family val="2"/>
      </rPr>
      <t xml:space="preserve">12 </t>
    </r>
    <r>
      <rPr>
        <sz val="9"/>
        <rFont val="Arial"/>
        <family val="2"/>
      </rPr>
      <t xml:space="preserve">Factor Recursos Financieros </t>
    </r>
  </si>
  <si>
    <t>X</t>
  </si>
  <si>
    <t>-</t>
  </si>
  <si>
    <r>
      <rPr>
        <b/>
        <sz val="9"/>
        <color theme="1"/>
        <rFont val="Arial"/>
        <family val="2"/>
      </rPr>
      <t xml:space="preserve">Característica 15. </t>
    </r>
    <r>
      <rPr>
        <sz val="9"/>
        <color theme="1"/>
        <rFont val="Arial"/>
        <family val="2"/>
      </rPr>
      <t xml:space="preserve">Inserción de la institución en contextos académicos nacionales e internacionales </t>
    </r>
  </si>
  <si>
    <r>
      <rPr>
        <b/>
        <sz val="9"/>
        <color theme="1"/>
        <rFont val="Arial"/>
        <family val="2"/>
      </rPr>
      <t>Característica 15.</t>
    </r>
    <r>
      <rPr>
        <sz val="9"/>
        <color theme="1"/>
        <rFont val="Arial"/>
        <family val="2"/>
      </rPr>
      <t xml:space="preserve"> Inserción de la institución en contextos académicos nacionales e internacionales </t>
    </r>
  </si>
  <si>
    <t xml:space="preserve">REVISO: </t>
  </si>
  <si>
    <t>APROBO:</t>
  </si>
  <si>
    <t>FIRMA RECTOR:</t>
  </si>
  <si>
    <t>5.15.10</t>
  </si>
  <si>
    <t xml:space="preserve">j) Iniciativas de articulación con otros niveles del sistema educativo que redunden en el mejoramiento de su calidad. </t>
  </si>
  <si>
    <t>INFORMACIÓN</t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</si>
  <si>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</si>
  <si>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t>Característica 8</t>
    </r>
    <r>
      <rPr>
        <sz val="9"/>
        <color theme="1"/>
        <rFont val="Arial"/>
        <family val="2"/>
      </rPr>
      <t xml:space="preserve">. Planta profesoral. </t>
    </r>
  </si>
  <si>
    <t xml:space="preserve">ESTE FORMATO NO REEMPLAZA EL MODELO QUE SE DEBE DISEÑAR, IMPLEMENTAR Y EVALUAR 
EN EL PROCESO DE ACREDITACIÓN INSTITUCIONAL ANTE EL CNA.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</si>
  <si>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</si>
  <si>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FUENTE</t>
  </si>
  <si>
    <t>Comité</t>
  </si>
  <si>
    <t>Encuesta</t>
  </si>
  <si>
    <t>Evaluación Docente</t>
  </si>
  <si>
    <t>Proceso Documentado</t>
  </si>
  <si>
    <t>Página Web</t>
  </si>
  <si>
    <t>Indicador</t>
  </si>
  <si>
    <t xml:space="preserve">Proyecto </t>
  </si>
  <si>
    <t>Programa</t>
  </si>
  <si>
    <t>Plan de Desarrollo Institucional</t>
  </si>
  <si>
    <t>Listado</t>
  </si>
  <si>
    <t xml:space="preserve">Evaluación </t>
  </si>
  <si>
    <t>Colciencias</t>
  </si>
  <si>
    <t>Contabilidad</t>
  </si>
  <si>
    <t>No se encuentra en ninguna etapa del Proceso</t>
  </si>
  <si>
    <t>Acta</t>
  </si>
  <si>
    <t>Acuerdo</t>
  </si>
  <si>
    <t>Plan</t>
  </si>
  <si>
    <t>Política-Estrategia documentada</t>
  </si>
  <si>
    <t>Presupuesto</t>
  </si>
  <si>
    <t>Resolución</t>
  </si>
  <si>
    <t>Sistema de Información</t>
  </si>
  <si>
    <t>Otros</t>
  </si>
  <si>
    <t>ASPECTOS CRÍTICOS PARA EL FORTALECIMIENTO DE LA CALIDAD ACADÉMICA</t>
  </si>
  <si>
    <r>
      <t xml:space="preserve">A continuación se encuentran relacionadas los factores, características y aspectos que debe cumplir una institución en el proceso de Acreditación Institucional, por favor registre la respuesta según los </t>
    </r>
    <r>
      <rPr>
        <b/>
        <sz val="9"/>
        <color theme="1"/>
        <rFont val="Arial"/>
        <family val="2"/>
      </rPr>
      <t xml:space="preserve">criterios </t>
    </r>
    <r>
      <rPr>
        <sz val="9"/>
        <color theme="1"/>
        <rFont val="Arial"/>
        <family val="2"/>
      </rPr>
      <t xml:space="preserve">definidos.  Recuerde que deben contar con evidencias objetivas del grado de cumplimiento (soportes verificables). </t>
    </r>
  </si>
  <si>
    <t>Institución: UNIVERSIDAD SURCOLOMBIANA</t>
  </si>
  <si>
    <t>Código SNIES: 1114</t>
  </si>
  <si>
    <t>Carácter Académico: UNIVERSIDAD</t>
  </si>
  <si>
    <t>Ciudad: NEIVA</t>
  </si>
  <si>
    <t>Nº Sedes: 4</t>
  </si>
  <si>
    <t xml:space="preserve">Acreditación o Reacreditación:  A:       X       R:      </t>
  </si>
  <si>
    <t>Año de Creación de la institución: 1970</t>
  </si>
  <si>
    <t>Fecha de diligenciamiento: 06 MAYO de 2016</t>
  </si>
  <si>
    <t>Nº de Programas por Sedes: NEIVA 55, GARZÓN 6, PITALITO 7, LA PLATA 6</t>
  </si>
  <si>
    <t>Nº de Seccionales: 0</t>
  </si>
  <si>
    <t>Nº de programas por Seccional: 0</t>
  </si>
  <si>
    <t>Fecha de diligenciamiento: junio 08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</si>
</sst>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8"/>
      <color rgb="FF00000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2">
    <xf numFmtId="0" fontId="0" fillId="0" borderId="0" xfId="0"/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/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17" fontId="9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10" fillId="0" borderId="0" xfId="0" applyFont="1" applyFill="1" applyBorder="1" applyAlignment="1">
      <alignment horizontal="left" vertical="center" wrapText="1"/>
    </xf>
    <xf numFmtId="1" fontId="11" fillId="0" borderId="1" xfId="0" applyNumberFormat="1" applyFont="1" applyFill="1" applyBorder="1" applyAlignment="1">
      <alignment vertical="center"/>
    </xf>
    <xf numFmtId="1" fontId="11" fillId="0" borderId="0" xfId="0" applyNumberFormat="1" applyFont="1" applyFill="1" applyAlignment="1">
      <alignment vertical="center"/>
    </xf>
    <xf numFmtId="1" fontId="11" fillId="0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vertical="center"/>
    </xf>
    <xf numFmtId="9" fontId="11" fillId="9" borderId="1" xfId="0" applyNumberFormat="1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>
      <alignment horizontal="center" vertical="center"/>
    </xf>
    <xf numFmtId="9" fontId="11" fillId="8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vertical="center" wrapText="1"/>
    </xf>
    <xf numFmtId="9" fontId="11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" fontId="11" fillId="10" borderId="1" xfId="0" applyNumberFormat="1" applyFont="1" applyFill="1" applyBorder="1" applyAlignment="1">
      <alignment vertical="center"/>
    </xf>
    <xf numFmtId="0" fontId="2" fillId="10" borderId="6" xfId="0" applyFont="1" applyFill="1" applyBorder="1" applyAlignment="1">
      <alignment horizontal="left" vertical="center" wrapText="1"/>
    </xf>
    <xf numFmtId="0" fontId="1" fillId="10" borderId="4" xfId="0" applyFont="1" applyFill="1" applyBorder="1" applyAlignment="1">
      <alignment vertical="center" wrapText="1"/>
    </xf>
    <xf numFmtId="0" fontId="1" fillId="10" borderId="5" xfId="0" applyFont="1" applyFill="1" applyBorder="1" applyAlignment="1">
      <alignment vertical="center" wrapText="1"/>
    </xf>
    <xf numFmtId="1" fontId="11" fillId="10" borderId="8" xfId="0" applyNumberFormat="1" applyFont="1" applyFill="1" applyBorder="1" applyAlignment="1">
      <alignment vertical="center"/>
    </xf>
    <xf numFmtId="0" fontId="2" fillId="10" borderId="13" xfId="0" applyFont="1" applyFill="1" applyBorder="1" applyAlignment="1">
      <alignment horizontal="left" vertical="center" wrapText="1"/>
    </xf>
    <xf numFmtId="0" fontId="1" fillId="10" borderId="14" xfId="0" applyFont="1" applyFill="1" applyBorder="1" applyAlignment="1">
      <alignment vertical="center" wrapText="1"/>
    </xf>
    <xf numFmtId="0" fontId="1" fillId="10" borderId="16" xfId="0" applyFont="1" applyFill="1" applyBorder="1" applyAlignment="1">
      <alignment vertical="center" wrapText="1"/>
    </xf>
    <xf numFmtId="1" fontId="8" fillId="4" borderId="21" xfId="0" applyNumberFormat="1" applyFont="1" applyFill="1" applyBorder="1" applyAlignment="1">
      <alignment vertical="center"/>
    </xf>
    <xf numFmtId="0" fontId="2" fillId="4" borderId="28" xfId="0" applyFont="1" applyFill="1" applyBorder="1" applyAlignment="1">
      <alignment horizontal="left" vertical="center" wrapText="1"/>
    </xf>
    <xf numFmtId="0" fontId="2" fillId="4" borderId="29" xfId="0" applyFont="1" applyFill="1" applyBorder="1" applyAlignment="1">
      <alignment vertical="center" wrapText="1"/>
    </xf>
    <xf numFmtId="0" fontId="2" fillId="4" borderId="30" xfId="0" applyFont="1" applyFill="1" applyBorder="1" applyAlignment="1">
      <alignment vertical="center" wrapText="1"/>
    </xf>
    <xf numFmtId="9" fontId="1" fillId="0" borderId="0" xfId="2" applyFont="1" applyAlignment="1">
      <alignment horizontal="center"/>
    </xf>
    <xf numFmtId="9" fontId="13" fillId="0" borderId="0" xfId="2" applyFont="1" applyAlignment="1">
      <alignment horizontal="center"/>
    </xf>
    <xf numFmtId="9" fontId="9" fillId="6" borderId="1" xfId="2" applyFont="1" applyFill="1" applyBorder="1" applyAlignment="1">
      <alignment horizontal="center" vertical="center" wrapText="1"/>
    </xf>
    <xf numFmtId="9" fontId="11" fillId="10" borderId="1" xfId="2" applyFont="1" applyFill="1" applyBorder="1" applyAlignment="1">
      <alignment horizontal="center" vertical="center" wrapText="1"/>
    </xf>
    <xf numFmtId="9" fontId="11" fillId="0" borderId="1" xfId="2" applyFont="1" applyFill="1" applyBorder="1" applyAlignment="1">
      <alignment horizontal="center" vertical="center" wrapText="1"/>
    </xf>
    <xf numFmtId="9" fontId="11" fillId="0" borderId="1" xfId="2" applyFont="1" applyBorder="1" applyAlignment="1">
      <alignment horizontal="center" vertical="center" wrapText="1"/>
    </xf>
    <xf numFmtId="9" fontId="8" fillId="4" borderId="22" xfId="2" applyFont="1" applyFill="1" applyBorder="1" applyAlignment="1">
      <alignment horizontal="center" vertical="center" wrapText="1"/>
    </xf>
    <xf numFmtId="9" fontId="11" fillId="0" borderId="0" xfId="2" applyFont="1" applyAlignment="1">
      <alignment horizontal="center" vertical="center" wrapText="1"/>
    </xf>
    <xf numFmtId="9" fontId="11" fillId="0" borderId="0" xfId="2" applyFont="1" applyAlignment="1">
      <alignment horizontal="center"/>
    </xf>
    <xf numFmtId="9" fontId="11" fillId="0" borderId="0" xfId="2" applyFont="1" applyAlignment="1">
      <alignment horizont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164" fontId="0" fillId="0" borderId="0" xfId="1" applyFont="1"/>
    <xf numFmtId="9" fontId="0" fillId="0" borderId="0" xfId="2" applyFont="1" applyAlignment="1">
      <alignment horizontal="center"/>
    </xf>
    <xf numFmtId="9" fontId="3" fillId="0" borderId="28" xfId="2" applyNumberFormat="1" applyFont="1" applyFill="1" applyBorder="1" applyAlignment="1">
      <alignment horizontal="center" vertical="center" wrapText="1"/>
    </xf>
    <xf numFmtId="9" fontId="9" fillId="6" borderId="25" xfId="2" applyFont="1" applyFill="1" applyBorder="1" applyAlignment="1">
      <alignment horizontal="center" vertical="center" wrapText="1"/>
    </xf>
    <xf numFmtId="9" fontId="9" fillId="6" borderId="26" xfId="2" applyFont="1" applyFill="1" applyBorder="1" applyAlignment="1">
      <alignment horizontal="center" vertical="center" wrapText="1"/>
    </xf>
    <xf numFmtId="9" fontId="9" fillId="6" borderId="27" xfId="2" applyFont="1" applyFill="1" applyBorder="1" applyAlignment="1">
      <alignment horizontal="center" vertical="center" wrapText="1"/>
    </xf>
    <xf numFmtId="9" fontId="3" fillId="0" borderId="31" xfId="2" applyNumberFormat="1" applyFont="1" applyFill="1" applyBorder="1" applyAlignment="1">
      <alignment horizontal="center" vertical="center" wrapText="1"/>
    </xf>
    <xf numFmtId="9" fontId="3" fillId="0" borderId="23" xfId="2" applyNumberFormat="1" applyFont="1" applyFill="1" applyBorder="1" applyAlignment="1">
      <alignment horizontal="center" vertical="center" wrapText="1"/>
    </xf>
    <xf numFmtId="1" fontId="15" fillId="0" borderId="3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9" fontId="1" fillId="0" borderId="11" xfId="2" applyFont="1" applyFill="1" applyBorder="1" applyAlignment="1">
      <alignment horizontal="center" vertical="center" wrapText="1"/>
    </xf>
    <xf numFmtId="9" fontId="1" fillId="0" borderId="17" xfId="2" applyFont="1" applyFill="1" applyBorder="1" applyAlignment="1">
      <alignment horizontal="center" vertical="center" wrapText="1"/>
    </xf>
    <xf numFmtId="9" fontId="1" fillId="0" borderId="18" xfId="2" applyFont="1" applyFill="1" applyBorder="1" applyAlignment="1">
      <alignment horizontal="center" vertical="center" wrapText="1"/>
    </xf>
    <xf numFmtId="9" fontId="1" fillId="0" borderId="5" xfId="2" applyFont="1" applyFill="1" applyBorder="1" applyAlignment="1">
      <alignment horizontal="center" vertical="center" wrapText="1"/>
    </xf>
    <xf numFmtId="9" fontId="1" fillId="0" borderId="1" xfId="2" applyFont="1" applyFill="1" applyBorder="1" applyAlignment="1">
      <alignment horizontal="center" vertical="center" wrapText="1"/>
    </xf>
    <xf numFmtId="9" fontId="1" fillId="0" borderId="3" xfId="2" applyFont="1" applyFill="1" applyBorder="1" applyAlignment="1">
      <alignment horizontal="center" vertical="center" wrapText="1"/>
    </xf>
    <xf numFmtId="9" fontId="1" fillId="0" borderId="24" xfId="2" applyFont="1" applyFill="1" applyBorder="1" applyAlignment="1">
      <alignment horizontal="center" vertical="center" wrapText="1"/>
    </xf>
    <xf numFmtId="9" fontId="1" fillId="0" borderId="19" xfId="2" applyFont="1" applyFill="1" applyBorder="1" applyAlignment="1">
      <alignment horizontal="center" vertical="center" wrapText="1"/>
    </xf>
    <xf numFmtId="9" fontId="1" fillId="0" borderId="20" xfId="2" applyFont="1" applyFill="1" applyBorder="1" applyAlignment="1">
      <alignment horizontal="center" vertical="center" wrapText="1"/>
    </xf>
    <xf numFmtId="9" fontId="1" fillId="0" borderId="30" xfId="2" applyFont="1" applyFill="1" applyBorder="1" applyAlignment="1">
      <alignment horizontal="center" vertical="center" wrapText="1"/>
    </xf>
    <xf numFmtId="9" fontId="1" fillId="0" borderId="22" xfId="2" applyFont="1" applyFill="1" applyBorder="1" applyAlignment="1">
      <alignment horizontal="center" vertical="center" wrapText="1"/>
    </xf>
    <xf numFmtId="9" fontId="1" fillId="0" borderId="23" xfId="2" applyFont="1" applyFill="1" applyBorder="1" applyAlignment="1">
      <alignment horizontal="center" vertical="center" wrapText="1"/>
    </xf>
    <xf numFmtId="9" fontId="1" fillId="0" borderId="21" xfId="2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 wrapText="1"/>
    </xf>
    <xf numFmtId="164" fontId="13" fillId="0" borderId="0" xfId="1" applyFont="1" applyAlignment="1">
      <alignment horizontal="center" vertical="center"/>
    </xf>
    <xf numFmtId="9" fontId="1" fillId="0" borderId="21" xfId="2" applyNumberFormat="1" applyFont="1" applyBorder="1" applyAlignment="1">
      <alignment horizontal="center" vertical="center"/>
    </xf>
    <xf numFmtId="9" fontId="1" fillId="0" borderId="22" xfId="2" applyNumberFormat="1" applyFont="1" applyBorder="1" applyAlignment="1">
      <alignment horizontal="center" vertical="center"/>
    </xf>
    <xf numFmtId="9" fontId="1" fillId="0" borderId="23" xfId="2" applyNumberFormat="1" applyFont="1" applyBorder="1" applyAlignment="1">
      <alignment horizontal="center" vertical="center"/>
    </xf>
    <xf numFmtId="164" fontId="1" fillId="0" borderId="2" xfId="1" applyFont="1" applyFill="1" applyBorder="1" applyAlignment="1">
      <alignment horizontal="left" vertical="center" wrapText="1"/>
    </xf>
    <xf numFmtId="164" fontId="1" fillId="0" borderId="7" xfId="1" applyFont="1" applyFill="1" applyBorder="1" applyAlignment="1">
      <alignment horizontal="left" vertical="center" wrapText="1"/>
    </xf>
    <xf numFmtId="164" fontId="1" fillId="0" borderId="12" xfId="1" applyFont="1" applyFill="1" applyBorder="1" applyAlignment="1">
      <alignment horizontal="left" vertical="center" wrapText="1"/>
    </xf>
    <xf numFmtId="164" fontId="1" fillId="0" borderId="32" xfId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164" fontId="11" fillId="0" borderId="1" xfId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5" fillId="6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18" fillId="0" borderId="5" xfId="0" applyFont="1" applyFill="1" applyBorder="1" applyAlignment="1">
      <alignment vertical="center" wrapText="1"/>
    </xf>
    <xf numFmtId="0" fontId="18" fillId="0" borderId="0" xfId="0" applyFont="1"/>
    <xf numFmtId="0" fontId="19" fillId="0" borderId="0" xfId="0" applyFont="1" applyBorder="1" applyAlignment="1">
      <alignment horizontal="left"/>
    </xf>
    <xf numFmtId="0" fontId="18" fillId="0" borderId="0" xfId="0" applyFont="1" applyAlignme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20" fillId="0" borderId="1" xfId="0" applyFont="1" applyBorder="1" applyAlignment="1">
      <alignment vertical="center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4" fillId="0" borderId="6" xfId="0" applyFont="1" applyFill="1" applyBorder="1" applyAlignment="1">
      <alignment horizontal="center" wrapText="1"/>
    </xf>
    <xf numFmtId="0" fontId="14" fillId="0" borderId="5" xfId="0" applyFont="1" applyFill="1" applyBorder="1" applyAlignment="1">
      <alignment horizontal="center" wrapText="1"/>
    </xf>
    <xf numFmtId="0" fontId="14" fillId="0" borderId="4" xfId="0" applyFont="1" applyFill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5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7" fillId="6" borderId="6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1" fontId="1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39" xfId="0" applyFont="1" applyFill="1" applyBorder="1" applyAlignment="1">
      <alignment vertical="center" wrapText="1"/>
    </xf>
    <xf numFmtId="0" fontId="3" fillId="0" borderId="40" xfId="0" applyFont="1" applyFill="1" applyBorder="1" applyAlignment="1">
      <alignment vertical="center" wrapText="1"/>
    </xf>
    <xf numFmtId="9" fontId="3" fillId="0" borderId="25" xfId="2" applyNumberFormat="1" applyFont="1" applyFill="1" applyBorder="1" applyAlignment="1">
      <alignment horizontal="center" vertical="center" wrapText="1"/>
    </xf>
    <xf numFmtId="9" fontId="3" fillId="0" borderId="36" xfId="2" applyNumberFormat="1" applyFont="1" applyFill="1" applyBorder="1" applyAlignment="1">
      <alignment horizontal="center" vertical="center" wrapText="1"/>
    </xf>
    <xf numFmtId="9" fontId="3" fillId="0" borderId="26" xfId="2" applyNumberFormat="1" applyFont="1" applyFill="1" applyBorder="1" applyAlignment="1">
      <alignment horizontal="center" vertical="center" wrapText="1"/>
    </xf>
    <xf numFmtId="9" fontId="3" fillId="0" borderId="37" xfId="2" applyNumberFormat="1" applyFont="1" applyFill="1" applyBorder="1" applyAlignment="1">
      <alignment horizontal="center" vertical="center" wrapText="1"/>
    </xf>
    <xf numFmtId="9" fontId="3" fillId="0" borderId="27" xfId="2" applyNumberFormat="1" applyFont="1" applyFill="1" applyBorder="1" applyAlignment="1">
      <alignment horizontal="center" vertical="center" wrapText="1"/>
    </xf>
    <xf numFmtId="9" fontId="3" fillId="0" borderId="38" xfId="2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vertical="center" wrapText="1"/>
    </xf>
    <xf numFmtId="9" fontId="3" fillId="0" borderId="34" xfId="2" applyNumberFormat="1" applyFont="1" applyFill="1" applyBorder="1" applyAlignment="1">
      <alignment horizontal="center" vertical="center" wrapText="1"/>
    </xf>
    <xf numFmtId="9" fontId="3" fillId="0" borderId="9" xfId="2" applyNumberFormat="1" applyFont="1" applyFill="1" applyBorder="1" applyAlignment="1">
      <alignment horizontal="center" vertical="center" wrapText="1"/>
    </xf>
    <xf numFmtId="9" fontId="3" fillId="0" borderId="35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left"/>
    </xf>
    <xf numFmtId="164" fontId="17" fillId="0" borderId="1" xfId="1" applyFont="1" applyBorder="1" applyAlignment="1">
      <alignment horizontal="left"/>
    </xf>
    <xf numFmtId="9" fontId="17" fillId="0" borderId="1" xfId="2" applyFont="1" applyBorder="1" applyAlignment="1">
      <alignment horizontal="left"/>
    </xf>
    <xf numFmtId="0" fontId="15" fillId="7" borderId="1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57">
    <dxf>
      <font>
        <color theme="0"/>
      </font>
    </dxf>
    <dxf>
      <font>
        <color theme="0"/>
      </font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DE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</dxfs>
  <tableStyles count="0" defaultTableStyle="TableStyleMedium2" defaultPivotStyle="PivotStyleLight16"/>
  <colors>
    <mruColors>
      <color rgb="FFFFFFCC"/>
      <color rgb="FFFFFF99"/>
      <color rgb="FFDE0000"/>
      <color rgb="FFDA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43254" y="87923"/>
          <a:ext cx="1895109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05154" y="87923"/>
          <a:ext cx="210185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295835</xdr:colOff>
      <xdr:row>0</xdr:row>
      <xdr:rowOff>35858</xdr:rowOff>
    </xdr:from>
    <xdr:to>
      <xdr:col>1</xdr:col>
      <xdr:colOff>230795</xdr:colOff>
      <xdr:row>0</xdr:row>
      <xdr:rowOff>434950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95835" y="35858"/>
          <a:ext cx="191139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237"/>
  <sheetViews>
    <sheetView showGridLines="0" tabSelected="1" topLeftCell="C142" zoomScaleNormal="100" workbookViewId="0">
      <selection activeCell="J203" sqref="J203"/>
    </sheetView>
  </sheetViews>
  <sheetFormatPr baseColWidth="10" defaultColWidth="11.42578125" defaultRowHeight="12" x14ac:dyDescent="0.2"/>
  <cols>
    <col min="1" max="1" width="3.28515625" style="1" hidden="1" customWidth="1"/>
    <col min="2" max="2" width="2.85546875" style="1" hidden="1" customWidth="1"/>
    <col min="3" max="3" width="0.5703125" style="1" customWidth="1"/>
    <col min="4" max="4" width="6.42578125" style="18" customWidth="1"/>
    <col min="5" max="5" width="25.140625" style="8" customWidth="1"/>
    <col min="6" max="6" width="42.42578125" style="2" customWidth="1"/>
    <col min="7" max="7" width="16.42578125" style="2" customWidth="1"/>
    <col min="8" max="8" width="9.5703125" style="2" customWidth="1"/>
    <col min="9" max="9" width="13" style="119" customWidth="1"/>
    <col min="10" max="10" width="9.28515625" style="43" customWidth="1"/>
    <col min="11" max="11" width="5.7109375" style="41" customWidth="1"/>
    <col min="12" max="12" width="5.42578125" style="41" customWidth="1"/>
    <col min="13" max="13" width="5.5703125" style="41" customWidth="1"/>
    <col min="14" max="14" width="0.85546875" style="3" customWidth="1"/>
    <col min="15" max="15" width="1.42578125" style="3" bestFit="1" customWidth="1"/>
    <col min="16" max="16" width="11.140625" style="3" customWidth="1"/>
    <col min="17" max="17" width="7.5703125" style="3" customWidth="1"/>
    <col min="18" max="16384" width="11.42578125" style="3"/>
  </cols>
  <sheetData>
    <row r="1" spans="1:15" ht="42" customHeight="1" x14ac:dyDescent="0.2">
      <c r="D1" s="169"/>
      <c r="E1" s="169"/>
      <c r="F1" s="168" t="s">
        <v>515</v>
      </c>
      <c r="G1" s="168"/>
      <c r="H1" s="168"/>
      <c r="I1" s="168"/>
      <c r="J1" s="168"/>
      <c r="K1" s="168"/>
      <c r="L1" s="168"/>
      <c r="M1" s="168"/>
    </row>
    <row r="2" spans="1:15" ht="11.45" x14ac:dyDescent="0.2">
      <c r="D2" s="3"/>
      <c r="E2" s="3"/>
      <c r="F2" s="3"/>
      <c r="G2" s="3"/>
      <c r="H2" s="3"/>
      <c r="I2" s="114"/>
      <c r="J2" s="26"/>
      <c r="K2" s="26"/>
      <c r="L2" s="26"/>
      <c r="M2" s="26"/>
    </row>
    <row r="3" spans="1:15" ht="15" x14ac:dyDescent="0.25">
      <c r="D3" s="175" t="s">
        <v>422</v>
      </c>
      <c r="E3" s="176"/>
      <c r="F3" s="176"/>
      <c r="G3" s="176"/>
      <c r="H3" s="176"/>
      <c r="I3" s="176"/>
      <c r="J3" s="176"/>
      <c r="K3" s="176"/>
      <c r="L3" s="176"/>
      <c r="M3" s="177"/>
    </row>
    <row r="4" spans="1:15" ht="12.75" customHeight="1" x14ac:dyDescent="0.2">
      <c r="D4" s="158" t="s">
        <v>517</v>
      </c>
      <c r="E4" s="158"/>
      <c r="F4" s="158"/>
      <c r="G4" s="160" t="s">
        <v>518</v>
      </c>
      <c r="H4" s="160"/>
      <c r="I4" s="160"/>
      <c r="J4" s="160"/>
      <c r="K4" s="160"/>
      <c r="L4" s="160"/>
      <c r="M4" s="160"/>
    </row>
    <row r="5" spans="1:15" ht="12.75" x14ac:dyDescent="0.2">
      <c r="D5" s="158" t="s">
        <v>519</v>
      </c>
      <c r="E5" s="158"/>
      <c r="F5" s="158"/>
      <c r="G5" s="160" t="s">
        <v>524</v>
      </c>
      <c r="H5" s="160"/>
      <c r="I5" s="160"/>
      <c r="J5" s="160"/>
      <c r="K5" s="160"/>
      <c r="L5" s="160"/>
      <c r="M5" s="160"/>
    </row>
    <row r="6" spans="1:15" ht="15" x14ac:dyDescent="0.25">
      <c r="D6" s="158" t="s">
        <v>520</v>
      </c>
      <c r="E6" s="158"/>
      <c r="F6" s="158"/>
      <c r="G6" s="160" t="s">
        <v>523</v>
      </c>
      <c r="H6" s="161"/>
      <c r="I6" s="161"/>
      <c r="J6" s="161"/>
      <c r="K6" s="161"/>
      <c r="L6" s="161"/>
      <c r="M6" s="161"/>
    </row>
    <row r="7" spans="1:15" ht="15" x14ac:dyDescent="0.25">
      <c r="D7" s="158" t="s">
        <v>385</v>
      </c>
      <c r="E7" s="158"/>
      <c r="F7" s="158"/>
      <c r="G7" s="160" t="s">
        <v>522</v>
      </c>
      <c r="H7" s="161"/>
      <c r="I7" s="161"/>
      <c r="J7" s="161"/>
      <c r="K7" s="161"/>
      <c r="L7" s="161"/>
      <c r="M7" s="161"/>
    </row>
    <row r="8" spans="1:15" ht="15" x14ac:dyDescent="0.25">
      <c r="D8" s="158" t="s">
        <v>397</v>
      </c>
      <c r="E8" s="158"/>
      <c r="F8" s="158"/>
      <c r="G8" s="160" t="s">
        <v>396</v>
      </c>
      <c r="H8" s="161"/>
      <c r="I8" s="161"/>
      <c r="J8" s="161"/>
      <c r="K8" s="161"/>
      <c r="L8" s="161"/>
      <c r="M8" s="161"/>
    </row>
    <row r="9" spans="1:15" ht="15" x14ac:dyDescent="0.25">
      <c r="D9" s="158" t="s">
        <v>521</v>
      </c>
      <c r="E9" s="158"/>
      <c r="F9" s="158"/>
      <c r="G9" s="160" t="s">
        <v>525</v>
      </c>
      <c r="H9" s="161"/>
      <c r="I9" s="161"/>
      <c r="J9" s="161"/>
      <c r="K9" s="161"/>
      <c r="L9" s="161"/>
      <c r="M9" s="161"/>
    </row>
    <row r="10" spans="1:15" ht="15" x14ac:dyDescent="0.25">
      <c r="D10" s="158" t="s">
        <v>526</v>
      </c>
      <c r="E10" s="158"/>
      <c r="F10" s="158"/>
      <c r="G10" s="160" t="s">
        <v>527</v>
      </c>
      <c r="H10" s="161"/>
      <c r="I10" s="161"/>
      <c r="J10" s="161"/>
      <c r="K10" s="161"/>
      <c r="L10" s="161"/>
      <c r="M10" s="161"/>
      <c r="O10" s="3" t="s">
        <v>414</v>
      </c>
    </row>
    <row r="11" spans="1:15" ht="14.45" x14ac:dyDescent="0.3">
      <c r="D11" s="21"/>
      <c r="E11" s="21"/>
      <c r="F11" s="21"/>
      <c r="G11" s="19"/>
      <c r="H11" s="22"/>
      <c r="I11" s="115"/>
      <c r="J11" s="37"/>
      <c r="K11" s="37"/>
      <c r="L11" s="37"/>
      <c r="M11" s="37"/>
    </row>
    <row r="12" spans="1:15" s="7" customFormat="1" ht="17.25" customHeight="1" x14ac:dyDescent="0.3">
      <c r="A12" s="6"/>
      <c r="B12" s="6"/>
      <c r="C12" s="6"/>
      <c r="D12" s="173" t="s">
        <v>420</v>
      </c>
      <c r="E12" s="173"/>
      <c r="F12" s="173"/>
      <c r="G12" s="173"/>
      <c r="H12" s="173"/>
      <c r="I12" s="173"/>
      <c r="J12" s="173"/>
      <c r="K12" s="173"/>
      <c r="L12" s="173"/>
      <c r="M12" s="173"/>
    </row>
    <row r="13" spans="1:15" s="7" customFormat="1" ht="30.75" customHeight="1" x14ac:dyDescent="0.25">
      <c r="A13" s="6"/>
      <c r="B13" s="6"/>
      <c r="C13" s="6"/>
      <c r="D13" s="165" t="s">
        <v>490</v>
      </c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5" s="7" customFormat="1" ht="31.5" customHeight="1" x14ac:dyDescent="0.25">
      <c r="A14" s="6"/>
      <c r="B14" s="6"/>
      <c r="C14" s="6"/>
      <c r="D14" s="174" t="s">
        <v>516</v>
      </c>
      <c r="E14" s="174"/>
      <c r="F14" s="174"/>
      <c r="G14" s="174"/>
      <c r="H14" s="174"/>
      <c r="I14" s="174"/>
      <c r="J14" s="174"/>
      <c r="K14" s="174"/>
      <c r="L14" s="174"/>
      <c r="M14" s="174"/>
    </row>
    <row r="15" spans="1:15" s="7" customFormat="1" ht="28.5" customHeight="1" x14ac:dyDescent="0.25">
      <c r="A15" s="6"/>
      <c r="B15" s="6"/>
      <c r="C15" s="6"/>
      <c r="D15" s="174" t="s">
        <v>421</v>
      </c>
      <c r="E15" s="174"/>
      <c r="F15" s="174"/>
      <c r="G15" s="174"/>
      <c r="H15" s="174"/>
      <c r="I15" s="174"/>
      <c r="J15" s="174"/>
      <c r="K15" s="174"/>
      <c r="L15" s="174"/>
      <c r="M15" s="174"/>
    </row>
    <row r="16" spans="1:15" s="7" customFormat="1" ht="13.5" customHeight="1" x14ac:dyDescent="0.25">
      <c r="A16" s="6"/>
      <c r="B16" s="6"/>
      <c r="C16" s="6"/>
      <c r="D16" s="15"/>
      <c r="E16" s="3"/>
      <c r="F16" s="14"/>
      <c r="G16" s="14"/>
      <c r="H16" s="14"/>
      <c r="I16" s="116"/>
      <c r="J16" s="26"/>
      <c r="K16" s="38"/>
      <c r="L16" s="38"/>
      <c r="M16" s="38"/>
    </row>
    <row r="17" spans="1:13" s="7" customFormat="1" ht="12.75" customHeight="1" x14ac:dyDescent="0.25">
      <c r="A17" s="6"/>
      <c r="B17" s="6"/>
      <c r="C17" s="6"/>
      <c r="D17" s="15"/>
      <c r="E17" s="162" t="s">
        <v>419</v>
      </c>
      <c r="F17" s="162"/>
      <c r="G17" s="162"/>
      <c r="H17" s="162"/>
      <c r="I17" s="162"/>
      <c r="J17" s="162"/>
      <c r="K17" s="38"/>
      <c r="L17" s="38"/>
      <c r="M17" s="38"/>
    </row>
    <row r="18" spans="1:13" s="7" customFormat="1" ht="12.75" customHeight="1" x14ac:dyDescent="0.25">
      <c r="A18" s="6"/>
      <c r="B18" s="6"/>
      <c r="C18" s="6"/>
      <c r="D18" s="15"/>
      <c r="E18" s="178" t="s">
        <v>165</v>
      </c>
      <c r="F18" s="178"/>
      <c r="G18" s="178"/>
      <c r="H18" s="164" t="s">
        <v>381</v>
      </c>
      <c r="I18" s="164"/>
      <c r="J18" s="164"/>
      <c r="K18" s="38"/>
      <c r="L18" s="38"/>
      <c r="M18" s="38"/>
    </row>
    <row r="19" spans="1:13" s="7" customFormat="1" ht="12.75" customHeight="1" x14ac:dyDescent="0.25">
      <c r="A19" s="6"/>
      <c r="B19" s="6"/>
      <c r="C19" s="6"/>
      <c r="D19" s="15"/>
      <c r="E19" s="178" t="s">
        <v>166</v>
      </c>
      <c r="F19" s="178"/>
      <c r="G19" s="178"/>
      <c r="H19" s="164" t="s">
        <v>382</v>
      </c>
      <c r="I19" s="164"/>
      <c r="J19" s="164"/>
      <c r="K19" s="38"/>
      <c r="L19" s="38"/>
      <c r="M19" s="38"/>
    </row>
    <row r="20" spans="1:13" s="7" customFormat="1" ht="12.75" customHeight="1" x14ac:dyDescent="0.25">
      <c r="A20" s="6"/>
      <c r="B20" s="6"/>
      <c r="C20" s="6"/>
      <c r="D20" s="15"/>
      <c r="E20" s="178" t="s">
        <v>167</v>
      </c>
      <c r="F20" s="178"/>
      <c r="G20" s="178"/>
      <c r="H20" s="164" t="s">
        <v>383</v>
      </c>
      <c r="I20" s="164"/>
      <c r="J20" s="164"/>
      <c r="K20" s="38"/>
      <c r="L20" s="38"/>
      <c r="M20" s="38"/>
    </row>
    <row r="21" spans="1:13" s="7" customFormat="1" ht="12.75" customHeight="1" x14ac:dyDescent="0.25">
      <c r="A21" s="6"/>
      <c r="B21" s="6"/>
      <c r="C21" s="6"/>
      <c r="D21" s="15"/>
      <c r="E21" s="178" t="s">
        <v>168</v>
      </c>
      <c r="F21" s="178"/>
      <c r="G21" s="178"/>
      <c r="H21" s="164" t="s">
        <v>384</v>
      </c>
      <c r="I21" s="164"/>
      <c r="J21" s="164"/>
      <c r="K21" s="38"/>
      <c r="L21" s="38"/>
      <c r="M21" s="38"/>
    </row>
    <row r="22" spans="1:13" s="7" customFormat="1" ht="12.75" customHeight="1" x14ac:dyDescent="0.2">
      <c r="A22" s="6"/>
      <c r="B22" s="6"/>
      <c r="C22" s="6"/>
      <c r="D22" s="15"/>
      <c r="E22" s="178" t="s">
        <v>169</v>
      </c>
      <c r="F22" s="178"/>
      <c r="G22" s="178"/>
      <c r="H22" s="164" t="s">
        <v>418</v>
      </c>
      <c r="I22" s="164"/>
      <c r="J22" s="164"/>
      <c r="K22" s="38"/>
      <c r="L22" s="38"/>
      <c r="M22" s="38"/>
    </row>
    <row r="23" spans="1:13" s="7" customFormat="1" ht="14.25" customHeight="1" x14ac:dyDescent="0.2">
      <c r="A23" s="6"/>
      <c r="B23" s="6"/>
      <c r="C23" s="6"/>
      <c r="D23" s="15"/>
      <c r="E23" s="3"/>
      <c r="F23" s="14"/>
      <c r="G23" s="14"/>
      <c r="H23" s="14"/>
      <c r="I23" s="116"/>
      <c r="J23" s="26"/>
      <c r="K23" s="38"/>
      <c r="L23" s="38"/>
      <c r="M23" s="38"/>
    </row>
    <row r="24" spans="1:13" s="7" customFormat="1" ht="17.25" customHeight="1" x14ac:dyDescent="0.25">
      <c r="A24" s="6"/>
      <c r="B24" s="6"/>
      <c r="C24" s="6"/>
      <c r="D24" s="163" t="s">
        <v>393</v>
      </c>
      <c r="E24" s="163"/>
      <c r="F24" s="163"/>
      <c r="G24" s="163"/>
      <c r="H24" s="163"/>
      <c r="I24" s="163"/>
      <c r="J24" s="163"/>
      <c r="K24" s="163"/>
      <c r="L24" s="163"/>
      <c r="M24" s="163"/>
    </row>
    <row r="25" spans="1:13" ht="31.5" customHeight="1" x14ac:dyDescent="0.2">
      <c r="A25" s="1">
        <v>1</v>
      </c>
      <c r="B25" s="1">
        <v>0</v>
      </c>
      <c r="C25" s="1">
        <v>0</v>
      </c>
      <c r="D25" s="31" t="s">
        <v>170</v>
      </c>
      <c r="E25" s="127" t="s">
        <v>145</v>
      </c>
      <c r="F25" s="128"/>
      <c r="G25" s="128"/>
      <c r="H25" s="129"/>
      <c r="I25" s="110" t="s">
        <v>492</v>
      </c>
      <c r="J25" s="12" t="s">
        <v>394</v>
      </c>
      <c r="K25" s="13" t="s">
        <v>386</v>
      </c>
      <c r="L25" s="13" t="s">
        <v>387</v>
      </c>
      <c r="M25" s="13" t="s">
        <v>388</v>
      </c>
    </row>
    <row r="26" spans="1:13" ht="27.75" customHeight="1" x14ac:dyDescent="0.2">
      <c r="A26" s="1">
        <v>1</v>
      </c>
      <c r="B26" s="4">
        <v>1</v>
      </c>
      <c r="C26" s="4">
        <v>0</v>
      </c>
      <c r="D26" s="16" t="s">
        <v>171</v>
      </c>
      <c r="E26" s="152" t="s">
        <v>354</v>
      </c>
      <c r="F26" s="124" t="s">
        <v>150</v>
      </c>
      <c r="G26" s="125"/>
      <c r="H26" s="126"/>
      <c r="I26" s="113" t="s">
        <v>508</v>
      </c>
      <c r="J26" s="39" t="s">
        <v>381</v>
      </c>
      <c r="K26" s="39"/>
      <c r="L26" s="66"/>
      <c r="M26" s="66"/>
    </row>
    <row r="27" spans="1:13" ht="30.75" customHeight="1" x14ac:dyDescent="0.2">
      <c r="A27" s="1">
        <v>1</v>
      </c>
      <c r="B27" s="4">
        <v>1</v>
      </c>
      <c r="C27" s="4">
        <v>1</v>
      </c>
      <c r="D27" s="16" t="s">
        <v>172</v>
      </c>
      <c r="E27" s="159"/>
      <c r="F27" s="124" t="s">
        <v>0</v>
      </c>
      <c r="G27" s="125"/>
      <c r="H27" s="126"/>
      <c r="I27" s="113" t="s">
        <v>508</v>
      </c>
      <c r="J27" s="66" t="s">
        <v>381</v>
      </c>
      <c r="K27" s="66"/>
      <c r="L27" s="66"/>
      <c r="M27" s="66"/>
    </row>
    <row r="28" spans="1:13" ht="28.5" customHeight="1" x14ac:dyDescent="0.2">
      <c r="A28" s="1">
        <v>1</v>
      </c>
      <c r="B28" s="4">
        <v>1</v>
      </c>
      <c r="C28" s="4">
        <v>2</v>
      </c>
      <c r="D28" s="16" t="s">
        <v>173</v>
      </c>
      <c r="E28" s="159"/>
      <c r="F28" s="124" t="s">
        <v>1</v>
      </c>
      <c r="G28" s="125"/>
      <c r="H28" s="126"/>
      <c r="I28" s="113" t="s">
        <v>508</v>
      </c>
      <c r="J28" s="66" t="s">
        <v>382</v>
      </c>
      <c r="K28" s="66"/>
      <c r="L28" s="66"/>
      <c r="M28" s="66"/>
    </row>
    <row r="29" spans="1:13" ht="30" customHeight="1" x14ac:dyDescent="0.2">
      <c r="A29" s="1">
        <v>1</v>
      </c>
      <c r="B29" s="4">
        <v>1</v>
      </c>
      <c r="C29" s="4">
        <v>3</v>
      </c>
      <c r="D29" s="16" t="s">
        <v>174</v>
      </c>
      <c r="E29" s="159"/>
      <c r="F29" s="124" t="s">
        <v>2</v>
      </c>
      <c r="G29" s="125"/>
      <c r="H29" s="126"/>
      <c r="I29" s="113" t="s">
        <v>508</v>
      </c>
      <c r="J29" s="66" t="s">
        <v>381</v>
      </c>
      <c r="K29" s="66"/>
      <c r="L29" s="66"/>
      <c r="M29" s="66"/>
    </row>
    <row r="30" spans="1:13" ht="22.9" customHeight="1" x14ac:dyDescent="0.2">
      <c r="A30" s="1">
        <v>1</v>
      </c>
      <c r="B30" s="4">
        <v>1</v>
      </c>
      <c r="C30" s="4">
        <v>4</v>
      </c>
      <c r="D30" s="16" t="s">
        <v>175</v>
      </c>
      <c r="E30" s="159"/>
      <c r="F30" s="124" t="s">
        <v>423</v>
      </c>
      <c r="G30" s="125"/>
      <c r="H30" s="126"/>
      <c r="I30" s="113" t="s">
        <v>501</v>
      </c>
      <c r="J30" s="66" t="s">
        <v>382</v>
      </c>
      <c r="K30" s="66"/>
      <c r="L30" s="66"/>
      <c r="M30" s="66"/>
    </row>
    <row r="31" spans="1:13" ht="30.75" customHeight="1" x14ac:dyDescent="0.2">
      <c r="A31" s="1">
        <v>1</v>
      </c>
      <c r="B31" s="4">
        <v>1</v>
      </c>
      <c r="C31" s="4">
        <v>5</v>
      </c>
      <c r="D31" s="16" t="s">
        <v>176</v>
      </c>
      <c r="E31" s="159"/>
      <c r="F31" s="124" t="s">
        <v>3</v>
      </c>
      <c r="G31" s="125"/>
      <c r="H31" s="126"/>
      <c r="I31" s="113" t="s">
        <v>501</v>
      </c>
      <c r="J31" s="66" t="s">
        <v>382</v>
      </c>
      <c r="K31" s="66"/>
      <c r="L31" s="66"/>
      <c r="M31" s="66"/>
    </row>
    <row r="32" spans="1:13" ht="31.5" customHeight="1" x14ac:dyDescent="0.2">
      <c r="A32" s="1">
        <v>1</v>
      </c>
      <c r="B32" s="1">
        <v>0</v>
      </c>
      <c r="C32" s="1">
        <v>0</v>
      </c>
      <c r="D32" s="31" t="s">
        <v>170</v>
      </c>
      <c r="E32" s="127" t="s">
        <v>145</v>
      </c>
      <c r="F32" s="128"/>
      <c r="G32" s="128"/>
      <c r="H32" s="129"/>
      <c r="I32" s="110" t="s">
        <v>492</v>
      </c>
      <c r="J32" s="12" t="s">
        <v>394</v>
      </c>
      <c r="K32" s="13" t="s">
        <v>386</v>
      </c>
      <c r="L32" s="13" t="s">
        <v>387</v>
      </c>
      <c r="M32" s="13" t="s">
        <v>388</v>
      </c>
    </row>
    <row r="33" spans="1:13" ht="54" customHeight="1" x14ac:dyDescent="0.2">
      <c r="A33" s="1">
        <v>1</v>
      </c>
      <c r="B33" s="4">
        <v>2</v>
      </c>
      <c r="C33" s="4">
        <v>0</v>
      </c>
      <c r="D33" s="16" t="s">
        <v>177</v>
      </c>
      <c r="E33" s="10" t="s">
        <v>355</v>
      </c>
      <c r="F33" s="124" t="s">
        <v>431</v>
      </c>
      <c r="G33" s="125"/>
      <c r="H33" s="126"/>
      <c r="I33" s="113" t="s">
        <v>508</v>
      </c>
      <c r="J33" s="66" t="s">
        <v>382</v>
      </c>
      <c r="K33" s="66"/>
      <c r="L33" s="66"/>
      <c r="M33" s="66"/>
    </row>
    <row r="34" spans="1:13" ht="27.75" customHeight="1" x14ac:dyDescent="0.2">
      <c r="A34" s="1">
        <v>1</v>
      </c>
      <c r="B34" s="4">
        <v>3</v>
      </c>
      <c r="C34" s="4">
        <v>0</v>
      </c>
      <c r="D34" s="16" t="s">
        <v>178</v>
      </c>
      <c r="E34" s="130" t="s">
        <v>356</v>
      </c>
      <c r="F34" s="124" t="s">
        <v>4</v>
      </c>
      <c r="G34" s="125"/>
      <c r="H34" s="126"/>
      <c r="I34" s="113" t="s">
        <v>508</v>
      </c>
      <c r="J34" s="66" t="s">
        <v>382</v>
      </c>
      <c r="K34" s="66"/>
      <c r="L34" s="66"/>
      <c r="M34" s="66"/>
    </row>
    <row r="35" spans="1:13" ht="30.75" customHeight="1" x14ac:dyDescent="0.2">
      <c r="A35" s="1">
        <v>1</v>
      </c>
      <c r="B35" s="4">
        <v>3</v>
      </c>
      <c r="C35" s="4">
        <v>1</v>
      </c>
      <c r="D35" s="16" t="s">
        <v>179</v>
      </c>
      <c r="E35" s="131"/>
      <c r="F35" s="124" t="s">
        <v>5</v>
      </c>
      <c r="G35" s="125"/>
      <c r="H35" s="126"/>
      <c r="I35" s="113" t="s">
        <v>508</v>
      </c>
      <c r="J35" s="66" t="s">
        <v>382</v>
      </c>
      <c r="K35" s="66"/>
      <c r="L35" s="66"/>
      <c r="M35" s="66"/>
    </row>
    <row r="36" spans="1:13" ht="27" customHeight="1" x14ac:dyDescent="0.2">
      <c r="A36" s="1">
        <v>2</v>
      </c>
      <c r="B36" s="1">
        <v>0</v>
      </c>
      <c r="C36" s="1">
        <v>0</v>
      </c>
      <c r="D36" s="31" t="s">
        <v>180</v>
      </c>
      <c r="E36" s="127" t="s">
        <v>146</v>
      </c>
      <c r="F36" s="128"/>
      <c r="G36" s="128"/>
      <c r="H36" s="129"/>
      <c r="I36" s="110" t="s">
        <v>492</v>
      </c>
      <c r="J36" s="12" t="s">
        <v>394</v>
      </c>
      <c r="K36" s="13" t="s">
        <v>386</v>
      </c>
      <c r="L36" s="13" t="s">
        <v>387</v>
      </c>
      <c r="M36" s="13" t="s">
        <v>388</v>
      </c>
    </row>
    <row r="37" spans="1:13" ht="32.25" customHeight="1" x14ac:dyDescent="0.2">
      <c r="A37" s="4">
        <v>2</v>
      </c>
      <c r="B37" s="4">
        <v>4</v>
      </c>
      <c r="C37" s="4">
        <v>0</v>
      </c>
      <c r="D37" s="16" t="s">
        <v>181</v>
      </c>
      <c r="E37" s="152" t="s">
        <v>357</v>
      </c>
      <c r="F37" s="124" t="s">
        <v>6</v>
      </c>
      <c r="G37" s="125"/>
      <c r="H37" s="126"/>
      <c r="I37" s="113" t="s">
        <v>496</v>
      </c>
      <c r="J37" s="66" t="s">
        <v>383</v>
      </c>
      <c r="K37" s="66"/>
      <c r="L37" s="66"/>
      <c r="M37" s="66"/>
    </row>
    <row r="38" spans="1:13" ht="24" customHeight="1" x14ac:dyDescent="0.2">
      <c r="A38" s="4">
        <v>2</v>
      </c>
      <c r="B38" s="4">
        <v>4</v>
      </c>
      <c r="C38" s="4">
        <v>1</v>
      </c>
      <c r="D38" s="16" t="s">
        <v>182</v>
      </c>
      <c r="E38" s="131"/>
      <c r="F38" s="124" t="s">
        <v>7</v>
      </c>
      <c r="G38" s="125"/>
      <c r="H38" s="126"/>
      <c r="I38" s="113" t="s">
        <v>510</v>
      </c>
      <c r="J38" s="66" t="s">
        <v>381</v>
      </c>
      <c r="K38" s="66"/>
      <c r="L38" s="66"/>
      <c r="M38" s="66"/>
    </row>
    <row r="39" spans="1:13" ht="21" customHeight="1" x14ac:dyDescent="0.2">
      <c r="A39" s="4">
        <v>2</v>
      </c>
      <c r="B39" s="4">
        <v>4</v>
      </c>
      <c r="C39" s="4">
        <v>2</v>
      </c>
      <c r="D39" s="16" t="s">
        <v>183</v>
      </c>
      <c r="E39" s="131"/>
      <c r="F39" s="124" t="s">
        <v>8</v>
      </c>
      <c r="G39" s="125"/>
      <c r="H39" s="126"/>
      <c r="I39" s="113" t="s">
        <v>508</v>
      </c>
      <c r="J39" s="66" t="s">
        <v>381</v>
      </c>
      <c r="K39" s="66"/>
      <c r="L39" s="66"/>
      <c r="M39" s="66"/>
    </row>
    <row r="40" spans="1:13" ht="27" customHeight="1" x14ac:dyDescent="0.2">
      <c r="A40" s="4">
        <v>2</v>
      </c>
      <c r="B40" s="4">
        <v>4</v>
      </c>
      <c r="C40" s="4">
        <v>3</v>
      </c>
      <c r="D40" s="16" t="s">
        <v>184</v>
      </c>
      <c r="E40" s="131"/>
      <c r="F40" s="124" t="s">
        <v>155</v>
      </c>
      <c r="G40" s="125"/>
      <c r="H40" s="126"/>
      <c r="I40" s="113" t="s">
        <v>508</v>
      </c>
      <c r="J40" s="66" t="s">
        <v>381</v>
      </c>
      <c r="K40" s="66"/>
      <c r="L40" s="66"/>
      <c r="M40" s="66"/>
    </row>
    <row r="41" spans="1:13" ht="29.45" customHeight="1" x14ac:dyDescent="0.2">
      <c r="A41" s="4">
        <v>2</v>
      </c>
      <c r="B41" s="4">
        <v>4</v>
      </c>
      <c r="C41" s="4">
        <v>4</v>
      </c>
      <c r="D41" s="16" t="s">
        <v>185</v>
      </c>
      <c r="E41" s="131"/>
      <c r="F41" s="124" t="s">
        <v>156</v>
      </c>
      <c r="G41" s="125"/>
      <c r="H41" s="126"/>
      <c r="I41" s="113" t="s">
        <v>508</v>
      </c>
      <c r="J41" s="66" t="s">
        <v>381</v>
      </c>
      <c r="K41" s="66"/>
      <c r="L41" s="66"/>
      <c r="M41" s="66"/>
    </row>
    <row r="42" spans="1:13" ht="28.15" customHeight="1" x14ac:dyDescent="0.2">
      <c r="A42" s="4">
        <v>2</v>
      </c>
      <c r="B42" s="4">
        <v>5</v>
      </c>
      <c r="C42" s="4">
        <v>0</v>
      </c>
      <c r="D42" s="16" t="s">
        <v>186</v>
      </c>
      <c r="E42" s="152" t="s">
        <v>358</v>
      </c>
      <c r="F42" s="124" t="s">
        <v>9</v>
      </c>
      <c r="G42" s="125"/>
      <c r="H42" s="126"/>
      <c r="I42" s="113" t="s">
        <v>508</v>
      </c>
      <c r="J42" s="39" t="s">
        <v>381</v>
      </c>
      <c r="K42" s="39"/>
      <c r="L42" s="39"/>
      <c r="M42" s="66"/>
    </row>
    <row r="43" spans="1:13" ht="30.6" customHeight="1" x14ac:dyDescent="0.2">
      <c r="A43" s="4">
        <v>2</v>
      </c>
      <c r="B43" s="4">
        <v>5</v>
      </c>
      <c r="C43" s="4">
        <v>1</v>
      </c>
      <c r="D43" s="16" t="s">
        <v>187</v>
      </c>
      <c r="E43" s="131"/>
      <c r="F43" s="135" t="s">
        <v>10</v>
      </c>
      <c r="G43" s="136"/>
      <c r="H43" s="137"/>
      <c r="I43" s="113" t="s">
        <v>510</v>
      </c>
      <c r="J43" s="23" t="s">
        <v>382</v>
      </c>
      <c r="K43" s="23"/>
      <c r="L43" s="23"/>
      <c r="M43" s="23"/>
    </row>
    <row r="44" spans="1:13" ht="27.6" customHeight="1" x14ac:dyDescent="0.2">
      <c r="A44" s="4">
        <v>2</v>
      </c>
      <c r="B44" s="4">
        <v>5</v>
      </c>
      <c r="C44" s="4">
        <v>2</v>
      </c>
      <c r="D44" s="16" t="s">
        <v>188</v>
      </c>
      <c r="E44" s="131"/>
      <c r="F44" s="124" t="s">
        <v>11</v>
      </c>
      <c r="G44" s="125"/>
      <c r="H44" s="126"/>
      <c r="I44" s="113" t="s">
        <v>510</v>
      </c>
      <c r="J44" s="66" t="s">
        <v>382</v>
      </c>
      <c r="K44" s="66"/>
      <c r="L44" s="66"/>
      <c r="M44" s="66"/>
    </row>
    <row r="45" spans="1:13" ht="41.25" customHeight="1" x14ac:dyDescent="0.2">
      <c r="A45" s="4">
        <v>2</v>
      </c>
      <c r="B45" s="4">
        <v>5</v>
      </c>
      <c r="C45" s="4">
        <v>3</v>
      </c>
      <c r="D45" s="16" t="s">
        <v>189</v>
      </c>
      <c r="E45" s="131"/>
      <c r="F45" s="124" t="s">
        <v>12</v>
      </c>
      <c r="G45" s="125"/>
      <c r="H45" s="126"/>
      <c r="I45" s="113" t="s">
        <v>508</v>
      </c>
      <c r="J45" s="39" t="s">
        <v>382</v>
      </c>
      <c r="K45" s="23"/>
      <c r="L45" s="23"/>
      <c r="M45" s="23"/>
    </row>
    <row r="46" spans="1:13" ht="23.25" customHeight="1" x14ac:dyDescent="0.2">
      <c r="A46" s="4">
        <v>2</v>
      </c>
      <c r="B46" s="4">
        <v>6</v>
      </c>
      <c r="C46" s="4">
        <v>0</v>
      </c>
      <c r="D46" s="16" t="s">
        <v>190</v>
      </c>
      <c r="E46" s="130" t="s">
        <v>359</v>
      </c>
      <c r="F46" s="124" t="s">
        <v>13</v>
      </c>
      <c r="G46" s="125"/>
      <c r="H46" s="126"/>
      <c r="I46" s="113" t="s">
        <v>508</v>
      </c>
      <c r="J46" s="66" t="s">
        <v>381</v>
      </c>
      <c r="K46" s="67"/>
      <c r="L46" s="67"/>
      <c r="M46" s="67"/>
    </row>
    <row r="47" spans="1:13" ht="34.9" customHeight="1" x14ac:dyDescent="0.2">
      <c r="A47" s="4">
        <v>2</v>
      </c>
      <c r="B47" s="4">
        <v>6</v>
      </c>
      <c r="C47" s="4">
        <v>1</v>
      </c>
      <c r="D47" s="16" t="s">
        <v>191</v>
      </c>
      <c r="E47" s="131"/>
      <c r="F47" s="124" t="s">
        <v>14</v>
      </c>
      <c r="G47" s="125"/>
      <c r="H47" s="126"/>
      <c r="I47" s="113" t="s">
        <v>508</v>
      </c>
      <c r="J47" s="66" t="s">
        <v>383</v>
      </c>
      <c r="K47" s="66"/>
      <c r="L47" s="66"/>
      <c r="M47" s="66"/>
    </row>
    <row r="48" spans="1:13" ht="30.6" customHeight="1" x14ac:dyDescent="0.2">
      <c r="A48" s="4">
        <v>2</v>
      </c>
      <c r="B48" s="4">
        <v>6</v>
      </c>
      <c r="C48" s="4">
        <v>2</v>
      </c>
      <c r="D48" s="16" t="s">
        <v>192</v>
      </c>
      <c r="E48" s="131"/>
      <c r="F48" s="135" t="s">
        <v>15</v>
      </c>
      <c r="G48" s="136"/>
      <c r="H48" s="137"/>
      <c r="I48" s="113" t="s">
        <v>497</v>
      </c>
      <c r="J48" s="66" t="s">
        <v>381</v>
      </c>
      <c r="K48" s="67"/>
      <c r="L48" s="67"/>
      <c r="M48" s="67"/>
    </row>
    <row r="49" spans="1:13" ht="41.25" customHeight="1" x14ac:dyDescent="0.2">
      <c r="A49" s="4">
        <v>2</v>
      </c>
      <c r="B49" s="4">
        <v>6</v>
      </c>
      <c r="C49" s="4">
        <v>3</v>
      </c>
      <c r="D49" s="16" t="s">
        <v>193</v>
      </c>
      <c r="E49" s="131"/>
      <c r="F49" s="124" t="s">
        <v>16</v>
      </c>
      <c r="G49" s="125"/>
      <c r="H49" s="126"/>
      <c r="I49" s="113" t="s">
        <v>496</v>
      </c>
      <c r="J49" s="66" t="s">
        <v>381</v>
      </c>
      <c r="K49" s="67"/>
      <c r="L49" s="67"/>
      <c r="M49" s="67"/>
    </row>
    <row r="50" spans="1:13" ht="45" customHeight="1" x14ac:dyDescent="0.2">
      <c r="A50" s="4">
        <v>2</v>
      </c>
      <c r="B50" s="4">
        <v>6</v>
      </c>
      <c r="C50" s="4">
        <v>4</v>
      </c>
      <c r="D50" s="16" t="s">
        <v>194</v>
      </c>
      <c r="E50" s="131"/>
      <c r="F50" s="135" t="s">
        <v>17</v>
      </c>
      <c r="G50" s="136"/>
      <c r="H50" s="137"/>
      <c r="I50" s="113" t="s">
        <v>496</v>
      </c>
      <c r="J50" s="66" t="s">
        <v>381</v>
      </c>
      <c r="K50" s="66"/>
      <c r="L50" s="66"/>
      <c r="M50" s="66"/>
    </row>
    <row r="51" spans="1:13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27" t="s">
        <v>390</v>
      </c>
      <c r="F51" s="128"/>
      <c r="G51" s="128"/>
      <c r="H51" s="129"/>
      <c r="I51" s="110" t="s">
        <v>492</v>
      </c>
      <c r="J51" s="12" t="s">
        <v>394</v>
      </c>
      <c r="K51" s="13" t="s">
        <v>386</v>
      </c>
      <c r="L51" s="13" t="s">
        <v>387</v>
      </c>
      <c r="M51" s="13" t="s">
        <v>388</v>
      </c>
    </row>
    <row r="52" spans="1:13" ht="21.75" customHeight="1" x14ac:dyDescent="0.2">
      <c r="A52" s="1">
        <v>3</v>
      </c>
      <c r="B52" s="4">
        <v>7</v>
      </c>
      <c r="C52" s="4">
        <v>0</v>
      </c>
      <c r="D52" s="16" t="s">
        <v>196</v>
      </c>
      <c r="E52" s="152" t="s">
        <v>360</v>
      </c>
      <c r="F52" s="124" t="s">
        <v>18</v>
      </c>
      <c r="G52" s="125"/>
      <c r="H52" s="126"/>
      <c r="I52" s="113" t="s">
        <v>508</v>
      </c>
      <c r="J52" s="66" t="s">
        <v>382</v>
      </c>
      <c r="K52" s="66"/>
      <c r="L52" s="66"/>
      <c r="M52" s="66"/>
    </row>
    <row r="53" spans="1:13" ht="25.5" customHeight="1" x14ac:dyDescent="0.2">
      <c r="A53" s="1">
        <v>3</v>
      </c>
      <c r="B53" s="4">
        <v>7</v>
      </c>
      <c r="C53" s="4">
        <v>1</v>
      </c>
      <c r="D53" s="16" t="s">
        <v>197</v>
      </c>
      <c r="E53" s="131"/>
      <c r="F53" s="135" t="s">
        <v>19</v>
      </c>
      <c r="G53" s="136"/>
      <c r="H53" s="137"/>
      <c r="I53" s="113" t="s">
        <v>508</v>
      </c>
      <c r="J53" s="66" t="s">
        <v>381</v>
      </c>
      <c r="K53" s="66"/>
      <c r="L53" s="66"/>
      <c r="M53" s="66"/>
    </row>
    <row r="54" spans="1:13" ht="30" customHeight="1" x14ac:dyDescent="0.2">
      <c r="A54" s="1">
        <v>3</v>
      </c>
      <c r="B54" s="4">
        <v>7</v>
      </c>
      <c r="C54" s="4">
        <v>2</v>
      </c>
      <c r="D54" s="16" t="s">
        <v>198</v>
      </c>
      <c r="E54" s="131"/>
      <c r="F54" s="124" t="s">
        <v>20</v>
      </c>
      <c r="G54" s="125"/>
      <c r="H54" s="126"/>
      <c r="I54" s="113" t="s">
        <v>508</v>
      </c>
      <c r="J54" s="66" t="s">
        <v>381</v>
      </c>
      <c r="K54" s="66"/>
      <c r="L54" s="66"/>
      <c r="M54" s="66"/>
    </row>
    <row r="55" spans="1:13" ht="27" customHeight="1" x14ac:dyDescent="0.2">
      <c r="A55" s="1">
        <v>3</v>
      </c>
      <c r="B55" s="4">
        <v>7</v>
      </c>
      <c r="C55" s="4">
        <v>3</v>
      </c>
      <c r="D55" s="16" t="s">
        <v>199</v>
      </c>
      <c r="E55" s="131"/>
      <c r="F55" s="124" t="s">
        <v>21</v>
      </c>
      <c r="G55" s="125"/>
      <c r="H55" s="126"/>
      <c r="I55" s="113" t="s">
        <v>508</v>
      </c>
      <c r="J55" s="66" t="s">
        <v>381</v>
      </c>
      <c r="K55" s="67"/>
      <c r="L55" s="67"/>
      <c r="M55" s="67"/>
    </row>
    <row r="56" spans="1:13" ht="27" customHeight="1" x14ac:dyDescent="0.2">
      <c r="A56" s="1">
        <v>3</v>
      </c>
      <c r="B56" s="4">
        <v>7</v>
      </c>
      <c r="C56" s="4">
        <v>4</v>
      </c>
      <c r="D56" s="16" t="s">
        <v>200</v>
      </c>
      <c r="E56" s="131"/>
      <c r="F56" s="124" t="s">
        <v>22</v>
      </c>
      <c r="G56" s="125"/>
      <c r="H56" s="126"/>
      <c r="I56" s="113" t="s">
        <v>508</v>
      </c>
      <c r="J56" s="66" t="s">
        <v>381</v>
      </c>
      <c r="K56" s="66"/>
      <c r="L56" s="66"/>
      <c r="M56" s="66"/>
    </row>
    <row r="57" spans="1:13" ht="28.5" customHeight="1" x14ac:dyDescent="0.2">
      <c r="A57" s="1">
        <v>3</v>
      </c>
      <c r="B57" s="4">
        <v>8</v>
      </c>
      <c r="C57" s="4">
        <v>0</v>
      </c>
      <c r="D57" s="16" t="s">
        <v>201</v>
      </c>
      <c r="E57" s="152" t="s">
        <v>361</v>
      </c>
      <c r="F57" s="124" t="s">
        <v>23</v>
      </c>
      <c r="G57" s="125"/>
      <c r="H57" s="126"/>
      <c r="I57" s="113" t="s">
        <v>513</v>
      </c>
      <c r="J57" s="66"/>
      <c r="K57" s="66"/>
      <c r="L57" s="66"/>
      <c r="M57" s="66"/>
    </row>
    <row r="58" spans="1:13" ht="28.5" customHeight="1" x14ac:dyDescent="0.2">
      <c r="A58" s="1">
        <v>3</v>
      </c>
      <c r="B58" s="4">
        <v>8</v>
      </c>
      <c r="C58" s="4">
        <v>1</v>
      </c>
      <c r="D58" s="16" t="s">
        <v>202</v>
      </c>
      <c r="E58" s="131"/>
      <c r="F58" s="124" t="s">
        <v>24</v>
      </c>
      <c r="G58" s="125"/>
      <c r="H58" s="126"/>
      <c r="I58" s="113" t="s">
        <v>496</v>
      </c>
      <c r="J58" s="66" t="s">
        <v>381</v>
      </c>
      <c r="K58" s="66"/>
      <c r="L58" s="66"/>
      <c r="M58" s="66"/>
    </row>
    <row r="59" spans="1:13" ht="28.5" customHeight="1" x14ac:dyDescent="0.2">
      <c r="A59" s="1">
        <v>3</v>
      </c>
      <c r="B59" s="4">
        <v>8</v>
      </c>
      <c r="C59" s="4">
        <v>2</v>
      </c>
      <c r="D59" s="16" t="s">
        <v>203</v>
      </c>
      <c r="E59" s="131"/>
      <c r="F59" s="124" t="s">
        <v>25</v>
      </c>
      <c r="G59" s="125"/>
      <c r="H59" s="126"/>
      <c r="I59" s="113" t="s">
        <v>508</v>
      </c>
      <c r="J59" s="66"/>
      <c r="K59" s="66"/>
      <c r="L59" s="66"/>
      <c r="M59" s="66"/>
    </row>
    <row r="60" spans="1:13" ht="38.25" customHeight="1" x14ac:dyDescent="0.2">
      <c r="A60" s="1">
        <v>3</v>
      </c>
      <c r="B60" s="4">
        <v>8</v>
      </c>
      <c r="C60" s="4">
        <v>3</v>
      </c>
      <c r="D60" s="16" t="s">
        <v>204</v>
      </c>
      <c r="E60" s="131"/>
      <c r="F60" s="124" t="s">
        <v>26</v>
      </c>
      <c r="G60" s="125"/>
      <c r="H60" s="126"/>
      <c r="I60" s="113" t="s">
        <v>508</v>
      </c>
      <c r="J60" s="66" t="s">
        <v>383</v>
      </c>
      <c r="K60" s="66"/>
      <c r="L60" s="66"/>
      <c r="M60" s="66"/>
    </row>
    <row r="61" spans="1:13" ht="32.25" customHeight="1" x14ac:dyDescent="0.2">
      <c r="A61" s="1">
        <v>3</v>
      </c>
      <c r="B61" s="4">
        <v>8</v>
      </c>
      <c r="C61" s="4">
        <v>4</v>
      </c>
      <c r="D61" s="16" t="s">
        <v>205</v>
      </c>
      <c r="E61" s="131"/>
      <c r="F61" s="124" t="s">
        <v>27</v>
      </c>
      <c r="G61" s="125"/>
      <c r="H61" s="126"/>
      <c r="I61" s="113" t="s">
        <v>508</v>
      </c>
      <c r="J61" s="66" t="s">
        <v>382</v>
      </c>
      <c r="K61" s="66"/>
      <c r="L61" s="66"/>
      <c r="M61" s="66"/>
    </row>
    <row r="62" spans="1:13" ht="32.25" customHeight="1" x14ac:dyDescent="0.2">
      <c r="A62" s="1">
        <v>3</v>
      </c>
      <c r="B62" s="4">
        <v>8</v>
      </c>
      <c r="C62" s="4">
        <v>5</v>
      </c>
      <c r="D62" s="16" t="s">
        <v>206</v>
      </c>
      <c r="E62" s="131"/>
      <c r="F62" s="124" t="s">
        <v>28</v>
      </c>
      <c r="G62" s="125"/>
      <c r="H62" s="126"/>
      <c r="I62" s="113" t="s">
        <v>496</v>
      </c>
      <c r="J62" s="66"/>
      <c r="K62" s="66"/>
      <c r="L62" s="66"/>
      <c r="M62" s="66"/>
    </row>
    <row r="63" spans="1:13" ht="32.25" customHeight="1" x14ac:dyDescent="0.2">
      <c r="A63" s="1">
        <v>3</v>
      </c>
      <c r="B63" s="4">
        <v>8</v>
      </c>
      <c r="C63" s="4">
        <v>6</v>
      </c>
      <c r="D63" s="16" t="s">
        <v>207</v>
      </c>
      <c r="E63" s="131"/>
      <c r="F63" s="124" t="s">
        <v>29</v>
      </c>
      <c r="G63" s="125"/>
      <c r="H63" s="126"/>
      <c r="I63" s="113" t="s">
        <v>514</v>
      </c>
      <c r="J63" s="66"/>
      <c r="K63" s="67"/>
      <c r="L63" s="67"/>
      <c r="M63" s="67"/>
    </row>
    <row r="64" spans="1:13" ht="32.25" customHeight="1" x14ac:dyDescent="0.2">
      <c r="A64" s="1">
        <v>3</v>
      </c>
      <c r="B64" s="4">
        <v>9</v>
      </c>
      <c r="C64" s="4">
        <v>0</v>
      </c>
      <c r="D64" s="16" t="s">
        <v>208</v>
      </c>
      <c r="E64" s="130" t="s">
        <v>362</v>
      </c>
      <c r="F64" s="124" t="s">
        <v>30</v>
      </c>
      <c r="G64" s="125"/>
      <c r="H64" s="126"/>
      <c r="I64" s="113" t="s">
        <v>508</v>
      </c>
      <c r="J64" s="66" t="s">
        <v>381</v>
      </c>
      <c r="K64" s="66"/>
      <c r="L64" s="66"/>
      <c r="M64" s="66"/>
    </row>
    <row r="65" spans="1:13" ht="32.25" customHeight="1" x14ac:dyDescent="0.2">
      <c r="A65" s="1">
        <v>3</v>
      </c>
      <c r="B65" s="4">
        <v>9</v>
      </c>
      <c r="C65" s="4">
        <v>1</v>
      </c>
      <c r="D65" s="16" t="s">
        <v>209</v>
      </c>
      <c r="E65" s="131"/>
      <c r="F65" s="124" t="s">
        <v>31</v>
      </c>
      <c r="G65" s="125"/>
      <c r="H65" s="126"/>
      <c r="I65" s="113" t="s">
        <v>508</v>
      </c>
      <c r="J65" s="66" t="s">
        <v>381</v>
      </c>
      <c r="K65" s="66"/>
      <c r="L65" s="66"/>
      <c r="M65" s="66"/>
    </row>
    <row r="66" spans="1:13" ht="32.25" customHeight="1" x14ac:dyDescent="0.2">
      <c r="A66" s="1">
        <v>3</v>
      </c>
      <c r="B66" s="4">
        <v>9</v>
      </c>
      <c r="C66" s="4">
        <v>2</v>
      </c>
      <c r="D66" s="16" t="s">
        <v>210</v>
      </c>
      <c r="E66" s="131"/>
      <c r="F66" s="124" t="s">
        <v>32</v>
      </c>
      <c r="G66" s="125"/>
      <c r="H66" s="126"/>
      <c r="I66" s="113" t="s">
        <v>508</v>
      </c>
      <c r="J66" s="66" t="s">
        <v>381</v>
      </c>
      <c r="K66" s="66"/>
      <c r="L66" s="66"/>
      <c r="M66" s="66"/>
    </row>
    <row r="67" spans="1:13" ht="32.25" customHeight="1" x14ac:dyDescent="0.2">
      <c r="A67" s="1">
        <v>3</v>
      </c>
      <c r="B67" s="4">
        <v>10</v>
      </c>
      <c r="C67" s="4">
        <v>0</v>
      </c>
      <c r="D67" s="16" t="s">
        <v>211</v>
      </c>
      <c r="E67" s="130" t="s">
        <v>363</v>
      </c>
      <c r="F67" s="124" t="s">
        <v>33</v>
      </c>
      <c r="G67" s="125"/>
      <c r="H67" s="126"/>
      <c r="I67" s="113" t="s">
        <v>508</v>
      </c>
      <c r="J67" s="66"/>
      <c r="K67" s="67"/>
      <c r="L67" s="67"/>
      <c r="M67" s="67"/>
    </row>
    <row r="68" spans="1:13" ht="32.25" customHeight="1" x14ac:dyDescent="0.2">
      <c r="A68" s="1">
        <v>3</v>
      </c>
      <c r="B68" s="4">
        <v>10</v>
      </c>
      <c r="C68" s="4">
        <v>1</v>
      </c>
      <c r="D68" s="16" t="s">
        <v>212</v>
      </c>
      <c r="E68" s="131"/>
      <c r="F68" s="124" t="s">
        <v>424</v>
      </c>
      <c r="G68" s="125"/>
      <c r="H68" s="126"/>
      <c r="I68" s="113" t="s">
        <v>508</v>
      </c>
      <c r="J68" s="66" t="s">
        <v>382</v>
      </c>
      <c r="K68" s="66"/>
      <c r="L68" s="66"/>
      <c r="M68" s="66"/>
    </row>
    <row r="69" spans="1:13" ht="39" customHeight="1" x14ac:dyDescent="0.2">
      <c r="A69" s="1">
        <v>3</v>
      </c>
      <c r="B69" s="4">
        <v>11</v>
      </c>
      <c r="C69" s="4">
        <v>0</v>
      </c>
      <c r="D69" s="16" t="s">
        <v>213</v>
      </c>
      <c r="E69" s="130" t="s">
        <v>364</v>
      </c>
      <c r="F69" s="124" t="s">
        <v>34</v>
      </c>
      <c r="G69" s="125"/>
      <c r="H69" s="126"/>
      <c r="I69" s="113" t="s">
        <v>514</v>
      </c>
      <c r="J69" s="66" t="s">
        <v>382</v>
      </c>
      <c r="K69" s="66"/>
      <c r="L69" s="66"/>
      <c r="M69" s="66"/>
    </row>
    <row r="70" spans="1:13" ht="32.25" customHeight="1" x14ac:dyDescent="0.2">
      <c r="A70" s="1">
        <v>3</v>
      </c>
      <c r="B70" s="4">
        <v>11</v>
      </c>
      <c r="C70" s="4">
        <v>1</v>
      </c>
      <c r="D70" s="16" t="s">
        <v>214</v>
      </c>
      <c r="E70" s="131"/>
      <c r="F70" s="124" t="s">
        <v>35</v>
      </c>
      <c r="G70" s="125"/>
      <c r="H70" s="126"/>
      <c r="I70" s="113" t="s">
        <v>514</v>
      </c>
      <c r="J70" s="66"/>
      <c r="K70" s="67"/>
      <c r="L70" s="67"/>
      <c r="M70" s="67"/>
    </row>
    <row r="71" spans="1:13" ht="25.5" customHeight="1" x14ac:dyDescent="0.2">
      <c r="A71" s="1">
        <v>4</v>
      </c>
      <c r="B71" s="1">
        <v>0</v>
      </c>
      <c r="C71" s="1">
        <v>0</v>
      </c>
      <c r="D71" s="16" t="s">
        <v>215</v>
      </c>
      <c r="E71" s="127" t="s">
        <v>351</v>
      </c>
      <c r="F71" s="128"/>
      <c r="G71" s="128"/>
      <c r="H71" s="129"/>
      <c r="I71" s="110" t="s">
        <v>492</v>
      </c>
      <c r="J71" s="12" t="s">
        <v>394</v>
      </c>
      <c r="K71" s="13" t="s">
        <v>386</v>
      </c>
      <c r="L71" s="13" t="s">
        <v>387</v>
      </c>
      <c r="M71" s="13" t="s">
        <v>388</v>
      </c>
    </row>
    <row r="72" spans="1:13" ht="27.75" customHeight="1" x14ac:dyDescent="0.2">
      <c r="A72" s="1">
        <v>4</v>
      </c>
      <c r="B72" s="4">
        <v>12</v>
      </c>
      <c r="C72" s="4">
        <v>0</v>
      </c>
      <c r="D72" s="16" t="s">
        <v>216</v>
      </c>
      <c r="E72" s="130" t="s">
        <v>403</v>
      </c>
      <c r="F72" s="124" t="s">
        <v>36</v>
      </c>
      <c r="G72" s="125"/>
      <c r="H72" s="126"/>
      <c r="I72" s="113" t="s">
        <v>514</v>
      </c>
      <c r="J72" s="66" t="s">
        <v>382</v>
      </c>
      <c r="K72" s="66"/>
      <c r="L72" s="66"/>
      <c r="M72" s="66"/>
    </row>
    <row r="73" spans="1:13" ht="27.75" customHeight="1" x14ac:dyDescent="0.2">
      <c r="A73" s="1">
        <v>4</v>
      </c>
      <c r="B73" s="4">
        <v>12</v>
      </c>
      <c r="C73" s="4">
        <v>1</v>
      </c>
      <c r="D73" s="16" t="s">
        <v>217</v>
      </c>
      <c r="E73" s="131"/>
      <c r="F73" s="124" t="s">
        <v>37</v>
      </c>
      <c r="G73" s="125"/>
      <c r="H73" s="126"/>
      <c r="I73" s="113" t="s">
        <v>508</v>
      </c>
      <c r="J73" s="66" t="s">
        <v>382</v>
      </c>
      <c r="K73" s="66"/>
      <c r="L73" s="66"/>
      <c r="M73" s="66"/>
    </row>
    <row r="74" spans="1:13" ht="27.75" customHeight="1" x14ac:dyDescent="0.2">
      <c r="A74" s="1">
        <v>4</v>
      </c>
      <c r="B74" s="4">
        <v>12</v>
      </c>
      <c r="C74" s="4">
        <v>2</v>
      </c>
      <c r="D74" s="16" t="s">
        <v>218</v>
      </c>
      <c r="E74" s="131"/>
      <c r="F74" s="124" t="s">
        <v>38</v>
      </c>
      <c r="G74" s="125"/>
      <c r="H74" s="126"/>
      <c r="I74" s="113" t="s">
        <v>514</v>
      </c>
      <c r="J74" s="66" t="s">
        <v>383</v>
      </c>
      <c r="K74" s="67"/>
      <c r="L74" s="67"/>
      <c r="M74" s="67"/>
    </row>
    <row r="75" spans="1:13" ht="27.75" customHeight="1" x14ac:dyDescent="0.2">
      <c r="A75" s="1">
        <v>4</v>
      </c>
      <c r="B75" s="4">
        <v>12</v>
      </c>
      <c r="C75" s="4">
        <v>3</v>
      </c>
      <c r="D75" s="16" t="s">
        <v>219</v>
      </c>
      <c r="E75" s="131"/>
      <c r="F75" s="124" t="s">
        <v>39</v>
      </c>
      <c r="G75" s="125"/>
      <c r="H75" s="126"/>
      <c r="I75" s="113" t="s">
        <v>514</v>
      </c>
      <c r="J75" s="66" t="s">
        <v>383</v>
      </c>
      <c r="K75" s="67"/>
      <c r="L75" s="67"/>
      <c r="M75" s="67"/>
    </row>
    <row r="76" spans="1:13" ht="27.75" customHeight="1" x14ac:dyDescent="0.2">
      <c r="A76" s="1">
        <v>4</v>
      </c>
      <c r="B76" s="4">
        <v>12</v>
      </c>
      <c r="C76" s="4">
        <v>4</v>
      </c>
      <c r="D76" s="16" t="s">
        <v>220</v>
      </c>
      <c r="E76" s="131"/>
      <c r="F76" s="124" t="s">
        <v>40</v>
      </c>
      <c r="G76" s="125"/>
      <c r="H76" s="126"/>
      <c r="I76" s="113" t="s">
        <v>496</v>
      </c>
      <c r="J76" s="66"/>
      <c r="K76" s="66"/>
      <c r="L76" s="66"/>
      <c r="M76" s="66"/>
    </row>
    <row r="77" spans="1:13" ht="54.7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0" t="s">
        <v>365</v>
      </c>
      <c r="F77" s="124" t="s">
        <v>41</v>
      </c>
      <c r="G77" s="125"/>
      <c r="H77" s="126"/>
      <c r="I77" s="113" t="s">
        <v>514</v>
      </c>
      <c r="J77" s="66" t="s">
        <v>382</v>
      </c>
      <c r="K77" s="66"/>
      <c r="L77" s="66"/>
      <c r="M77" s="66"/>
    </row>
    <row r="78" spans="1:13" ht="41.25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1"/>
      <c r="F78" s="124" t="s">
        <v>42</v>
      </c>
      <c r="G78" s="125"/>
      <c r="H78" s="126"/>
      <c r="I78" s="113" t="s">
        <v>514</v>
      </c>
      <c r="J78" s="66"/>
      <c r="K78" s="66"/>
      <c r="L78" s="66"/>
      <c r="M78" s="66"/>
    </row>
    <row r="79" spans="1:13" ht="26.25" customHeight="1" x14ac:dyDescent="0.2">
      <c r="A79" s="1">
        <v>4</v>
      </c>
      <c r="B79" s="4">
        <v>14</v>
      </c>
      <c r="C79" s="4">
        <v>0</v>
      </c>
      <c r="D79" s="16" t="s">
        <v>223</v>
      </c>
      <c r="E79" s="132" t="s">
        <v>366</v>
      </c>
      <c r="F79" s="124" t="s">
        <v>43</v>
      </c>
      <c r="G79" s="125"/>
      <c r="H79" s="126"/>
      <c r="I79" s="113" t="s">
        <v>508</v>
      </c>
      <c r="J79" s="66" t="s">
        <v>381</v>
      </c>
      <c r="K79" s="67"/>
      <c r="L79" s="67"/>
      <c r="M79" s="67"/>
    </row>
    <row r="80" spans="1:13" ht="26.25" customHeight="1" x14ac:dyDescent="0.2">
      <c r="A80" s="1">
        <v>4</v>
      </c>
      <c r="B80" s="4">
        <v>14</v>
      </c>
      <c r="C80" s="4">
        <v>1</v>
      </c>
      <c r="D80" s="16" t="s">
        <v>224</v>
      </c>
      <c r="E80" s="133"/>
      <c r="F80" s="135" t="s">
        <v>425</v>
      </c>
      <c r="G80" s="136"/>
      <c r="H80" s="137"/>
      <c r="I80" s="113" t="s">
        <v>508</v>
      </c>
      <c r="J80" s="66" t="s">
        <v>382</v>
      </c>
      <c r="K80" s="67"/>
      <c r="L80" s="67"/>
      <c r="M80" s="67"/>
    </row>
    <row r="81" spans="1:13" ht="26.25" customHeight="1" x14ac:dyDescent="0.2">
      <c r="A81" s="1">
        <v>4</v>
      </c>
      <c r="B81" s="4">
        <v>14</v>
      </c>
      <c r="C81" s="4">
        <v>2</v>
      </c>
      <c r="D81" s="16" t="s">
        <v>225</v>
      </c>
      <c r="E81" s="134"/>
      <c r="F81" s="124" t="s">
        <v>44</v>
      </c>
      <c r="G81" s="125"/>
      <c r="H81" s="126"/>
      <c r="I81" s="113" t="s">
        <v>514</v>
      </c>
      <c r="J81" s="66" t="s">
        <v>381</v>
      </c>
      <c r="K81" s="67"/>
      <c r="L81" s="67"/>
      <c r="M81" s="67"/>
    </row>
    <row r="82" spans="1:13" ht="27" customHeight="1" x14ac:dyDescent="0.2">
      <c r="A82" s="1">
        <v>5</v>
      </c>
      <c r="B82" s="1">
        <v>0</v>
      </c>
      <c r="C82" s="1">
        <v>0</v>
      </c>
      <c r="D82" s="31" t="s">
        <v>226</v>
      </c>
      <c r="E82" s="127" t="s">
        <v>352</v>
      </c>
      <c r="F82" s="128"/>
      <c r="G82" s="128"/>
      <c r="H82" s="129"/>
      <c r="I82" s="110" t="s">
        <v>492</v>
      </c>
      <c r="J82" s="12" t="s">
        <v>394</v>
      </c>
      <c r="K82" s="13" t="s">
        <v>386</v>
      </c>
      <c r="L82" s="13" t="s">
        <v>387</v>
      </c>
      <c r="M82" s="13" t="s">
        <v>388</v>
      </c>
    </row>
    <row r="83" spans="1:13" ht="42.6" customHeight="1" x14ac:dyDescent="0.2">
      <c r="A83" s="1">
        <v>5</v>
      </c>
      <c r="B83" s="4">
        <v>15</v>
      </c>
      <c r="C83" s="4">
        <v>0</v>
      </c>
      <c r="D83" s="16" t="s">
        <v>227</v>
      </c>
      <c r="E83" s="121" t="s">
        <v>480</v>
      </c>
      <c r="F83" s="124" t="s">
        <v>45</v>
      </c>
      <c r="G83" s="125"/>
      <c r="H83" s="126"/>
      <c r="I83" s="113" t="s">
        <v>514</v>
      </c>
      <c r="J83" s="66" t="s">
        <v>384</v>
      </c>
      <c r="K83" s="66"/>
      <c r="L83" s="66"/>
      <c r="M83" s="66"/>
    </row>
    <row r="84" spans="1:13" ht="28.5" customHeight="1" x14ac:dyDescent="0.2">
      <c r="A84" s="1">
        <v>5</v>
      </c>
      <c r="B84" s="4">
        <v>15</v>
      </c>
      <c r="C84" s="4">
        <v>1</v>
      </c>
      <c r="D84" s="16" t="s">
        <v>228</v>
      </c>
      <c r="E84" s="122"/>
      <c r="F84" s="124" t="s">
        <v>46</v>
      </c>
      <c r="G84" s="125"/>
      <c r="H84" s="126"/>
      <c r="I84" s="113" t="s">
        <v>514</v>
      </c>
      <c r="J84" s="66" t="s">
        <v>384</v>
      </c>
      <c r="K84" s="67"/>
      <c r="L84" s="67"/>
      <c r="M84" s="67"/>
    </row>
    <row r="85" spans="1:13" ht="26.25" customHeight="1" x14ac:dyDescent="0.2">
      <c r="A85" s="1">
        <v>5</v>
      </c>
      <c r="B85" s="4">
        <v>15</v>
      </c>
      <c r="C85" s="4">
        <v>2</v>
      </c>
      <c r="D85" s="16" t="s">
        <v>229</v>
      </c>
      <c r="E85" s="122"/>
      <c r="F85" s="124" t="s">
        <v>47</v>
      </c>
      <c r="G85" s="125"/>
      <c r="H85" s="126"/>
      <c r="I85" s="113" t="s">
        <v>502</v>
      </c>
      <c r="J85" s="66" t="s">
        <v>381</v>
      </c>
      <c r="K85" s="67"/>
      <c r="L85" s="67"/>
      <c r="M85" s="67"/>
    </row>
    <row r="86" spans="1:13" ht="60" customHeight="1" x14ac:dyDescent="0.2">
      <c r="A86" s="1">
        <v>5</v>
      </c>
      <c r="B86" s="4">
        <v>15</v>
      </c>
      <c r="C86" s="4">
        <v>3</v>
      </c>
      <c r="D86" s="16" t="s">
        <v>230</v>
      </c>
      <c r="E86" s="122"/>
      <c r="F86" s="124" t="s">
        <v>48</v>
      </c>
      <c r="G86" s="125"/>
      <c r="H86" s="126"/>
      <c r="I86" s="113" t="s">
        <v>502</v>
      </c>
      <c r="J86" s="66"/>
      <c r="K86" s="67"/>
      <c r="L86" s="67"/>
      <c r="M86" s="67"/>
    </row>
    <row r="87" spans="1:13" ht="27" customHeight="1" x14ac:dyDescent="0.2">
      <c r="A87" s="1">
        <v>5</v>
      </c>
      <c r="B87" s="4">
        <v>15</v>
      </c>
      <c r="C87" s="4">
        <v>4</v>
      </c>
      <c r="D87" s="16" t="s">
        <v>231</v>
      </c>
      <c r="E87" s="122"/>
      <c r="F87" s="124" t="s">
        <v>49</v>
      </c>
      <c r="G87" s="125"/>
      <c r="H87" s="126"/>
      <c r="I87" s="113" t="s">
        <v>511</v>
      </c>
      <c r="J87" s="66" t="s">
        <v>381</v>
      </c>
      <c r="K87" s="66"/>
      <c r="L87" s="66"/>
      <c r="M87" s="66"/>
    </row>
    <row r="88" spans="1:13" ht="33" customHeight="1" x14ac:dyDescent="0.2">
      <c r="A88" s="1">
        <v>5</v>
      </c>
      <c r="B88" s="4">
        <v>15</v>
      </c>
      <c r="C88" s="4">
        <v>5</v>
      </c>
      <c r="D88" s="16" t="s">
        <v>232</v>
      </c>
      <c r="E88" s="122"/>
      <c r="F88" s="124" t="s">
        <v>50</v>
      </c>
      <c r="G88" s="125"/>
      <c r="H88" s="126"/>
      <c r="I88" s="113" t="s">
        <v>514</v>
      </c>
      <c r="J88" s="66" t="s">
        <v>418</v>
      </c>
      <c r="K88" s="67"/>
      <c r="L88" s="67"/>
      <c r="M88" s="67"/>
    </row>
    <row r="89" spans="1:13" ht="26.25" customHeight="1" x14ac:dyDescent="0.2">
      <c r="A89" s="1">
        <v>5</v>
      </c>
      <c r="B89" s="4">
        <v>15</v>
      </c>
      <c r="C89" s="4">
        <v>6</v>
      </c>
      <c r="D89" s="16" t="s">
        <v>233</v>
      </c>
      <c r="E89" s="123"/>
      <c r="F89" s="124" t="s">
        <v>157</v>
      </c>
      <c r="G89" s="125"/>
      <c r="H89" s="126"/>
      <c r="I89" s="113" t="s">
        <v>502</v>
      </c>
      <c r="J89" s="66" t="s">
        <v>383</v>
      </c>
      <c r="K89" s="66"/>
      <c r="L89" s="66"/>
      <c r="M89" s="66"/>
    </row>
    <row r="90" spans="1:13" ht="27" customHeight="1" x14ac:dyDescent="0.2">
      <c r="A90" s="1">
        <v>5</v>
      </c>
      <c r="B90" s="1">
        <v>0</v>
      </c>
      <c r="C90" s="1">
        <v>0</v>
      </c>
      <c r="D90" s="31" t="s">
        <v>226</v>
      </c>
      <c r="E90" s="127" t="s">
        <v>352</v>
      </c>
      <c r="F90" s="128"/>
      <c r="G90" s="128"/>
      <c r="H90" s="129"/>
      <c r="I90" s="110" t="s">
        <v>492</v>
      </c>
      <c r="J90" s="12" t="s">
        <v>394</v>
      </c>
      <c r="K90" s="13" t="s">
        <v>386</v>
      </c>
      <c r="L90" s="13" t="s">
        <v>387</v>
      </c>
      <c r="M90" s="13" t="s">
        <v>388</v>
      </c>
    </row>
    <row r="91" spans="1:13" ht="24.75" customHeight="1" x14ac:dyDescent="0.2">
      <c r="A91" s="1">
        <v>5</v>
      </c>
      <c r="B91" s="4">
        <v>15</v>
      </c>
      <c r="C91" s="4">
        <v>7</v>
      </c>
      <c r="D91" s="16" t="s">
        <v>234</v>
      </c>
      <c r="E91" s="121" t="s">
        <v>480</v>
      </c>
      <c r="F91" s="124" t="s">
        <v>158</v>
      </c>
      <c r="G91" s="125"/>
      <c r="H91" s="126"/>
      <c r="I91" s="113" t="s">
        <v>502</v>
      </c>
      <c r="J91" s="66"/>
      <c r="K91" s="67"/>
      <c r="L91" s="67"/>
      <c r="M91" s="67"/>
    </row>
    <row r="92" spans="1:13" ht="25.5" customHeight="1" x14ac:dyDescent="0.2">
      <c r="A92" s="1">
        <v>5</v>
      </c>
      <c r="B92" s="4">
        <v>15</v>
      </c>
      <c r="C92" s="4">
        <v>8</v>
      </c>
      <c r="D92" s="16" t="s">
        <v>235</v>
      </c>
      <c r="E92" s="122"/>
      <c r="F92" s="124" t="s">
        <v>51</v>
      </c>
      <c r="G92" s="125"/>
      <c r="H92" s="126"/>
      <c r="I92" s="113" t="s">
        <v>502</v>
      </c>
      <c r="J92" s="66" t="s">
        <v>381</v>
      </c>
      <c r="K92" s="66"/>
      <c r="L92" s="66"/>
      <c r="M92" s="66"/>
    </row>
    <row r="93" spans="1:13" ht="25.5" customHeight="1" x14ac:dyDescent="0.2">
      <c r="B93" s="4"/>
      <c r="C93" s="4"/>
      <c r="D93" s="16" t="s">
        <v>485</v>
      </c>
      <c r="E93" s="123"/>
      <c r="F93" s="124" t="s">
        <v>486</v>
      </c>
      <c r="G93" s="125"/>
      <c r="H93" s="126"/>
      <c r="I93" s="113" t="s">
        <v>502</v>
      </c>
      <c r="J93" s="66" t="s">
        <v>382</v>
      </c>
      <c r="K93" s="66"/>
      <c r="L93" s="66"/>
      <c r="M93" s="66"/>
    </row>
    <row r="94" spans="1:13" ht="27" customHeight="1" x14ac:dyDescent="0.2">
      <c r="A94" s="1">
        <v>5</v>
      </c>
      <c r="B94" s="4">
        <v>16</v>
      </c>
      <c r="C94" s="4">
        <v>0</v>
      </c>
      <c r="D94" s="16" t="s">
        <v>236</v>
      </c>
      <c r="E94" s="132" t="s">
        <v>488</v>
      </c>
      <c r="F94" s="124" t="s">
        <v>52</v>
      </c>
      <c r="G94" s="125"/>
      <c r="H94" s="126"/>
      <c r="I94" s="113" t="s">
        <v>498</v>
      </c>
      <c r="J94" s="66" t="s">
        <v>381</v>
      </c>
      <c r="K94" s="67"/>
      <c r="L94" s="67"/>
      <c r="M94" s="67"/>
    </row>
    <row r="95" spans="1:13" ht="27" customHeight="1" x14ac:dyDescent="0.2">
      <c r="A95" s="1">
        <v>5</v>
      </c>
      <c r="B95" s="4">
        <v>16</v>
      </c>
      <c r="C95" s="4">
        <v>1</v>
      </c>
      <c r="D95" s="16" t="s">
        <v>237</v>
      </c>
      <c r="E95" s="133"/>
      <c r="F95" s="124" t="s">
        <v>53</v>
      </c>
      <c r="G95" s="125"/>
      <c r="H95" s="126"/>
      <c r="I95" s="113" t="s">
        <v>496</v>
      </c>
      <c r="J95" s="66" t="s">
        <v>382</v>
      </c>
      <c r="K95" s="67"/>
      <c r="L95" s="67"/>
      <c r="M95" s="67"/>
    </row>
    <row r="96" spans="1:13" ht="21.75" customHeight="1" x14ac:dyDescent="0.2">
      <c r="A96" s="1">
        <v>5</v>
      </c>
      <c r="B96" s="4">
        <v>16</v>
      </c>
      <c r="C96" s="4">
        <v>2</v>
      </c>
      <c r="D96" s="16" t="s">
        <v>238</v>
      </c>
      <c r="E96" s="133"/>
      <c r="F96" s="124" t="s">
        <v>152</v>
      </c>
      <c r="G96" s="125"/>
      <c r="H96" s="126"/>
      <c r="I96" s="113" t="s">
        <v>513</v>
      </c>
      <c r="J96" s="39" t="s">
        <v>382</v>
      </c>
      <c r="K96" s="66"/>
      <c r="L96" s="66"/>
      <c r="M96" s="66"/>
    </row>
    <row r="97" spans="1:13" ht="24.6" customHeight="1" x14ac:dyDescent="0.2">
      <c r="A97" s="1">
        <v>5</v>
      </c>
      <c r="B97" s="4">
        <v>16</v>
      </c>
      <c r="C97" s="4">
        <v>3</v>
      </c>
      <c r="D97" s="16" t="s">
        <v>239</v>
      </c>
      <c r="E97" s="133"/>
      <c r="F97" s="124" t="s">
        <v>151</v>
      </c>
      <c r="G97" s="125"/>
      <c r="H97" s="126"/>
      <c r="I97" s="113" t="s">
        <v>500</v>
      </c>
      <c r="J97" s="39" t="s">
        <v>382</v>
      </c>
      <c r="K97" s="66"/>
      <c r="L97" s="66"/>
      <c r="M97" s="66"/>
    </row>
    <row r="98" spans="1:13" ht="52.15" customHeight="1" x14ac:dyDescent="0.2">
      <c r="A98" s="1">
        <v>5</v>
      </c>
      <c r="B98" s="4">
        <v>16</v>
      </c>
      <c r="C98" s="4">
        <v>4</v>
      </c>
      <c r="D98" s="16" t="s">
        <v>240</v>
      </c>
      <c r="E98" s="133"/>
      <c r="F98" s="124" t="s">
        <v>54</v>
      </c>
      <c r="G98" s="125"/>
      <c r="H98" s="126"/>
      <c r="I98" s="113" t="s">
        <v>507</v>
      </c>
      <c r="J98" s="66"/>
      <c r="K98" s="66"/>
      <c r="L98" s="66"/>
      <c r="M98" s="66"/>
    </row>
    <row r="99" spans="1:13" ht="91.15" customHeight="1" x14ac:dyDescent="0.2">
      <c r="A99" s="1">
        <v>5</v>
      </c>
      <c r="B99" s="4">
        <v>16</v>
      </c>
      <c r="C99" s="4">
        <v>5</v>
      </c>
      <c r="D99" s="16" t="s">
        <v>241</v>
      </c>
      <c r="E99" s="133"/>
      <c r="F99" s="124" t="s">
        <v>55</v>
      </c>
      <c r="G99" s="125"/>
      <c r="H99" s="126"/>
      <c r="I99" s="113" t="s">
        <v>496</v>
      </c>
      <c r="J99" s="66"/>
      <c r="K99" s="67"/>
      <c r="L99" s="67"/>
      <c r="M99" s="67"/>
    </row>
    <row r="100" spans="1:13" ht="26.25" customHeight="1" x14ac:dyDescent="0.2">
      <c r="A100" s="1">
        <v>5</v>
      </c>
      <c r="B100" s="4">
        <v>16</v>
      </c>
      <c r="C100" s="4">
        <v>6</v>
      </c>
      <c r="D100" s="16" t="s">
        <v>242</v>
      </c>
      <c r="E100" s="133"/>
      <c r="F100" s="124" t="s">
        <v>159</v>
      </c>
      <c r="G100" s="125"/>
      <c r="H100" s="126"/>
      <c r="I100" s="113" t="s">
        <v>511</v>
      </c>
      <c r="J100" s="66" t="s">
        <v>382</v>
      </c>
      <c r="K100" s="66"/>
      <c r="L100" s="66"/>
      <c r="M100" s="66"/>
    </row>
    <row r="101" spans="1:13" ht="27" customHeight="1" x14ac:dyDescent="0.2">
      <c r="A101" s="1">
        <v>5</v>
      </c>
      <c r="B101" s="4">
        <v>16</v>
      </c>
      <c r="C101" s="4">
        <v>7</v>
      </c>
      <c r="D101" s="16" t="s">
        <v>243</v>
      </c>
      <c r="E101" s="134"/>
      <c r="F101" s="124" t="s">
        <v>160</v>
      </c>
      <c r="G101" s="125"/>
      <c r="H101" s="126"/>
      <c r="I101" s="113" t="s">
        <v>496</v>
      </c>
      <c r="J101" s="66" t="s">
        <v>381</v>
      </c>
      <c r="K101" s="66"/>
      <c r="L101" s="66"/>
      <c r="M101" s="66"/>
    </row>
    <row r="102" spans="1:13" ht="26.25" customHeight="1" x14ac:dyDescent="0.2">
      <c r="A102" s="1">
        <v>6</v>
      </c>
      <c r="B102" s="1">
        <v>0</v>
      </c>
      <c r="C102" s="1">
        <v>0</v>
      </c>
      <c r="D102" s="16" t="s">
        <v>244</v>
      </c>
      <c r="E102" s="127" t="s">
        <v>147</v>
      </c>
      <c r="F102" s="128"/>
      <c r="G102" s="128"/>
      <c r="H102" s="129"/>
      <c r="I102" s="110" t="s">
        <v>492</v>
      </c>
      <c r="J102" s="12" t="s">
        <v>394</v>
      </c>
      <c r="K102" s="13" t="s">
        <v>386</v>
      </c>
      <c r="L102" s="13" t="s">
        <v>387</v>
      </c>
      <c r="M102" s="13" t="s">
        <v>388</v>
      </c>
    </row>
    <row r="103" spans="1:13" ht="38.25" customHeight="1" x14ac:dyDescent="0.2">
      <c r="A103" s="1">
        <v>6</v>
      </c>
      <c r="B103" s="4">
        <v>17</v>
      </c>
      <c r="C103" s="4">
        <v>0</v>
      </c>
      <c r="D103" s="16" t="s">
        <v>245</v>
      </c>
      <c r="E103" s="130" t="s">
        <v>368</v>
      </c>
      <c r="F103" s="124" t="s">
        <v>56</v>
      </c>
      <c r="G103" s="125"/>
      <c r="H103" s="126"/>
      <c r="I103" s="113" t="s">
        <v>510</v>
      </c>
      <c r="J103" s="66" t="s">
        <v>382</v>
      </c>
      <c r="K103" s="66"/>
      <c r="L103" s="66"/>
      <c r="M103" s="66"/>
    </row>
    <row r="104" spans="1:13" ht="27" customHeight="1" x14ac:dyDescent="0.2">
      <c r="A104" s="1">
        <v>6</v>
      </c>
      <c r="B104" s="4">
        <v>17</v>
      </c>
      <c r="C104" s="4">
        <v>1</v>
      </c>
      <c r="D104" s="16" t="s">
        <v>246</v>
      </c>
      <c r="E104" s="131"/>
      <c r="F104" s="124" t="s">
        <v>57</v>
      </c>
      <c r="G104" s="125"/>
      <c r="H104" s="126"/>
      <c r="I104" s="113" t="s">
        <v>502</v>
      </c>
      <c r="J104" s="66" t="s">
        <v>382</v>
      </c>
      <c r="K104" s="66"/>
      <c r="L104" s="66"/>
      <c r="M104" s="66"/>
    </row>
    <row r="105" spans="1:13" ht="28.5" customHeight="1" x14ac:dyDescent="0.2">
      <c r="A105" s="1">
        <v>6</v>
      </c>
      <c r="B105" s="4">
        <v>17</v>
      </c>
      <c r="C105" s="4">
        <v>2</v>
      </c>
      <c r="D105" s="16" t="s">
        <v>247</v>
      </c>
      <c r="E105" s="131"/>
      <c r="F105" s="124" t="s">
        <v>58</v>
      </c>
      <c r="G105" s="125"/>
      <c r="H105" s="126"/>
      <c r="I105" s="113" t="s">
        <v>501</v>
      </c>
      <c r="J105" s="66"/>
      <c r="K105" s="67"/>
      <c r="L105" s="67"/>
      <c r="M105" s="67"/>
    </row>
    <row r="106" spans="1:13" ht="27.75" customHeight="1" x14ac:dyDescent="0.2">
      <c r="A106" s="1">
        <v>6</v>
      </c>
      <c r="B106" s="4">
        <v>17</v>
      </c>
      <c r="C106" s="4">
        <v>3</v>
      </c>
      <c r="D106" s="16" t="s">
        <v>248</v>
      </c>
      <c r="E106" s="131"/>
      <c r="F106" s="124" t="s">
        <v>59</v>
      </c>
      <c r="G106" s="125"/>
      <c r="H106" s="126"/>
      <c r="I106" s="113" t="s">
        <v>508</v>
      </c>
      <c r="J106" s="66" t="s">
        <v>382</v>
      </c>
      <c r="K106" s="67"/>
      <c r="L106" s="67"/>
      <c r="M106" s="67"/>
    </row>
    <row r="107" spans="1:13" ht="31.5" customHeight="1" x14ac:dyDescent="0.2">
      <c r="A107" s="1">
        <v>6</v>
      </c>
      <c r="B107" s="4">
        <v>17</v>
      </c>
      <c r="C107" s="4">
        <v>4</v>
      </c>
      <c r="D107" s="16" t="s">
        <v>249</v>
      </c>
      <c r="E107" s="131"/>
      <c r="F107" s="124" t="s">
        <v>60</v>
      </c>
      <c r="G107" s="125"/>
      <c r="H107" s="126"/>
      <c r="I107" s="113" t="s">
        <v>508</v>
      </c>
      <c r="J107" s="66"/>
      <c r="K107" s="67"/>
      <c r="L107" s="67"/>
      <c r="M107" s="67"/>
    </row>
    <row r="108" spans="1:13" ht="27.75" customHeight="1" x14ac:dyDescent="0.2">
      <c r="A108" s="1">
        <v>6</v>
      </c>
      <c r="B108" s="4">
        <v>17</v>
      </c>
      <c r="C108" s="4">
        <v>5</v>
      </c>
      <c r="D108" s="16" t="s">
        <v>250</v>
      </c>
      <c r="E108" s="131"/>
      <c r="F108" s="124" t="s">
        <v>61</v>
      </c>
      <c r="G108" s="125"/>
      <c r="H108" s="126"/>
      <c r="I108" s="113" t="s">
        <v>499</v>
      </c>
      <c r="J108" s="66" t="s">
        <v>383</v>
      </c>
      <c r="K108" s="66"/>
      <c r="L108" s="66"/>
      <c r="M108" s="66"/>
    </row>
    <row r="109" spans="1:13" ht="26.2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27" t="s">
        <v>147</v>
      </c>
      <c r="F109" s="128"/>
      <c r="G109" s="128"/>
      <c r="H109" s="129"/>
      <c r="I109" s="110" t="s">
        <v>492</v>
      </c>
      <c r="J109" s="12" t="s">
        <v>394</v>
      </c>
      <c r="K109" s="13" t="s">
        <v>386</v>
      </c>
      <c r="L109" s="13" t="s">
        <v>387</v>
      </c>
      <c r="M109" s="13" t="s">
        <v>388</v>
      </c>
    </row>
    <row r="110" spans="1:13" ht="33.75" customHeight="1" x14ac:dyDescent="0.2">
      <c r="A110" s="1">
        <v>6</v>
      </c>
      <c r="B110" s="4">
        <v>18</v>
      </c>
      <c r="C110" s="4">
        <v>0</v>
      </c>
      <c r="D110" s="16" t="s">
        <v>251</v>
      </c>
      <c r="E110" s="132" t="s">
        <v>369</v>
      </c>
      <c r="F110" s="124" t="s">
        <v>62</v>
      </c>
      <c r="G110" s="125"/>
      <c r="H110" s="126"/>
      <c r="I110" s="113" t="s">
        <v>502</v>
      </c>
      <c r="J110" s="66"/>
      <c r="K110" s="67"/>
      <c r="L110" s="67"/>
      <c r="M110" s="67"/>
    </row>
    <row r="111" spans="1:13" ht="21.75" customHeight="1" x14ac:dyDescent="0.2">
      <c r="A111" s="1">
        <v>6</v>
      </c>
      <c r="B111" s="4">
        <v>18</v>
      </c>
      <c r="C111" s="4">
        <v>1</v>
      </c>
      <c r="D111" s="16" t="s">
        <v>252</v>
      </c>
      <c r="E111" s="133"/>
      <c r="F111" s="124" t="s">
        <v>426</v>
      </c>
      <c r="G111" s="125"/>
      <c r="H111" s="126"/>
      <c r="I111" s="113" t="s">
        <v>504</v>
      </c>
      <c r="J111" s="66" t="s">
        <v>382</v>
      </c>
      <c r="K111" s="67"/>
      <c r="L111" s="67"/>
      <c r="M111" s="67"/>
    </row>
    <row r="112" spans="1:13" ht="28.5" customHeight="1" x14ac:dyDescent="0.2">
      <c r="A112" s="1">
        <v>6</v>
      </c>
      <c r="B112" s="4">
        <v>18</v>
      </c>
      <c r="C112" s="4">
        <v>2</v>
      </c>
      <c r="D112" s="16" t="s">
        <v>253</v>
      </c>
      <c r="E112" s="133"/>
      <c r="F112" s="124" t="s">
        <v>63</v>
      </c>
      <c r="G112" s="125"/>
      <c r="H112" s="126"/>
      <c r="I112" s="113" t="s">
        <v>508</v>
      </c>
      <c r="J112" s="66"/>
      <c r="K112" s="67"/>
      <c r="L112" s="67"/>
      <c r="M112" s="67"/>
    </row>
    <row r="113" spans="1:13" ht="22.5" customHeight="1" x14ac:dyDescent="0.2">
      <c r="A113" s="1">
        <v>6</v>
      </c>
      <c r="B113" s="4">
        <v>18</v>
      </c>
      <c r="C113" s="4">
        <v>3</v>
      </c>
      <c r="D113" s="16" t="s">
        <v>254</v>
      </c>
      <c r="E113" s="133"/>
      <c r="F113" s="124" t="s">
        <v>427</v>
      </c>
      <c r="G113" s="125"/>
      <c r="H113" s="126"/>
      <c r="I113" s="113" t="s">
        <v>504</v>
      </c>
      <c r="J113" s="66" t="s">
        <v>382</v>
      </c>
      <c r="K113" s="67"/>
      <c r="L113" s="67"/>
      <c r="M113" s="67"/>
    </row>
    <row r="114" spans="1:13" ht="28.5" customHeight="1" x14ac:dyDescent="0.2">
      <c r="A114" s="1">
        <v>6</v>
      </c>
      <c r="B114" s="4">
        <v>18</v>
      </c>
      <c r="C114" s="4">
        <v>4</v>
      </c>
      <c r="D114" s="16" t="s">
        <v>255</v>
      </c>
      <c r="E114" s="133"/>
      <c r="F114" s="124" t="s">
        <v>64</v>
      </c>
      <c r="G114" s="125"/>
      <c r="H114" s="126"/>
      <c r="I114" s="113" t="s">
        <v>508</v>
      </c>
      <c r="J114" s="66" t="s">
        <v>382</v>
      </c>
      <c r="K114" s="67"/>
      <c r="L114" s="67"/>
      <c r="M114" s="67"/>
    </row>
    <row r="115" spans="1:13" ht="94.15" customHeight="1" x14ac:dyDescent="0.2">
      <c r="A115" s="1">
        <v>6</v>
      </c>
      <c r="B115" s="4">
        <v>18</v>
      </c>
      <c r="C115" s="4">
        <v>5</v>
      </c>
      <c r="D115" s="16" t="s">
        <v>256</v>
      </c>
      <c r="E115" s="133"/>
      <c r="F115" s="124" t="s">
        <v>65</v>
      </c>
      <c r="G115" s="125"/>
      <c r="H115" s="126"/>
      <c r="I115" s="113" t="s">
        <v>504</v>
      </c>
      <c r="J115" s="66"/>
      <c r="K115" s="66"/>
      <c r="L115" s="66"/>
      <c r="M115" s="66"/>
    </row>
    <row r="116" spans="1:13" ht="39" customHeight="1" x14ac:dyDescent="0.2">
      <c r="A116" s="1">
        <v>6</v>
      </c>
      <c r="B116" s="4">
        <v>18</v>
      </c>
      <c r="C116" s="4">
        <v>6</v>
      </c>
      <c r="D116" s="16" t="s">
        <v>257</v>
      </c>
      <c r="E116" s="133"/>
      <c r="F116" s="124" t="s">
        <v>66</v>
      </c>
      <c r="G116" s="125"/>
      <c r="H116" s="126"/>
      <c r="I116" s="113" t="s">
        <v>514</v>
      </c>
      <c r="J116" s="66"/>
      <c r="K116" s="66"/>
      <c r="L116" s="66"/>
      <c r="M116" s="66"/>
    </row>
    <row r="117" spans="1:13" ht="29.25" customHeight="1" x14ac:dyDescent="0.2">
      <c r="A117" s="1">
        <v>6</v>
      </c>
      <c r="B117" s="4">
        <v>18</v>
      </c>
      <c r="C117" s="4">
        <v>7</v>
      </c>
      <c r="D117" s="16" t="s">
        <v>258</v>
      </c>
      <c r="E117" s="133"/>
      <c r="F117" s="124" t="s">
        <v>161</v>
      </c>
      <c r="G117" s="125"/>
      <c r="H117" s="126"/>
      <c r="I117" s="113" t="s">
        <v>514</v>
      </c>
      <c r="J117" s="66"/>
      <c r="K117" s="67"/>
      <c r="L117" s="67"/>
      <c r="M117" s="67"/>
    </row>
    <row r="118" spans="1:13" ht="54.75" customHeight="1" x14ac:dyDescent="0.2">
      <c r="A118" s="1">
        <v>6</v>
      </c>
      <c r="B118" s="4">
        <v>18</v>
      </c>
      <c r="C118" s="4">
        <v>8</v>
      </c>
      <c r="D118" s="16" t="s">
        <v>259</v>
      </c>
      <c r="E118" s="133"/>
      <c r="F118" s="124" t="s">
        <v>162</v>
      </c>
      <c r="G118" s="125"/>
      <c r="H118" s="126"/>
      <c r="I118" s="113" t="s">
        <v>508</v>
      </c>
      <c r="J118" s="66"/>
      <c r="K118" s="67"/>
      <c r="L118" s="67"/>
      <c r="M118" s="67"/>
    </row>
    <row r="119" spans="1:13" ht="22.5" customHeight="1" x14ac:dyDescent="0.2">
      <c r="A119" s="1">
        <v>6</v>
      </c>
      <c r="B119" s="4">
        <v>18</v>
      </c>
      <c r="C119" s="4">
        <v>9</v>
      </c>
      <c r="D119" s="16" t="s">
        <v>260</v>
      </c>
      <c r="E119" s="133"/>
      <c r="F119" s="124" t="s">
        <v>163</v>
      </c>
      <c r="G119" s="125"/>
      <c r="H119" s="126"/>
      <c r="I119" s="113" t="s">
        <v>514</v>
      </c>
      <c r="J119" s="66" t="s">
        <v>382</v>
      </c>
      <c r="K119" s="67"/>
      <c r="L119" s="67"/>
      <c r="M119" s="67"/>
    </row>
    <row r="120" spans="1:13" ht="21.75" customHeight="1" x14ac:dyDescent="0.2">
      <c r="A120" s="1">
        <v>6</v>
      </c>
      <c r="B120" s="4">
        <v>18</v>
      </c>
      <c r="C120" s="4">
        <v>10</v>
      </c>
      <c r="D120" s="16" t="s">
        <v>261</v>
      </c>
      <c r="E120" s="133"/>
      <c r="F120" s="124" t="s">
        <v>164</v>
      </c>
      <c r="G120" s="125"/>
      <c r="H120" s="126"/>
      <c r="I120" s="113" t="s">
        <v>499</v>
      </c>
      <c r="J120" s="66" t="s">
        <v>384</v>
      </c>
      <c r="K120" s="67"/>
      <c r="L120" s="67"/>
      <c r="M120" s="67"/>
    </row>
    <row r="121" spans="1:13" ht="27" customHeight="1" x14ac:dyDescent="0.2">
      <c r="A121" s="1">
        <v>6</v>
      </c>
      <c r="B121" s="4">
        <v>18</v>
      </c>
      <c r="C121" s="4">
        <v>11</v>
      </c>
      <c r="D121" s="16" t="s">
        <v>262</v>
      </c>
      <c r="E121" s="133"/>
      <c r="F121" s="124" t="s">
        <v>67</v>
      </c>
      <c r="G121" s="125"/>
      <c r="H121" s="126"/>
      <c r="I121" s="113" t="s">
        <v>508</v>
      </c>
      <c r="J121" s="66" t="s">
        <v>381</v>
      </c>
      <c r="K121" s="67"/>
      <c r="L121" s="67"/>
      <c r="M121" s="67"/>
    </row>
    <row r="122" spans="1:13" ht="20.25" customHeight="1" x14ac:dyDescent="0.2">
      <c r="A122" s="1">
        <v>6</v>
      </c>
      <c r="B122" s="4">
        <v>18</v>
      </c>
      <c r="C122" s="4">
        <v>12</v>
      </c>
      <c r="D122" s="16" t="s">
        <v>263</v>
      </c>
      <c r="E122" s="133"/>
      <c r="F122" s="124" t="s">
        <v>68</v>
      </c>
      <c r="G122" s="125"/>
      <c r="H122" s="126"/>
      <c r="I122" s="113" t="s">
        <v>504</v>
      </c>
      <c r="J122" s="66" t="s">
        <v>382</v>
      </c>
      <c r="K122" s="67"/>
      <c r="L122" s="67"/>
      <c r="M122" s="67"/>
    </row>
    <row r="123" spans="1:13" ht="23.25" customHeight="1" x14ac:dyDescent="0.2">
      <c r="A123" s="1">
        <v>6</v>
      </c>
      <c r="B123" s="4">
        <v>18</v>
      </c>
      <c r="C123" s="4">
        <v>13</v>
      </c>
      <c r="D123" s="16" t="s">
        <v>264</v>
      </c>
      <c r="E123" s="134"/>
      <c r="F123" s="124" t="s">
        <v>404</v>
      </c>
      <c r="G123" s="125"/>
      <c r="H123" s="126"/>
      <c r="I123" s="113" t="s">
        <v>514</v>
      </c>
      <c r="J123" s="66" t="s">
        <v>382</v>
      </c>
      <c r="K123" s="67"/>
      <c r="L123" s="67"/>
      <c r="M123" s="67"/>
    </row>
    <row r="124" spans="1:13" ht="25.5" customHeight="1" x14ac:dyDescent="0.2">
      <c r="A124" s="1">
        <v>7</v>
      </c>
      <c r="B124" s="1">
        <v>0</v>
      </c>
      <c r="C124" s="1">
        <v>0</v>
      </c>
      <c r="D124" s="31" t="s">
        <v>265</v>
      </c>
      <c r="E124" s="127" t="s">
        <v>389</v>
      </c>
      <c r="F124" s="128"/>
      <c r="G124" s="128"/>
      <c r="H124" s="129"/>
      <c r="I124" s="110" t="s">
        <v>492</v>
      </c>
      <c r="J124" s="12" t="s">
        <v>394</v>
      </c>
      <c r="K124" s="13" t="s">
        <v>386</v>
      </c>
      <c r="L124" s="13" t="s">
        <v>387</v>
      </c>
      <c r="M124" s="13" t="s">
        <v>388</v>
      </c>
    </row>
    <row r="125" spans="1:13" ht="26.25" customHeight="1" x14ac:dyDescent="0.2">
      <c r="A125" s="1">
        <v>7</v>
      </c>
      <c r="B125" s="4">
        <v>19</v>
      </c>
      <c r="C125" s="4">
        <v>0</v>
      </c>
      <c r="D125" s="16" t="s">
        <v>266</v>
      </c>
      <c r="E125" s="121" t="s">
        <v>370</v>
      </c>
      <c r="F125" s="124" t="s">
        <v>69</v>
      </c>
      <c r="G125" s="125"/>
      <c r="H125" s="126"/>
      <c r="I125" s="113" t="s">
        <v>501</v>
      </c>
      <c r="J125" s="66"/>
      <c r="K125" s="67"/>
      <c r="L125" s="67"/>
      <c r="M125" s="67"/>
    </row>
    <row r="126" spans="1:13" ht="30.75" customHeight="1" x14ac:dyDescent="0.2">
      <c r="A126" s="1">
        <v>7</v>
      </c>
      <c r="B126" s="4">
        <v>19</v>
      </c>
      <c r="C126" s="4">
        <v>1</v>
      </c>
      <c r="D126" s="16" t="s">
        <v>267</v>
      </c>
      <c r="E126" s="122"/>
      <c r="F126" s="124" t="s">
        <v>70</v>
      </c>
      <c r="G126" s="125"/>
      <c r="H126" s="126"/>
      <c r="I126" s="113" t="s">
        <v>514</v>
      </c>
      <c r="J126" s="66"/>
      <c r="K126" s="67"/>
      <c r="L126" s="67"/>
      <c r="M126" s="67"/>
    </row>
    <row r="127" spans="1:13" ht="36" customHeight="1" x14ac:dyDescent="0.2">
      <c r="A127" s="1">
        <v>7</v>
      </c>
      <c r="B127" s="4">
        <v>19</v>
      </c>
      <c r="C127" s="4">
        <v>2</v>
      </c>
      <c r="D127" s="16" t="s">
        <v>268</v>
      </c>
      <c r="E127" s="122"/>
      <c r="F127" s="124" t="s">
        <v>71</v>
      </c>
      <c r="G127" s="125"/>
      <c r="H127" s="126"/>
      <c r="I127" s="113" t="s">
        <v>501</v>
      </c>
      <c r="J127" s="66"/>
      <c r="K127" s="67"/>
      <c r="L127" s="67"/>
      <c r="M127" s="67"/>
    </row>
    <row r="128" spans="1:13" ht="25.5" customHeight="1" x14ac:dyDescent="0.2">
      <c r="A128" s="1">
        <v>7</v>
      </c>
      <c r="B128" s="1">
        <v>0</v>
      </c>
      <c r="C128" s="1">
        <v>0</v>
      </c>
      <c r="D128" s="31" t="s">
        <v>265</v>
      </c>
      <c r="E128" s="127" t="s">
        <v>389</v>
      </c>
      <c r="F128" s="128"/>
      <c r="G128" s="128"/>
      <c r="H128" s="129"/>
      <c r="I128" s="110" t="s">
        <v>492</v>
      </c>
      <c r="J128" s="12" t="s">
        <v>394</v>
      </c>
      <c r="K128" s="13" t="s">
        <v>386</v>
      </c>
      <c r="L128" s="13" t="s">
        <v>387</v>
      </c>
      <c r="M128" s="13" t="s">
        <v>388</v>
      </c>
    </row>
    <row r="129" spans="1:13" ht="41.25" customHeight="1" x14ac:dyDescent="0.2">
      <c r="A129" s="1">
        <v>7</v>
      </c>
      <c r="B129" s="4">
        <v>19</v>
      </c>
      <c r="C129" s="4">
        <v>3</v>
      </c>
      <c r="D129" s="16" t="s">
        <v>269</v>
      </c>
      <c r="E129" s="122" t="s">
        <v>415</v>
      </c>
      <c r="F129" s="124" t="s">
        <v>72</v>
      </c>
      <c r="G129" s="125"/>
      <c r="H129" s="126"/>
      <c r="I129" s="113" t="s">
        <v>514</v>
      </c>
      <c r="J129" s="66" t="s">
        <v>383</v>
      </c>
      <c r="K129" s="67"/>
      <c r="L129" s="67"/>
      <c r="M129" s="67"/>
    </row>
    <row r="130" spans="1:13" ht="34.5" customHeight="1" x14ac:dyDescent="0.2">
      <c r="A130" s="1">
        <v>7</v>
      </c>
      <c r="B130" s="4">
        <v>19</v>
      </c>
      <c r="C130" s="4">
        <v>4</v>
      </c>
      <c r="D130" s="16" t="s">
        <v>270</v>
      </c>
      <c r="E130" s="122"/>
      <c r="F130" s="135" t="s">
        <v>73</v>
      </c>
      <c r="G130" s="136"/>
      <c r="H130" s="137"/>
      <c r="I130" s="113" t="s">
        <v>514</v>
      </c>
      <c r="J130" s="66" t="s">
        <v>383</v>
      </c>
      <c r="K130" s="67"/>
      <c r="L130" s="67"/>
      <c r="M130" s="67"/>
    </row>
    <row r="131" spans="1:13" ht="27" customHeight="1" x14ac:dyDescent="0.2">
      <c r="A131" s="1">
        <v>7</v>
      </c>
      <c r="B131" s="4">
        <v>19</v>
      </c>
      <c r="C131" s="4">
        <v>5</v>
      </c>
      <c r="D131" s="16" t="s">
        <v>271</v>
      </c>
      <c r="E131" s="122"/>
      <c r="F131" s="124" t="s">
        <v>74</v>
      </c>
      <c r="G131" s="125"/>
      <c r="H131" s="126"/>
      <c r="I131" s="113" t="s">
        <v>514</v>
      </c>
      <c r="J131" s="66" t="s">
        <v>384</v>
      </c>
      <c r="K131" s="67"/>
      <c r="L131" s="67"/>
      <c r="M131" s="67"/>
    </row>
    <row r="132" spans="1:13" ht="30" customHeight="1" x14ac:dyDescent="0.2">
      <c r="A132" s="1">
        <v>7</v>
      </c>
      <c r="B132" s="4">
        <v>19</v>
      </c>
      <c r="C132" s="4">
        <v>6</v>
      </c>
      <c r="D132" s="16" t="s">
        <v>272</v>
      </c>
      <c r="E132" s="122"/>
      <c r="F132" s="124" t="s">
        <v>75</v>
      </c>
      <c r="G132" s="125"/>
      <c r="H132" s="126"/>
      <c r="I132" s="113" t="s">
        <v>502</v>
      </c>
      <c r="J132" s="66" t="s">
        <v>382</v>
      </c>
      <c r="K132" s="67"/>
      <c r="L132" s="67"/>
      <c r="M132" s="67"/>
    </row>
    <row r="133" spans="1:13" ht="26.25" customHeight="1" x14ac:dyDescent="0.2">
      <c r="A133" s="1">
        <v>7</v>
      </c>
      <c r="B133" s="4">
        <v>19</v>
      </c>
      <c r="C133" s="4">
        <v>7</v>
      </c>
      <c r="D133" s="16" t="s">
        <v>273</v>
      </c>
      <c r="E133" s="122"/>
      <c r="F133" s="124" t="s">
        <v>428</v>
      </c>
      <c r="G133" s="125"/>
      <c r="H133" s="126"/>
      <c r="I133" s="113" t="s">
        <v>501</v>
      </c>
      <c r="J133" s="66" t="s">
        <v>382</v>
      </c>
      <c r="K133" s="67"/>
      <c r="L133" s="67"/>
      <c r="M133" s="67"/>
    </row>
    <row r="134" spans="1:13" ht="30" customHeight="1" x14ac:dyDescent="0.2">
      <c r="A134" s="1">
        <v>7</v>
      </c>
      <c r="B134" s="4">
        <v>19</v>
      </c>
      <c r="C134" s="4">
        <v>8</v>
      </c>
      <c r="D134" s="16" t="s">
        <v>274</v>
      </c>
      <c r="E134" s="122"/>
      <c r="F134" s="124" t="s">
        <v>76</v>
      </c>
      <c r="G134" s="125"/>
      <c r="H134" s="126"/>
      <c r="I134" s="113" t="s">
        <v>500</v>
      </c>
      <c r="J134" s="66" t="s">
        <v>382</v>
      </c>
      <c r="K134" s="67"/>
      <c r="L134" s="67"/>
      <c r="M134" s="67"/>
    </row>
    <row r="135" spans="1:13" ht="39.75" customHeight="1" x14ac:dyDescent="0.2">
      <c r="A135" s="1">
        <v>7</v>
      </c>
      <c r="B135" s="4">
        <v>19</v>
      </c>
      <c r="C135" s="4">
        <v>9</v>
      </c>
      <c r="D135" s="16" t="s">
        <v>275</v>
      </c>
      <c r="E135" s="123"/>
      <c r="F135" s="124" t="s">
        <v>77</v>
      </c>
      <c r="G135" s="125"/>
      <c r="H135" s="126"/>
      <c r="I135" s="113" t="s">
        <v>514</v>
      </c>
      <c r="J135" s="66" t="s">
        <v>383</v>
      </c>
      <c r="K135" s="67"/>
      <c r="L135" s="67"/>
      <c r="M135" s="67"/>
    </row>
    <row r="136" spans="1:13" ht="26.25" customHeight="1" x14ac:dyDescent="0.2">
      <c r="A136" s="1">
        <v>7</v>
      </c>
      <c r="B136" s="4">
        <v>20</v>
      </c>
      <c r="C136" s="4">
        <v>0</v>
      </c>
      <c r="D136" s="16" t="s">
        <v>276</v>
      </c>
      <c r="E136" s="130" t="s">
        <v>371</v>
      </c>
      <c r="F136" s="124" t="s">
        <v>78</v>
      </c>
      <c r="G136" s="125"/>
      <c r="H136" s="126"/>
      <c r="I136" s="113" t="s">
        <v>497</v>
      </c>
      <c r="J136" s="66" t="s">
        <v>383</v>
      </c>
      <c r="K136" s="67"/>
      <c r="L136" s="67"/>
      <c r="M136" s="67"/>
    </row>
    <row r="137" spans="1:13" ht="18.75" customHeight="1" x14ac:dyDescent="0.2">
      <c r="A137" s="1">
        <v>7</v>
      </c>
      <c r="B137" s="4">
        <v>20</v>
      </c>
      <c r="C137" s="4">
        <v>1</v>
      </c>
      <c r="D137" s="16" t="s">
        <v>277</v>
      </c>
      <c r="E137" s="131"/>
      <c r="F137" s="124" t="s">
        <v>79</v>
      </c>
      <c r="G137" s="125"/>
      <c r="H137" s="126"/>
      <c r="I137" s="113" t="s">
        <v>499</v>
      </c>
      <c r="J137" s="66" t="s">
        <v>383</v>
      </c>
      <c r="K137" s="67"/>
      <c r="L137" s="67"/>
      <c r="M137" s="67"/>
    </row>
    <row r="138" spans="1:13" ht="26.25" customHeight="1" x14ac:dyDescent="0.2">
      <c r="A138" s="1">
        <v>7</v>
      </c>
      <c r="B138" s="4">
        <v>20</v>
      </c>
      <c r="C138" s="4">
        <v>2</v>
      </c>
      <c r="D138" s="16" t="s">
        <v>278</v>
      </c>
      <c r="E138" s="131"/>
      <c r="F138" s="124" t="s">
        <v>80</v>
      </c>
      <c r="G138" s="125"/>
      <c r="H138" s="126"/>
      <c r="I138" s="113" t="s">
        <v>497</v>
      </c>
      <c r="J138" s="66" t="s">
        <v>383</v>
      </c>
      <c r="K138" s="67"/>
      <c r="L138" s="67"/>
      <c r="M138" s="67"/>
    </row>
    <row r="139" spans="1:13" ht="21" customHeight="1" x14ac:dyDescent="0.2">
      <c r="A139" s="1">
        <v>7</v>
      </c>
      <c r="B139" s="4">
        <v>20</v>
      </c>
      <c r="C139" s="4">
        <v>3</v>
      </c>
      <c r="D139" s="16" t="s">
        <v>279</v>
      </c>
      <c r="E139" s="131"/>
      <c r="F139" s="124" t="s">
        <v>81</v>
      </c>
      <c r="G139" s="125"/>
      <c r="H139" s="126"/>
      <c r="I139" s="113" t="s">
        <v>507</v>
      </c>
      <c r="J139" s="66"/>
      <c r="K139" s="67"/>
      <c r="L139" s="67"/>
      <c r="M139" s="67"/>
    </row>
    <row r="140" spans="1:13" x14ac:dyDescent="0.2">
      <c r="A140" s="1">
        <v>8</v>
      </c>
      <c r="B140" s="1">
        <v>0</v>
      </c>
      <c r="C140" s="1">
        <v>0</v>
      </c>
      <c r="D140" s="31" t="s">
        <v>280</v>
      </c>
      <c r="E140" s="127" t="s">
        <v>391</v>
      </c>
      <c r="F140" s="128"/>
      <c r="G140" s="128"/>
      <c r="H140" s="129"/>
      <c r="I140" s="110" t="s">
        <v>492</v>
      </c>
      <c r="J140" s="12"/>
      <c r="K140" s="13"/>
      <c r="L140" s="13"/>
      <c r="M140" s="13"/>
    </row>
    <row r="141" spans="1:13" ht="30.75" customHeight="1" x14ac:dyDescent="0.2">
      <c r="A141" s="1">
        <v>8</v>
      </c>
      <c r="B141" s="4">
        <v>21</v>
      </c>
      <c r="C141" s="4">
        <v>0</v>
      </c>
      <c r="D141" s="16" t="s">
        <v>281</v>
      </c>
      <c r="E141" s="130" t="s">
        <v>372</v>
      </c>
      <c r="F141" s="124" t="s">
        <v>82</v>
      </c>
      <c r="G141" s="125"/>
      <c r="H141" s="126"/>
      <c r="I141" s="113" t="s">
        <v>508</v>
      </c>
      <c r="J141" s="66" t="s">
        <v>382</v>
      </c>
      <c r="K141" s="67"/>
      <c r="L141" s="67"/>
      <c r="M141" s="67"/>
    </row>
    <row r="142" spans="1:13" ht="27.75" customHeight="1" x14ac:dyDescent="0.2">
      <c r="A142" s="1">
        <v>8</v>
      </c>
      <c r="B142" s="4">
        <v>21</v>
      </c>
      <c r="C142" s="4">
        <v>1</v>
      </c>
      <c r="D142" s="16" t="s">
        <v>282</v>
      </c>
      <c r="E142" s="131"/>
      <c r="F142" s="124" t="s">
        <v>83</v>
      </c>
      <c r="G142" s="125"/>
      <c r="H142" s="126"/>
      <c r="I142" s="113" t="s">
        <v>494</v>
      </c>
      <c r="J142" s="66" t="s">
        <v>382</v>
      </c>
      <c r="K142" s="67"/>
      <c r="L142" s="67"/>
      <c r="M142" s="67"/>
    </row>
    <row r="143" spans="1:13" ht="24.6" customHeight="1" x14ac:dyDescent="0.2">
      <c r="A143" s="1">
        <v>8</v>
      </c>
      <c r="B143" s="4">
        <v>21</v>
      </c>
      <c r="C143" s="4">
        <v>2</v>
      </c>
      <c r="D143" s="16" t="s">
        <v>283</v>
      </c>
      <c r="E143" s="131"/>
      <c r="F143" s="124" t="s">
        <v>84</v>
      </c>
      <c r="G143" s="125"/>
      <c r="H143" s="126"/>
      <c r="I143" s="113" t="s">
        <v>509</v>
      </c>
      <c r="J143" s="66" t="s">
        <v>381</v>
      </c>
      <c r="K143" s="67"/>
      <c r="L143" s="67"/>
      <c r="M143" s="67"/>
    </row>
    <row r="144" spans="1:13" ht="28.5" customHeight="1" x14ac:dyDescent="0.2">
      <c r="A144" s="1">
        <v>8</v>
      </c>
      <c r="B144" s="4">
        <v>21</v>
      </c>
      <c r="C144" s="4">
        <v>3</v>
      </c>
      <c r="D144" s="16" t="s">
        <v>284</v>
      </c>
      <c r="E144" s="131"/>
      <c r="F144" s="124" t="s">
        <v>85</v>
      </c>
      <c r="G144" s="125"/>
      <c r="H144" s="126"/>
      <c r="I144" s="113" t="s">
        <v>496</v>
      </c>
      <c r="J144" s="66" t="s">
        <v>382</v>
      </c>
      <c r="K144" s="67"/>
      <c r="L144" s="67"/>
      <c r="M144" s="67"/>
    </row>
    <row r="145" spans="1:13" ht="25.5" customHeight="1" x14ac:dyDescent="0.2">
      <c r="A145" s="1">
        <v>8</v>
      </c>
      <c r="B145" s="4">
        <v>21</v>
      </c>
      <c r="C145" s="4">
        <v>4</v>
      </c>
      <c r="D145" s="16" t="s">
        <v>285</v>
      </c>
      <c r="E145" s="131"/>
      <c r="F145" s="124" t="s">
        <v>86</v>
      </c>
      <c r="G145" s="125"/>
      <c r="H145" s="126"/>
      <c r="I145" s="113" t="s">
        <v>496</v>
      </c>
      <c r="J145" s="66" t="s">
        <v>382</v>
      </c>
      <c r="K145" s="67"/>
      <c r="L145" s="67"/>
      <c r="M145" s="67"/>
    </row>
    <row r="146" spans="1:13" ht="28.5" customHeight="1" x14ac:dyDescent="0.2">
      <c r="A146" s="1">
        <v>8</v>
      </c>
      <c r="B146" s="4">
        <v>22</v>
      </c>
      <c r="C146" s="4">
        <v>0</v>
      </c>
      <c r="D146" s="16" t="s">
        <v>286</v>
      </c>
      <c r="E146" s="130" t="s">
        <v>373</v>
      </c>
      <c r="F146" s="124" t="s">
        <v>87</v>
      </c>
      <c r="G146" s="125"/>
      <c r="H146" s="126"/>
      <c r="I146" s="113" t="s">
        <v>496</v>
      </c>
      <c r="J146" s="66" t="s">
        <v>382</v>
      </c>
      <c r="K146" s="67"/>
      <c r="L146" s="67"/>
      <c r="M146" s="67"/>
    </row>
    <row r="147" spans="1:13" ht="24" customHeight="1" x14ac:dyDescent="0.2">
      <c r="A147" s="1">
        <v>8</v>
      </c>
      <c r="B147" s="4">
        <v>22</v>
      </c>
      <c r="C147" s="4">
        <v>1</v>
      </c>
      <c r="D147" s="16" t="s">
        <v>287</v>
      </c>
      <c r="E147" s="131"/>
      <c r="F147" s="124" t="s">
        <v>88</v>
      </c>
      <c r="G147" s="125"/>
      <c r="H147" s="126"/>
      <c r="I147" s="113" t="s">
        <v>508</v>
      </c>
      <c r="J147" s="66" t="s">
        <v>382</v>
      </c>
      <c r="K147" s="67"/>
      <c r="L147" s="67"/>
      <c r="M147" s="67"/>
    </row>
    <row r="148" spans="1:13" ht="28.5" customHeight="1" x14ac:dyDescent="0.2">
      <c r="A148" s="1">
        <v>8</v>
      </c>
      <c r="B148" s="4">
        <v>22</v>
      </c>
      <c r="C148" s="4">
        <v>2</v>
      </c>
      <c r="D148" s="16" t="s">
        <v>288</v>
      </c>
      <c r="E148" s="131"/>
      <c r="F148" s="124" t="s">
        <v>89</v>
      </c>
      <c r="G148" s="125"/>
      <c r="H148" s="126"/>
      <c r="I148" s="113" t="s">
        <v>493</v>
      </c>
      <c r="J148" s="66" t="s">
        <v>383</v>
      </c>
      <c r="K148" s="67"/>
      <c r="L148" s="67"/>
      <c r="M148" s="67"/>
    </row>
    <row r="149" spans="1:13" ht="25.9" customHeight="1" x14ac:dyDescent="0.2">
      <c r="A149" s="1">
        <v>8</v>
      </c>
      <c r="B149" s="4">
        <v>22</v>
      </c>
      <c r="C149" s="4">
        <v>3</v>
      </c>
      <c r="D149" s="16" t="s">
        <v>289</v>
      </c>
      <c r="E149" s="131"/>
      <c r="F149" s="124" t="s">
        <v>90</v>
      </c>
      <c r="G149" s="125"/>
      <c r="H149" s="126"/>
      <c r="I149" s="113" t="s">
        <v>493</v>
      </c>
      <c r="J149" s="66" t="s">
        <v>381</v>
      </c>
      <c r="K149" s="67"/>
      <c r="L149" s="67"/>
      <c r="M149" s="67"/>
    </row>
    <row r="150" spans="1:13" ht="22.5" x14ac:dyDescent="0.2">
      <c r="A150" s="1">
        <v>8</v>
      </c>
      <c r="B150" s="1">
        <v>0</v>
      </c>
      <c r="C150" s="1">
        <v>0</v>
      </c>
      <c r="D150" s="31" t="s">
        <v>280</v>
      </c>
      <c r="E150" s="127" t="s">
        <v>391</v>
      </c>
      <c r="F150" s="128"/>
      <c r="G150" s="128"/>
      <c r="H150" s="129"/>
      <c r="I150" s="110" t="s">
        <v>492</v>
      </c>
      <c r="J150" s="12" t="s">
        <v>394</v>
      </c>
      <c r="K150" s="13" t="s">
        <v>386</v>
      </c>
      <c r="L150" s="13" t="s">
        <v>387</v>
      </c>
      <c r="M150" s="13" t="s">
        <v>388</v>
      </c>
    </row>
    <row r="151" spans="1:13" ht="39" customHeight="1" x14ac:dyDescent="0.2">
      <c r="A151" s="1">
        <v>8</v>
      </c>
      <c r="B151" s="4">
        <v>23</v>
      </c>
      <c r="C151" s="4">
        <v>0</v>
      </c>
      <c r="D151" s="16" t="s">
        <v>290</v>
      </c>
      <c r="E151" s="156" t="s">
        <v>374</v>
      </c>
      <c r="F151" s="124" t="s">
        <v>91</v>
      </c>
      <c r="G151" s="125"/>
      <c r="H151" s="126"/>
      <c r="I151" s="113" t="s">
        <v>508</v>
      </c>
      <c r="J151" s="66" t="s">
        <v>381</v>
      </c>
      <c r="K151" s="67"/>
      <c r="L151" s="67"/>
      <c r="M151" s="67"/>
    </row>
    <row r="152" spans="1:13" ht="42" customHeight="1" x14ac:dyDescent="0.2">
      <c r="A152" s="1">
        <v>8</v>
      </c>
      <c r="B152" s="4">
        <v>23</v>
      </c>
      <c r="C152" s="4">
        <v>1</v>
      </c>
      <c r="D152" s="16" t="s">
        <v>291</v>
      </c>
      <c r="E152" s="157"/>
      <c r="F152" s="124" t="s">
        <v>92</v>
      </c>
      <c r="G152" s="125"/>
      <c r="H152" s="126"/>
      <c r="I152" s="113" t="s">
        <v>503</v>
      </c>
      <c r="J152" s="66" t="s">
        <v>381</v>
      </c>
      <c r="K152" s="67"/>
      <c r="L152" s="67"/>
      <c r="M152" s="67"/>
    </row>
    <row r="153" spans="1:13" ht="27" customHeight="1" x14ac:dyDescent="0.2">
      <c r="A153" s="1">
        <v>9</v>
      </c>
      <c r="B153" s="1">
        <v>0</v>
      </c>
      <c r="C153" s="1">
        <v>0</v>
      </c>
      <c r="D153" s="31" t="s">
        <v>292</v>
      </c>
      <c r="E153" s="127" t="s">
        <v>148</v>
      </c>
      <c r="F153" s="128"/>
      <c r="G153" s="128"/>
      <c r="H153" s="129"/>
      <c r="I153" s="110" t="s">
        <v>492</v>
      </c>
      <c r="J153" s="12" t="s">
        <v>394</v>
      </c>
      <c r="K153" s="13" t="s">
        <v>386</v>
      </c>
      <c r="L153" s="13" t="s">
        <v>387</v>
      </c>
      <c r="M153" s="13" t="s">
        <v>388</v>
      </c>
    </row>
    <row r="154" spans="1:13" ht="18.75" customHeight="1" x14ac:dyDescent="0.2">
      <c r="A154" s="1">
        <v>9</v>
      </c>
      <c r="B154" s="4">
        <v>24</v>
      </c>
      <c r="C154" s="4">
        <v>0</v>
      </c>
      <c r="D154" s="16" t="s">
        <v>293</v>
      </c>
      <c r="E154" s="152" t="s">
        <v>375</v>
      </c>
      <c r="F154" s="124" t="s">
        <v>93</v>
      </c>
      <c r="G154" s="125"/>
      <c r="H154" s="126"/>
      <c r="I154" s="113" t="s">
        <v>508</v>
      </c>
      <c r="J154" s="66" t="s">
        <v>381</v>
      </c>
      <c r="K154" s="67"/>
      <c r="L154" s="67"/>
      <c r="M154" s="67"/>
    </row>
    <row r="155" spans="1:13" ht="26.25" customHeight="1" x14ac:dyDescent="0.2">
      <c r="A155" s="1">
        <v>9</v>
      </c>
      <c r="B155" s="4">
        <v>24</v>
      </c>
      <c r="C155" s="4">
        <v>1</v>
      </c>
      <c r="D155" s="16" t="s">
        <v>294</v>
      </c>
      <c r="E155" s="131"/>
      <c r="F155" s="124" t="s">
        <v>94</v>
      </c>
      <c r="G155" s="125"/>
      <c r="H155" s="126"/>
      <c r="I155" s="113" t="s">
        <v>498</v>
      </c>
      <c r="J155" s="66"/>
      <c r="K155" s="67"/>
      <c r="L155" s="67"/>
      <c r="M155" s="67"/>
    </row>
    <row r="156" spans="1:13" ht="26.25" customHeight="1" x14ac:dyDescent="0.2">
      <c r="A156" s="1">
        <v>9</v>
      </c>
      <c r="B156" s="4">
        <v>24</v>
      </c>
      <c r="C156" s="4">
        <v>2</v>
      </c>
      <c r="D156" s="16" t="s">
        <v>295</v>
      </c>
      <c r="E156" s="131"/>
      <c r="F156" s="124" t="s">
        <v>95</v>
      </c>
      <c r="G156" s="125"/>
      <c r="H156" s="126"/>
      <c r="I156" s="113" t="s">
        <v>512</v>
      </c>
      <c r="J156" s="66" t="s">
        <v>381</v>
      </c>
      <c r="K156" s="67"/>
      <c r="L156" s="67"/>
      <c r="M156" s="67"/>
    </row>
    <row r="157" spans="1:13" ht="17.25" customHeight="1" x14ac:dyDescent="0.2">
      <c r="A157" s="1">
        <v>9</v>
      </c>
      <c r="B157" s="4">
        <v>24</v>
      </c>
      <c r="C157" s="4">
        <v>3</v>
      </c>
      <c r="D157" s="16" t="s">
        <v>296</v>
      </c>
      <c r="E157" s="131"/>
      <c r="F157" s="124" t="s">
        <v>96</v>
      </c>
      <c r="G157" s="125"/>
      <c r="H157" s="126"/>
      <c r="I157" s="113" t="s">
        <v>514</v>
      </c>
      <c r="J157" s="66"/>
      <c r="K157" s="67"/>
      <c r="L157" s="67"/>
      <c r="M157" s="67"/>
    </row>
    <row r="158" spans="1:13" ht="26.25" customHeight="1" x14ac:dyDescent="0.2">
      <c r="A158" s="1">
        <v>9</v>
      </c>
      <c r="B158" s="4">
        <v>24</v>
      </c>
      <c r="C158" s="4">
        <v>4</v>
      </c>
      <c r="D158" s="16" t="s">
        <v>297</v>
      </c>
      <c r="E158" s="131"/>
      <c r="F158" s="124" t="s">
        <v>97</v>
      </c>
      <c r="G158" s="125"/>
      <c r="H158" s="126"/>
      <c r="I158" s="113" t="s">
        <v>508</v>
      </c>
      <c r="J158" s="66" t="s">
        <v>381</v>
      </c>
      <c r="K158" s="67"/>
      <c r="L158" s="67"/>
      <c r="M158" s="67"/>
    </row>
    <row r="159" spans="1:13" ht="21.75" customHeight="1" x14ac:dyDescent="0.2">
      <c r="A159" s="1">
        <v>9</v>
      </c>
      <c r="B159" s="4">
        <v>24</v>
      </c>
      <c r="C159" s="4">
        <v>5</v>
      </c>
      <c r="D159" s="16" t="s">
        <v>298</v>
      </c>
      <c r="E159" s="131"/>
      <c r="F159" s="124" t="s">
        <v>429</v>
      </c>
      <c r="G159" s="125"/>
      <c r="H159" s="126"/>
      <c r="I159" s="113" t="s">
        <v>499</v>
      </c>
      <c r="J159" s="66"/>
      <c r="K159" s="67"/>
      <c r="L159" s="67"/>
      <c r="M159" s="67"/>
    </row>
    <row r="160" spans="1:13" ht="27" customHeight="1" x14ac:dyDescent="0.2">
      <c r="A160" s="1">
        <v>9</v>
      </c>
      <c r="B160" s="4">
        <v>24</v>
      </c>
      <c r="C160" s="4">
        <v>6</v>
      </c>
      <c r="D160" s="16" t="s">
        <v>299</v>
      </c>
      <c r="E160" s="131"/>
      <c r="F160" s="124" t="s">
        <v>98</v>
      </c>
      <c r="G160" s="125"/>
      <c r="H160" s="126"/>
      <c r="I160" s="113" t="s">
        <v>513</v>
      </c>
      <c r="J160" s="66" t="s">
        <v>382</v>
      </c>
      <c r="K160" s="67"/>
      <c r="L160" s="67"/>
      <c r="M160" s="67"/>
    </row>
    <row r="161" spans="1:13" ht="25.5" customHeight="1" x14ac:dyDescent="0.2">
      <c r="A161" s="1">
        <v>9</v>
      </c>
      <c r="B161" s="4">
        <v>24</v>
      </c>
      <c r="C161" s="4">
        <v>7</v>
      </c>
      <c r="D161" s="16" t="s">
        <v>300</v>
      </c>
      <c r="E161" s="131"/>
      <c r="F161" s="124" t="s">
        <v>99</v>
      </c>
      <c r="G161" s="125"/>
      <c r="H161" s="126"/>
      <c r="I161" s="113" t="s">
        <v>507</v>
      </c>
      <c r="J161" s="66" t="s">
        <v>382</v>
      </c>
      <c r="K161" s="67"/>
      <c r="L161" s="67"/>
      <c r="M161" s="67"/>
    </row>
    <row r="162" spans="1:13" ht="19.5" customHeight="1" x14ac:dyDescent="0.2">
      <c r="A162" s="1">
        <v>9</v>
      </c>
      <c r="B162" s="4">
        <v>24</v>
      </c>
      <c r="C162" s="4">
        <v>8</v>
      </c>
      <c r="D162" s="16" t="s">
        <v>301</v>
      </c>
      <c r="E162" s="131"/>
      <c r="F162" s="124" t="s">
        <v>100</v>
      </c>
      <c r="G162" s="125"/>
      <c r="H162" s="126"/>
      <c r="I162" s="113" t="s">
        <v>507</v>
      </c>
      <c r="J162" s="66" t="s">
        <v>382</v>
      </c>
      <c r="K162" s="67"/>
      <c r="L162" s="67"/>
      <c r="M162" s="67"/>
    </row>
    <row r="163" spans="1:13" ht="27.75" customHeight="1" x14ac:dyDescent="0.2">
      <c r="A163" s="1">
        <v>9</v>
      </c>
      <c r="B163" s="4">
        <v>24</v>
      </c>
      <c r="C163" s="4">
        <v>9</v>
      </c>
      <c r="D163" s="16" t="s">
        <v>302</v>
      </c>
      <c r="E163" s="131"/>
      <c r="F163" s="135" t="s">
        <v>101</v>
      </c>
      <c r="G163" s="136"/>
      <c r="H163" s="137"/>
      <c r="I163" s="113" t="s">
        <v>508</v>
      </c>
      <c r="J163" s="66"/>
      <c r="K163" s="67"/>
      <c r="L163" s="67"/>
      <c r="M163" s="67"/>
    </row>
    <row r="164" spans="1:13" ht="22.5" x14ac:dyDescent="0.2">
      <c r="A164" s="1">
        <v>10</v>
      </c>
      <c r="B164" s="1">
        <v>0</v>
      </c>
      <c r="C164" s="1">
        <v>0</v>
      </c>
      <c r="D164" s="31" t="s">
        <v>303</v>
      </c>
      <c r="E164" s="127" t="s">
        <v>392</v>
      </c>
      <c r="F164" s="128"/>
      <c r="G164" s="128"/>
      <c r="H164" s="129"/>
      <c r="I164" s="110" t="s">
        <v>492</v>
      </c>
      <c r="J164" s="12" t="s">
        <v>394</v>
      </c>
      <c r="K164" s="13" t="s">
        <v>386</v>
      </c>
      <c r="L164" s="13" t="s">
        <v>387</v>
      </c>
      <c r="M164" s="13" t="s">
        <v>388</v>
      </c>
    </row>
    <row r="165" spans="1:13" ht="29.25" customHeight="1" x14ac:dyDescent="0.2">
      <c r="A165" s="1">
        <v>10</v>
      </c>
      <c r="B165" s="4">
        <v>25</v>
      </c>
      <c r="C165" s="4">
        <v>0</v>
      </c>
      <c r="D165" s="16" t="s">
        <v>304</v>
      </c>
      <c r="E165" s="153" t="s">
        <v>405</v>
      </c>
      <c r="F165" s="124" t="s">
        <v>102</v>
      </c>
      <c r="G165" s="125"/>
      <c r="H165" s="126"/>
      <c r="I165" s="113" t="s">
        <v>508</v>
      </c>
      <c r="J165" s="66" t="s">
        <v>382</v>
      </c>
      <c r="K165" s="67"/>
      <c r="L165" s="67"/>
      <c r="M165" s="67"/>
    </row>
    <row r="166" spans="1:13" ht="30.75" customHeight="1" x14ac:dyDescent="0.2">
      <c r="A166" s="1">
        <v>10</v>
      </c>
      <c r="B166" s="4">
        <v>25</v>
      </c>
      <c r="C166" s="4">
        <v>1</v>
      </c>
      <c r="D166" s="16" t="s">
        <v>305</v>
      </c>
      <c r="E166" s="154"/>
      <c r="F166" s="124" t="s">
        <v>103</v>
      </c>
      <c r="G166" s="125"/>
      <c r="H166" s="126"/>
      <c r="I166" s="113" t="s">
        <v>496</v>
      </c>
      <c r="J166" s="66" t="s">
        <v>382</v>
      </c>
      <c r="K166" s="67"/>
      <c r="L166" s="67"/>
      <c r="M166" s="67"/>
    </row>
    <row r="167" spans="1:13" ht="32.25" customHeight="1" x14ac:dyDescent="0.2">
      <c r="A167" s="1">
        <v>10</v>
      </c>
      <c r="B167" s="4">
        <v>25</v>
      </c>
      <c r="C167" s="4">
        <v>2</v>
      </c>
      <c r="D167" s="16" t="s">
        <v>306</v>
      </c>
      <c r="E167" s="154"/>
      <c r="F167" s="124" t="s">
        <v>104</v>
      </c>
      <c r="G167" s="125"/>
      <c r="H167" s="126"/>
      <c r="I167" s="113" t="s">
        <v>508</v>
      </c>
      <c r="J167" s="66" t="s">
        <v>382</v>
      </c>
      <c r="K167" s="67"/>
      <c r="L167" s="67"/>
      <c r="M167" s="67"/>
    </row>
    <row r="168" spans="1:13" ht="29.25" customHeight="1" x14ac:dyDescent="0.2">
      <c r="A168" s="1">
        <v>10</v>
      </c>
      <c r="B168" s="4">
        <v>25</v>
      </c>
      <c r="C168" s="4">
        <v>3</v>
      </c>
      <c r="D168" s="16" t="s">
        <v>307</v>
      </c>
      <c r="E168" s="154"/>
      <c r="F168" s="124" t="s">
        <v>105</v>
      </c>
      <c r="G168" s="125"/>
      <c r="H168" s="126"/>
      <c r="I168" s="113" t="s">
        <v>508</v>
      </c>
      <c r="J168" s="66" t="s">
        <v>382</v>
      </c>
      <c r="K168" s="67"/>
      <c r="L168" s="67"/>
      <c r="M168" s="67"/>
    </row>
    <row r="169" spans="1:13" ht="21.75" customHeight="1" x14ac:dyDescent="0.2">
      <c r="A169" s="1">
        <v>10</v>
      </c>
      <c r="B169" s="4">
        <v>25</v>
      </c>
      <c r="C169" s="4">
        <v>4</v>
      </c>
      <c r="D169" s="16" t="s">
        <v>308</v>
      </c>
      <c r="E169" s="154"/>
      <c r="F169" s="124" t="s">
        <v>106</v>
      </c>
      <c r="G169" s="125"/>
      <c r="H169" s="126"/>
      <c r="I169" s="113" t="s">
        <v>512</v>
      </c>
      <c r="J169" s="66" t="s">
        <v>382</v>
      </c>
      <c r="K169" s="67"/>
      <c r="L169" s="67"/>
      <c r="M169" s="67"/>
    </row>
    <row r="170" spans="1:13" ht="27" customHeight="1" x14ac:dyDescent="0.2">
      <c r="A170" s="1">
        <v>10</v>
      </c>
      <c r="B170" s="4">
        <v>25</v>
      </c>
      <c r="C170" s="4">
        <v>5</v>
      </c>
      <c r="D170" s="16" t="s">
        <v>309</v>
      </c>
      <c r="E170" s="154"/>
      <c r="F170" s="124" t="s">
        <v>107</v>
      </c>
      <c r="G170" s="125"/>
      <c r="H170" s="126"/>
      <c r="I170" s="113" t="s">
        <v>509</v>
      </c>
      <c r="J170" s="66"/>
      <c r="K170" s="67"/>
      <c r="L170" s="67"/>
      <c r="M170" s="67"/>
    </row>
    <row r="171" spans="1:13" ht="56.25" customHeight="1" x14ac:dyDescent="0.2">
      <c r="A171" s="1">
        <v>10</v>
      </c>
      <c r="B171" s="4">
        <v>25</v>
      </c>
      <c r="C171" s="4">
        <v>6</v>
      </c>
      <c r="D171" s="16" t="s">
        <v>310</v>
      </c>
      <c r="E171" s="155"/>
      <c r="F171" s="124" t="s">
        <v>108</v>
      </c>
      <c r="G171" s="125"/>
      <c r="H171" s="126"/>
      <c r="I171" s="113" t="s">
        <v>513</v>
      </c>
      <c r="J171" s="66"/>
      <c r="K171" s="67"/>
      <c r="L171" s="67"/>
      <c r="M171" s="67"/>
    </row>
    <row r="172" spans="1:13" ht="22.5" x14ac:dyDescent="0.2">
      <c r="A172" s="1">
        <v>10</v>
      </c>
      <c r="B172" s="1">
        <v>0</v>
      </c>
      <c r="C172" s="1">
        <v>0</v>
      </c>
      <c r="D172" s="31" t="s">
        <v>303</v>
      </c>
      <c r="E172" s="127" t="s">
        <v>392</v>
      </c>
      <c r="F172" s="128"/>
      <c r="G172" s="128"/>
      <c r="H172" s="129"/>
      <c r="I172" s="110" t="s">
        <v>492</v>
      </c>
      <c r="J172" s="12" t="s">
        <v>394</v>
      </c>
      <c r="K172" s="13" t="s">
        <v>386</v>
      </c>
      <c r="L172" s="13" t="s">
        <v>387</v>
      </c>
      <c r="M172" s="13" t="s">
        <v>388</v>
      </c>
    </row>
    <row r="173" spans="1:13" ht="27.75" customHeight="1" x14ac:dyDescent="0.2">
      <c r="A173" s="1">
        <v>10</v>
      </c>
      <c r="B173" s="4">
        <v>26</v>
      </c>
      <c r="C173" s="4">
        <v>0</v>
      </c>
      <c r="D173" s="16" t="s">
        <v>311</v>
      </c>
      <c r="E173" s="152" t="s">
        <v>376</v>
      </c>
      <c r="F173" s="124" t="s">
        <v>109</v>
      </c>
      <c r="G173" s="125"/>
      <c r="H173" s="126"/>
      <c r="I173" s="113" t="s">
        <v>497</v>
      </c>
      <c r="J173" s="66" t="s">
        <v>382</v>
      </c>
      <c r="K173" s="67"/>
      <c r="L173" s="67"/>
      <c r="M173" s="67"/>
    </row>
    <row r="174" spans="1:13" ht="38.25" customHeight="1" x14ac:dyDescent="0.2">
      <c r="A174" s="1">
        <v>10</v>
      </c>
      <c r="B174" s="4">
        <v>26</v>
      </c>
      <c r="C174" s="4">
        <v>1</v>
      </c>
      <c r="D174" s="16" t="s">
        <v>312</v>
      </c>
      <c r="E174" s="131"/>
      <c r="F174" s="124" t="s">
        <v>110</v>
      </c>
      <c r="G174" s="125"/>
      <c r="H174" s="126"/>
      <c r="I174" s="113" t="s">
        <v>497</v>
      </c>
      <c r="J174" s="66" t="s">
        <v>381</v>
      </c>
      <c r="K174" s="67"/>
      <c r="L174" s="67"/>
      <c r="M174" s="67"/>
    </row>
    <row r="175" spans="1:13" ht="39" customHeight="1" x14ac:dyDescent="0.2">
      <c r="A175" s="1">
        <v>10</v>
      </c>
      <c r="B175" s="4">
        <v>26</v>
      </c>
      <c r="C175" s="4">
        <v>2</v>
      </c>
      <c r="D175" s="16" t="s">
        <v>313</v>
      </c>
      <c r="E175" s="131"/>
      <c r="F175" s="124" t="s">
        <v>111</v>
      </c>
      <c r="G175" s="125"/>
      <c r="H175" s="126"/>
      <c r="I175" s="113" t="s">
        <v>497</v>
      </c>
      <c r="J175" s="66" t="s">
        <v>382</v>
      </c>
      <c r="K175" s="67"/>
      <c r="L175" s="67"/>
      <c r="M175" s="67"/>
    </row>
    <row r="176" spans="1:13" ht="29.25" customHeight="1" x14ac:dyDescent="0.2">
      <c r="A176" s="1">
        <v>10</v>
      </c>
      <c r="B176" s="4">
        <v>26</v>
      </c>
      <c r="C176" s="4">
        <v>3</v>
      </c>
      <c r="D176" s="16" t="s">
        <v>314</v>
      </c>
      <c r="E176" s="131"/>
      <c r="F176" s="124" t="s">
        <v>112</v>
      </c>
      <c r="G176" s="125"/>
      <c r="H176" s="126"/>
      <c r="I176" s="113" t="s">
        <v>513</v>
      </c>
      <c r="J176" s="66" t="s">
        <v>382</v>
      </c>
      <c r="K176" s="67"/>
      <c r="L176" s="67"/>
      <c r="M176" s="67"/>
    </row>
    <row r="177" spans="1:13" ht="36" customHeight="1" x14ac:dyDescent="0.2">
      <c r="A177" s="1">
        <v>10</v>
      </c>
      <c r="B177" s="4">
        <v>26</v>
      </c>
      <c r="C177" s="4">
        <v>4</v>
      </c>
      <c r="D177" s="16" t="s">
        <v>315</v>
      </c>
      <c r="E177" s="131"/>
      <c r="F177" s="124" t="s">
        <v>113</v>
      </c>
      <c r="G177" s="125"/>
      <c r="H177" s="126"/>
      <c r="I177" s="113" t="s">
        <v>496</v>
      </c>
      <c r="J177" s="39"/>
      <c r="K177" s="23"/>
      <c r="L177" s="23"/>
      <c r="M177" s="23"/>
    </row>
    <row r="178" spans="1:13" ht="38.25" customHeight="1" x14ac:dyDescent="0.2">
      <c r="A178" s="1">
        <v>10</v>
      </c>
      <c r="B178" s="4">
        <v>26</v>
      </c>
      <c r="C178" s="4">
        <v>5</v>
      </c>
      <c r="D178" s="16" t="s">
        <v>316</v>
      </c>
      <c r="E178" s="131"/>
      <c r="F178" s="124" t="s">
        <v>114</v>
      </c>
      <c r="G178" s="125"/>
      <c r="H178" s="126"/>
      <c r="I178" s="113" t="s">
        <v>493</v>
      </c>
      <c r="J178" s="66" t="s">
        <v>383</v>
      </c>
      <c r="K178" s="67"/>
      <c r="L178" s="67"/>
      <c r="M178" s="67"/>
    </row>
    <row r="179" spans="1:13" ht="26.25" customHeight="1" x14ac:dyDescent="0.2">
      <c r="A179" s="1">
        <v>10</v>
      </c>
      <c r="B179" s="4">
        <v>26</v>
      </c>
      <c r="C179" s="4">
        <v>6</v>
      </c>
      <c r="D179" s="16" t="s">
        <v>317</v>
      </c>
      <c r="E179" s="131"/>
      <c r="F179" s="124" t="s">
        <v>115</v>
      </c>
      <c r="G179" s="125"/>
      <c r="H179" s="126"/>
      <c r="I179" s="113" t="s">
        <v>513</v>
      </c>
      <c r="J179" s="66"/>
      <c r="K179" s="67"/>
      <c r="L179" s="67"/>
      <c r="M179" s="67"/>
    </row>
    <row r="180" spans="1:13" ht="24.75" customHeight="1" x14ac:dyDescent="0.2">
      <c r="A180" s="1">
        <v>10</v>
      </c>
      <c r="B180" s="4">
        <v>26</v>
      </c>
      <c r="C180" s="4">
        <v>7</v>
      </c>
      <c r="D180" s="16" t="s">
        <v>318</v>
      </c>
      <c r="E180" s="131"/>
      <c r="F180" s="135" t="s">
        <v>116</v>
      </c>
      <c r="G180" s="136"/>
      <c r="H180" s="137"/>
      <c r="I180" s="113" t="s">
        <v>513</v>
      </c>
      <c r="J180" s="66" t="s">
        <v>381</v>
      </c>
      <c r="K180" s="67"/>
      <c r="L180" s="67"/>
      <c r="M180" s="67"/>
    </row>
    <row r="181" spans="1:13" ht="24.75" customHeight="1" x14ac:dyDescent="0.2">
      <c r="A181" s="1">
        <v>10</v>
      </c>
      <c r="B181" s="4">
        <v>27</v>
      </c>
      <c r="C181" s="4">
        <v>0</v>
      </c>
      <c r="D181" s="16" t="s">
        <v>319</v>
      </c>
      <c r="E181" s="130" t="s">
        <v>377</v>
      </c>
      <c r="F181" s="124" t="s">
        <v>117</v>
      </c>
      <c r="G181" s="125"/>
      <c r="H181" s="126"/>
      <c r="I181" s="113" t="s">
        <v>498</v>
      </c>
      <c r="J181" s="66" t="s">
        <v>381</v>
      </c>
      <c r="K181" s="67"/>
      <c r="L181" s="67"/>
      <c r="M181" s="67"/>
    </row>
    <row r="182" spans="1:13" ht="37.5" customHeight="1" x14ac:dyDescent="0.2">
      <c r="A182" s="1">
        <v>10</v>
      </c>
      <c r="B182" s="4">
        <v>27</v>
      </c>
      <c r="C182" s="4">
        <v>1</v>
      </c>
      <c r="D182" s="16" t="s">
        <v>320</v>
      </c>
      <c r="E182" s="131"/>
      <c r="F182" s="124" t="s">
        <v>118</v>
      </c>
      <c r="G182" s="125"/>
      <c r="H182" s="126"/>
      <c r="I182" s="113" t="s">
        <v>510</v>
      </c>
      <c r="J182" s="66" t="s">
        <v>382</v>
      </c>
      <c r="K182" s="67"/>
      <c r="L182" s="67"/>
      <c r="M182" s="67"/>
    </row>
    <row r="183" spans="1:13" ht="26.25" customHeight="1" x14ac:dyDescent="0.2">
      <c r="A183" s="1">
        <v>10</v>
      </c>
      <c r="B183" s="4">
        <v>27</v>
      </c>
      <c r="C183" s="4">
        <v>2</v>
      </c>
      <c r="D183" s="16" t="s">
        <v>321</v>
      </c>
      <c r="E183" s="131"/>
      <c r="F183" s="124" t="s">
        <v>153</v>
      </c>
      <c r="G183" s="125"/>
      <c r="H183" s="126"/>
      <c r="I183" s="113" t="s">
        <v>508</v>
      </c>
      <c r="J183" s="66" t="s">
        <v>381</v>
      </c>
      <c r="K183" s="67"/>
      <c r="L183" s="67"/>
      <c r="M183" s="67"/>
    </row>
    <row r="184" spans="1:13" ht="15" customHeight="1" x14ac:dyDescent="0.2">
      <c r="A184" s="1">
        <v>10</v>
      </c>
      <c r="B184" s="4">
        <v>27</v>
      </c>
      <c r="C184" s="4">
        <v>3</v>
      </c>
      <c r="D184" s="16" t="s">
        <v>322</v>
      </c>
      <c r="E184" s="131"/>
      <c r="F184" s="124" t="s">
        <v>154</v>
      </c>
      <c r="G184" s="125"/>
      <c r="H184" s="126"/>
      <c r="I184" s="113" t="s">
        <v>508</v>
      </c>
      <c r="J184" s="66" t="s">
        <v>381</v>
      </c>
      <c r="K184" s="67"/>
      <c r="L184" s="67"/>
      <c r="M184" s="67"/>
    </row>
    <row r="185" spans="1:13" ht="26.25" customHeight="1" x14ac:dyDescent="0.2">
      <c r="A185" s="1">
        <v>10</v>
      </c>
      <c r="B185" s="4">
        <v>27</v>
      </c>
      <c r="C185" s="4">
        <v>4</v>
      </c>
      <c r="D185" s="16" t="s">
        <v>323</v>
      </c>
      <c r="E185" s="131"/>
      <c r="F185" s="124" t="s">
        <v>119</v>
      </c>
      <c r="G185" s="125"/>
      <c r="H185" s="126"/>
      <c r="I185" s="113" t="s">
        <v>508</v>
      </c>
      <c r="J185" s="66" t="s">
        <v>382</v>
      </c>
      <c r="K185" s="67"/>
      <c r="L185" s="67"/>
      <c r="M185" s="67"/>
    </row>
    <row r="186" spans="1:13" ht="25.5" customHeight="1" x14ac:dyDescent="0.2">
      <c r="A186" s="1">
        <v>10</v>
      </c>
      <c r="B186" s="4">
        <v>27</v>
      </c>
      <c r="C186" s="4">
        <v>5</v>
      </c>
      <c r="D186" s="16" t="s">
        <v>324</v>
      </c>
      <c r="E186" s="131"/>
      <c r="F186" s="124" t="s">
        <v>120</v>
      </c>
      <c r="G186" s="125"/>
      <c r="H186" s="126"/>
      <c r="I186" s="113" t="s">
        <v>496</v>
      </c>
      <c r="J186" s="66" t="s">
        <v>381</v>
      </c>
      <c r="K186" s="67"/>
      <c r="L186" s="67"/>
      <c r="M186" s="67"/>
    </row>
    <row r="187" spans="1:13" ht="18.600000000000001" customHeight="1" x14ac:dyDescent="0.2">
      <c r="A187" s="1">
        <v>10</v>
      </c>
      <c r="B187" s="4">
        <v>27</v>
      </c>
      <c r="C187" s="4">
        <v>6</v>
      </c>
      <c r="D187" s="16" t="s">
        <v>325</v>
      </c>
      <c r="E187" s="131"/>
      <c r="F187" s="124" t="s">
        <v>121</v>
      </c>
      <c r="G187" s="125"/>
      <c r="H187" s="126"/>
      <c r="I187" s="113" t="s">
        <v>512</v>
      </c>
      <c r="J187" s="66" t="s">
        <v>383</v>
      </c>
      <c r="K187" s="67"/>
      <c r="L187" s="67"/>
      <c r="M187" s="67"/>
    </row>
    <row r="188" spans="1:13" ht="36.6" customHeight="1" x14ac:dyDescent="0.2">
      <c r="A188" s="1">
        <v>10</v>
      </c>
      <c r="B188" s="4">
        <v>27</v>
      </c>
      <c r="C188" s="4">
        <v>7</v>
      </c>
      <c r="D188" s="16" t="s">
        <v>326</v>
      </c>
      <c r="E188" s="131"/>
      <c r="F188" s="124" t="s">
        <v>122</v>
      </c>
      <c r="G188" s="125"/>
      <c r="H188" s="126"/>
      <c r="I188" s="113" t="s">
        <v>508</v>
      </c>
      <c r="J188" s="66" t="s">
        <v>382</v>
      </c>
      <c r="K188" s="67"/>
      <c r="L188" s="67"/>
      <c r="M188" s="67"/>
    </row>
    <row r="189" spans="1:13" ht="24" customHeight="1" x14ac:dyDescent="0.2">
      <c r="A189" s="1">
        <v>11</v>
      </c>
      <c r="B189" s="1">
        <v>0</v>
      </c>
      <c r="C189" s="1">
        <v>0</v>
      </c>
      <c r="D189" s="31" t="s">
        <v>327</v>
      </c>
      <c r="E189" s="127" t="s">
        <v>353</v>
      </c>
      <c r="F189" s="128"/>
      <c r="G189" s="128"/>
      <c r="H189" s="129"/>
      <c r="I189" s="110" t="s">
        <v>492</v>
      </c>
      <c r="J189" s="12" t="s">
        <v>394</v>
      </c>
      <c r="K189" s="13" t="s">
        <v>386</v>
      </c>
      <c r="L189" s="13" t="s">
        <v>387</v>
      </c>
      <c r="M189" s="13" t="s">
        <v>388</v>
      </c>
    </row>
    <row r="190" spans="1:13" ht="28.9" customHeight="1" x14ac:dyDescent="0.2">
      <c r="A190" s="1">
        <v>11</v>
      </c>
      <c r="B190" s="4">
        <v>28</v>
      </c>
      <c r="C190" s="4">
        <v>0</v>
      </c>
      <c r="D190" s="16" t="s">
        <v>328</v>
      </c>
      <c r="E190" s="121" t="s">
        <v>378</v>
      </c>
      <c r="F190" s="124" t="s">
        <v>123</v>
      </c>
      <c r="G190" s="125"/>
      <c r="H190" s="126"/>
      <c r="I190" s="113" t="s">
        <v>513</v>
      </c>
      <c r="J190" s="66"/>
      <c r="K190" s="67"/>
      <c r="L190" s="67"/>
      <c r="M190" s="67"/>
    </row>
    <row r="191" spans="1:13" ht="34.15" customHeight="1" x14ac:dyDescent="0.2">
      <c r="A191" s="1">
        <v>11</v>
      </c>
      <c r="B191" s="4">
        <v>28</v>
      </c>
      <c r="C191" s="4">
        <v>1</v>
      </c>
      <c r="D191" s="16" t="s">
        <v>329</v>
      </c>
      <c r="E191" s="122"/>
      <c r="F191" s="124" t="s">
        <v>124</v>
      </c>
      <c r="G191" s="125"/>
      <c r="H191" s="126"/>
      <c r="I191" s="113" t="s">
        <v>513</v>
      </c>
      <c r="J191" s="66"/>
      <c r="K191" s="67"/>
      <c r="L191" s="67"/>
      <c r="M191" s="67"/>
    </row>
    <row r="192" spans="1:13" ht="32.25" customHeight="1" x14ac:dyDescent="0.2">
      <c r="A192" s="1">
        <v>11</v>
      </c>
      <c r="B192" s="4">
        <v>28</v>
      </c>
      <c r="C192" s="4">
        <v>2</v>
      </c>
      <c r="D192" s="16" t="s">
        <v>330</v>
      </c>
      <c r="E192" s="123"/>
      <c r="F192" s="124" t="s">
        <v>125</v>
      </c>
      <c r="G192" s="125"/>
      <c r="H192" s="126"/>
      <c r="I192" s="113" t="s">
        <v>500</v>
      </c>
      <c r="J192" s="66"/>
      <c r="K192" s="67"/>
      <c r="L192" s="67"/>
      <c r="M192" s="67"/>
    </row>
    <row r="193" spans="1:13" ht="27.75" customHeight="1" x14ac:dyDescent="0.2">
      <c r="A193" s="1">
        <v>11</v>
      </c>
      <c r="B193" s="1">
        <v>0</v>
      </c>
      <c r="C193" s="1">
        <v>0</v>
      </c>
      <c r="D193" s="31" t="s">
        <v>327</v>
      </c>
      <c r="E193" s="127" t="s">
        <v>353</v>
      </c>
      <c r="F193" s="128"/>
      <c r="G193" s="128"/>
      <c r="H193" s="129"/>
      <c r="I193" s="110" t="s">
        <v>492</v>
      </c>
      <c r="J193" s="12" t="s">
        <v>394</v>
      </c>
      <c r="K193" s="13" t="s">
        <v>386</v>
      </c>
      <c r="L193" s="13" t="s">
        <v>387</v>
      </c>
      <c r="M193" s="13" t="s">
        <v>388</v>
      </c>
    </row>
    <row r="194" spans="1:13" ht="27" customHeight="1" x14ac:dyDescent="0.2">
      <c r="A194" s="1">
        <v>11</v>
      </c>
      <c r="B194" s="4">
        <v>28</v>
      </c>
      <c r="C194" s="4">
        <v>3</v>
      </c>
      <c r="D194" s="16" t="s">
        <v>331</v>
      </c>
      <c r="E194" s="121" t="s">
        <v>416</v>
      </c>
      <c r="F194" s="135" t="s">
        <v>126</v>
      </c>
      <c r="G194" s="136"/>
      <c r="H194" s="137"/>
      <c r="I194" s="113" t="s">
        <v>500</v>
      </c>
      <c r="J194" s="66"/>
      <c r="K194" s="67"/>
      <c r="L194" s="67"/>
      <c r="M194" s="67"/>
    </row>
    <row r="195" spans="1:13" ht="21.6" customHeight="1" x14ac:dyDescent="0.2">
      <c r="A195" s="1">
        <v>11</v>
      </c>
      <c r="B195" s="4">
        <v>28</v>
      </c>
      <c r="C195" s="4">
        <v>4</v>
      </c>
      <c r="D195" s="16" t="s">
        <v>332</v>
      </c>
      <c r="E195" s="122"/>
      <c r="F195" s="124" t="s">
        <v>127</v>
      </c>
      <c r="G195" s="125"/>
      <c r="H195" s="126"/>
      <c r="I195" s="113" t="s">
        <v>509</v>
      </c>
      <c r="J195" s="66" t="s">
        <v>381</v>
      </c>
      <c r="K195" s="67"/>
      <c r="L195" s="67"/>
      <c r="M195" s="67"/>
    </row>
    <row r="196" spans="1:13" ht="43.5" customHeight="1" x14ac:dyDescent="0.2">
      <c r="A196" s="1">
        <v>11</v>
      </c>
      <c r="B196" s="4">
        <v>28</v>
      </c>
      <c r="C196" s="4">
        <v>5</v>
      </c>
      <c r="D196" s="16" t="s">
        <v>333</v>
      </c>
      <c r="E196" s="122"/>
      <c r="F196" s="124" t="s">
        <v>128</v>
      </c>
      <c r="G196" s="125"/>
      <c r="H196" s="126"/>
      <c r="I196" s="113" t="s">
        <v>502</v>
      </c>
      <c r="J196" s="66"/>
      <c r="K196" s="67"/>
      <c r="L196" s="67"/>
      <c r="M196" s="67"/>
    </row>
    <row r="197" spans="1:13" ht="27" customHeight="1" x14ac:dyDescent="0.2">
      <c r="A197" s="1">
        <v>11</v>
      </c>
      <c r="B197" s="4">
        <v>28</v>
      </c>
      <c r="C197" s="4">
        <v>6</v>
      </c>
      <c r="D197" s="16" t="s">
        <v>334</v>
      </c>
      <c r="E197" s="122"/>
      <c r="F197" s="124" t="s">
        <v>129</v>
      </c>
      <c r="G197" s="125"/>
      <c r="H197" s="126"/>
      <c r="I197" s="113" t="s">
        <v>499</v>
      </c>
      <c r="J197" s="66" t="s">
        <v>382</v>
      </c>
      <c r="K197" s="67"/>
      <c r="L197" s="67"/>
      <c r="M197" s="67"/>
    </row>
    <row r="198" spans="1:13" ht="20.25" customHeight="1" x14ac:dyDescent="0.2">
      <c r="A198" s="1">
        <v>11</v>
      </c>
      <c r="B198" s="4">
        <v>28</v>
      </c>
      <c r="C198" s="4">
        <v>7</v>
      </c>
      <c r="D198" s="16" t="s">
        <v>335</v>
      </c>
      <c r="E198" s="123"/>
      <c r="F198" s="124" t="s">
        <v>130</v>
      </c>
      <c r="G198" s="125"/>
      <c r="H198" s="126"/>
      <c r="I198" s="113" t="s">
        <v>501</v>
      </c>
      <c r="J198" s="66" t="s">
        <v>382</v>
      </c>
      <c r="K198" s="67"/>
      <c r="L198" s="67"/>
      <c r="M198" s="67"/>
    </row>
    <row r="199" spans="1:13" ht="56.45" customHeight="1" x14ac:dyDescent="0.2">
      <c r="A199" s="1">
        <v>11</v>
      </c>
      <c r="B199" s="4">
        <v>29</v>
      </c>
      <c r="C199" s="4">
        <v>0</v>
      </c>
      <c r="D199" s="16" t="s">
        <v>336</v>
      </c>
      <c r="E199" s="130" t="s">
        <v>379</v>
      </c>
      <c r="F199" s="124" t="s">
        <v>131</v>
      </c>
      <c r="G199" s="125"/>
      <c r="H199" s="126"/>
      <c r="I199" s="113" t="s">
        <v>501</v>
      </c>
      <c r="J199" s="66"/>
      <c r="K199" s="67"/>
      <c r="L199" s="67"/>
      <c r="M199" s="67"/>
    </row>
    <row r="200" spans="1:13" ht="56.25" customHeight="1" x14ac:dyDescent="0.2">
      <c r="A200" s="1">
        <v>11</v>
      </c>
      <c r="B200" s="4">
        <v>29</v>
      </c>
      <c r="C200" s="4">
        <v>1</v>
      </c>
      <c r="D200" s="16" t="s">
        <v>337</v>
      </c>
      <c r="E200" s="130"/>
      <c r="F200" s="124" t="s">
        <v>132</v>
      </c>
      <c r="G200" s="125"/>
      <c r="H200" s="126"/>
      <c r="I200" s="113" t="s">
        <v>501</v>
      </c>
      <c r="J200" s="66"/>
      <c r="K200" s="67"/>
      <c r="L200" s="67"/>
      <c r="M200" s="67"/>
    </row>
    <row r="201" spans="1:13" ht="30.75" customHeight="1" x14ac:dyDescent="0.2">
      <c r="A201" s="1">
        <v>11</v>
      </c>
      <c r="B201" s="4">
        <v>29</v>
      </c>
      <c r="C201" s="4">
        <v>2</v>
      </c>
      <c r="D201" s="16" t="s">
        <v>338</v>
      </c>
      <c r="E201" s="130"/>
      <c r="F201" s="124" t="s">
        <v>133</v>
      </c>
      <c r="G201" s="125"/>
      <c r="H201" s="126"/>
      <c r="I201" s="113" t="s">
        <v>510</v>
      </c>
      <c r="J201" s="66"/>
      <c r="K201" s="67"/>
      <c r="L201" s="67"/>
      <c r="M201" s="67"/>
    </row>
    <row r="202" spans="1:13" ht="30.75" customHeight="1" x14ac:dyDescent="0.2">
      <c r="A202" s="1">
        <v>11</v>
      </c>
      <c r="B202" s="4">
        <v>29</v>
      </c>
      <c r="C202" s="4">
        <v>3</v>
      </c>
      <c r="D202" s="16" t="s">
        <v>339</v>
      </c>
      <c r="E202" s="130"/>
      <c r="F202" s="124" t="s">
        <v>134</v>
      </c>
      <c r="G202" s="125"/>
      <c r="H202" s="126"/>
      <c r="I202" s="113" t="s">
        <v>510</v>
      </c>
      <c r="J202" s="66" t="s">
        <v>382</v>
      </c>
      <c r="K202" s="67"/>
      <c r="L202" s="67"/>
      <c r="M202" s="67"/>
    </row>
    <row r="203" spans="1:13" ht="27.75" customHeight="1" x14ac:dyDescent="0.2">
      <c r="A203" s="1">
        <v>11</v>
      </c>
      <c r="B203" s="4">
        <v>29</v>
      </c>
      <c r="C203" s="4">
        <v>4</v>
      </c>
      <c r="D203" s="16" t="s">
        <v>340</v>
      </c>
      <c r="E203" s="130"/>
      <c r="F203" s="124" t="s">
        <v>135</v>
      </c>
      <c r="G203" s="125"/>
      <c r="H203" s="126"/>
      <c r="I203" s="113" t="s">
        <v>510</v>
      </c>
      <c r="J203" s="66"/>
      <c r="K203" s="67"/>
      <c r="L203" s="67"/>
      <c r="M203" s="67"/>
    </row>
    <row r="204" spans="1:13" ht="53.25" customHeight="1" x14ac:dyDescent="0.2">
      <c r="A204" s="1">
        <v>11</v>
      </c>
      <c r="B204" s="4">
        <v>29</v>
      </c>
      <c r="C204" s="4">
        <v>5</v>
      </c>
      <c r="D204" s="16" t="s">
        <v>341</v>
      </c>
      <c r="E204" s="130"/>
      <c r="F204" s="124" t="s">
        <v>136</v>
      </c>
      <c r="G204" s="125"/>
      <c r="H204" s="126"/>
      <c r="I204" s="113" t="s">
        <v>496</v>
      </c>
      <c r="J204" s="66"/>
      <c r="K204" s="67"/>
      <c r="L204" s="67"/>
      <c r="M204" s="67"/>
    </row>
    <row r="205" spans="1:13" ht="28.5" customHeight="1" x14ac:dyDescent="0.2">
      <c r="A205" s="1">
        <v>12</v>
      </c>
      <c r="B205" s="1">
        <v>0</v>
      </c>
      <c r="C205" s="1">
        <v>0</v>
      </c>
      <c r="D205" s="31" t="s">
        <v>342</v>
      </c>
      <c r="E205" s="127" t="s">
        <v>149</v>
      </c>
      <c r="F205" s="128"/>
      <c r="G205" s="128"/>
      <c r="H205" s="129"/>
      <c r="I205" s="110" t="s">
        <v>492</v>
      </c>
      <c r="J205" s="12" t="s">
        <v>394</v>
      </c>
      <c r="K205" s="13" t="s">
        <v>386</v>
      </c>
      <c r="L205" s="13" t="s">
        <v>387</v>
      </c>
      <c r="M205" s="13" t="s">
        <v>388</v>
      </c>
    </row>
    <row r="206" spans="1:13" ht="32.25" customHeight="1" x14ac:dyDescent="0.2">
      <c r="A206" s="1">
        <v>12</v>
      </c>
      <c r="B206" s="4">
        <v>30</v>
      </c>
      <c r="C206" s="4">
        <v>0</v>
      </c>
      <c r="D206" s="16" t="s">
        <v>343</v>
      </c>
      <c r="E206" s="132" t="s">
        <v>380</v>
      </c>
      <c r="F206" s="124" t="s">
        <v>137</v>
      </c>
      <c r="G206" s="125"/>
      <c r="H206" s="126"/>
      <c r="I206" s="113" t="s">
        <v>511</v>
      </c>
      <c r="J206" s="66" t="s">
        <v>381</v>
      </c>
      <c r="K206" s="67"/>
      <c r="L206" s="67"/>
      <c r="M206" s="67"/>
    </row>
    <row r="207" spans="1:13" ht="30.75" customHeight="1" x14ac:dyDescent="0.2">
      <c r="A207" s="1">
        <v>12</v>
      </c>
      <c r="B207" s="4">
        <v>30</v>
      </c>
      <c r="C207" s="4">
        <v>1</v>
      </c>
      <c r="D207" s="16" t="s">
        <v>344</v>
      </c>
      <c r="E207" s="133"/>
      <c r="F207" s="124" t="s">
        <v>138</v>
      </c>
      <c r="G207" s="125"/>
      <c r="H207" s="126"/>
      <c r="I207" s="113" t="s">
        <v>511</v>
      </c>
      <c r="J207" s="66" t="s">
        <v>382</v>
      </c>
      <c r="K207" s="67"/>
      <c r="L207" s="67"/>
      <c r="M207" s="67"/>
    </row>
    <row r="208" spans="1:13" ht="37.5" customHeight="1" x14ac:dyDescent="0.2">
      <c r="A208" s="1">
        <v>12</v>
      </c>
      <c r="B208" s="4">
        <v>30</v>
      </c>
      <c r="C208" s="4">
        <v>2</v>
      </c>
      <c r="D208" s="16" t="s">
        <v>345</v>
      </c>
      <c r="E208" s="133"/>
      <c r="F208" s="124" t="s">
        <v>139</v>
      </c>
      <c r="G208" s="125"/>
      <c r="H208" s="126"/>
      <c r="I208" s="113" t="s">
        <v>508</v>
      </c>
      <c r="J208" s="66" t="s">
        <v>381</v>
      </c>
      <c r="K208" s="67"/>
      <c r="L208" s="67"/>
      <c r="M208" s="67"/>
    </row>
    <row r="209" spans="1:13" ht="32.25" customHeight="1" x14ac:dyDescent="0.2">
      <c r="A209" s="1">
        <v>12</v>
      </c>
      <c r="B209" s="4">
        <v>30</v>
      </c>
      <c r="C209" s="4">
        <v>3</v>
      </c>
      <c r="D209" s="16" t="s">
        <v>346</v>
      </c>
      <c r="E209" s="133"/>
      <c r="F209" s="124" t="s">
        <v>140</v>
      </c>
      <c r="G209" s="125"/>
      <c r="H209" s="126"/>
      <c r="I209" s="113" t="s">
        <v>511</v>
      </c>
      <c r="J209" s="66" t="s">
        <v>381</v>
      </c>
      <c r="K209" s="67"/>
      <c r="L209" s="67"/>
      <c r="M209" s="67"/>
    </row>
    <row r="210" spans="1:13" ht="20.25" customHeight="1" x14ac:dyDescent="0.2">
      <c r="A210" s="1">
        <v>12</v>
      </c>
      <c r="B210" s="4">
        <v>30</v>
      </c>
      <c r="C210" s="4">
        <v>4</v>
      </c>
      <c r="D210" s="16" t="s">
        <v>347</v>
      </c>
      <c r="E210" s="134"/>
      <c r="F210" s="124" t="s">
        <v>141</v>
      </c>
      <c r="G210" s="125"/>
      <c r="H210" s="126"/>
      <c r="I210" s="113" t="s">
        <v>503</v>
      </c>
      <c r="J210" s="66" t="s">
        <v>381</v>
      </c>
      <c r="K210" s="67"/>
      <c r="L210" s="67"/>
      <c r="M210" s="67"/>
    </row>
    <row r="211" spans="1:13" ht="28.5" customHeight="1" x14ac:dyDescent="0.2">
      <c r="A211" s="1">
        <v>12</v>
      </c>
      <c r="B211" s="1">
        <v>0</v>
      </c>
      <c r="C211" s="1">
        <v>0</v>
      </c>
      <c r="D211" s="31" t="s">
        <v>342</v>
      </c>
      <c r="E211" s="127" t="s">
        <v>149</v>
      </c>
      <c r="F211" s="128"/>
      <c r="G211" s="128"/>
      <c r="H211" s="129"/>
      <c r="I211" s="110" t="s">
        <v>492</v>
      </c>
      <c r="J211" s="12" t="s">
        <v>394</v>
      </c>
      <c r="K211" s="13" t="s">
        <v>386</v>
      </c>
      <c r="L211" s="13" t="s">
        <v>387</v>
      </c>
      <c r="M211" s="13" t="s">
        <v>388</v>
      </c>
    </row>
    <row r="212" spans="1:13" ht="35.25" customHeight="1" x14ac:dyDescent="0.2">
      <c r="A212" s="1">
        <v>12</v>
      </c>
      <c r="B212" s="4">
        <v>30</v>
      </c>
      <c r="C212" s="4">
        <v>5</v>
      </c>
      <c r="D212" s="16" t="s">
        <v>348</v>
      </c>
      <c r="E212" s="121" t="s">
        <v>417</v>
      </c>
      <c r="F212" s="124" t="s">
        <v>142</v>
      </c>
      <c r="G212" s="125"/>
      <c r="H212" s="126"/>
      <c r="I212" s="113" t="s">
        <v>508</v>
      </c>
      <c r="J212" s="39" t="s">
        <v>382</v>
      </c>
      <c r="K212" s="23"/>
      <c r="L212" s="23"/>
      <c r="M212" s="23"/>
    </row>
    <row r="213" spans="1:13" ht="19.5" customHeight="1" x14ac:dyDescent="0.2">
      <c r="A213" s="1">
        <v>12</v>
      </c>
      <c r="B213" s="4">
        <v>30</v>
      </c>
      <c r="C213" s="4">
        <v>6</v>
      </c>
      <c r="D213" s="16" t="s">
        <v>349</v>
      </c>
      <c r="E213" s="122"/>
      <c r="F213" s="124" t="s">
        <v>143</v>
      </c>
      <c r="G213" s="125"/>
      <c r="H213" s="126"/>
      <c r="I213" s="113" t="s">
        <v>493</v>
      </c>
      <c r="J213" s="39" t="s">
        <v>381</v>
      </c>
      <c r="K213" s="23"/>
      <c r="L213" s="23"/>
      <c r="M213" s="23"/>
    </row>
    <row r="214" spans="1:13" ht="39" customHeight="1" x14ac:dyDescent="0.2">
      <c r="A214" s="1">
        <v>12</v>
      </c>
      <c r="B214" s="4">
        <v>30</v>
      </c>
      <c r="C214" s="4">
        <v>7</v>
      </c>
      <c r="D214" s="16" t="s">
        <v>350</v>
      </c>
      <c r="E214" s="123"/>
      <c r="F214" s="124" t="s">
        <v>144</v>
      </c>
      <c r="G214" s="125"/>
      <c r="H214" s="126"/>
      <c r="I214" s="113" t="s">
        <v>503</v>
      </c>
      <c r="J214" s="66" t="s">
        <v>381</v>
      </c>
      <c r="K214" s="67"/>
      <c r="L214" s="67"/>
      <c r="M214" s="67"/>
    </row>
    <row r="215" spans="1:13" x14ac:dyDescent="0.2">
      <c r="A215" s="1">
        <v>12</v>
      </c>
      <c r="B215" s="4">
        <v>30</v>
      </c>
      <c r="C215" s="4">
        <v>8</v>
      </c>
      <c r="D215" s="17"/>
      <c r="E215" s="9"/>
      <c r="F215" s="5"/>
      <c r="G215" s="5"/>
      <c r="H215" s="5"/>
      <c r="I215" s="117"/>
      <c r="J215" s="40"/>
    </row>
    <row r="216" spans="1:13" ht="12" customHeight="1" x14ac:dyDescent="0.2">
      <c r="B216" s="4"/>
      <c r="C216" s="4"/>
      <c r="D216" s="17"/>
      <c r="E216" s="171" t="s">
        <v>407</v>
      </c>
      <c r="F216" s="172"/>
      <c r="G216" s="172"/>
      <c r="H216" s="172"/>
      <c r="I216" s="172"/>
      <c r="J216" s="172"/>
      <c r="K216" s="172"/>
      <c r="L216" s="172"/>
      <c r="M216" s="172"/>
    </row>
    <row r="217" spans="1:13" x14ac:dyDescent="0.2">
      <c r="B217" s="4"/>
      <c r="C217" s="4"/>
      <c r="D217" s="17"/>
      <c r="E217" s="9"/>
      <c r="F217" s="5"/>
      <c r="G217" s="5"/>
      <c r="H217" s="5"/>
      <c r="I217" s="117"/>
      <c r="J217" s="40"/>
    </row>
    <row r="218" spans="1:13" ht="14.25" customHeight="1" x14ac:dyDescent="0.2">
      <c r="B218" s="4"/>
      <c r="C218" s="4"/>
      <c r="D218" s="17"/>
      <c r="E218" s="170" t="s">
        <v>430</v>
      </c>
      <c r="F218" s="170"/>
      <c r="G218" s="170"/>
      <c r="H218" s="170"/>
      <c r="I218" s="170"/>
      <c r="J218" s="170"/>
      <c r="K218" s="170"/>
      <c r="L218" s="170"/>
      <c r="M218" s="170"/>
    </row>
    <row r="219" spans="1:13" ht="12" customHeight="1" x14ac:dyDescent="0.2">
      <c r="B219" s="4"/>
      <c r="C219" s="4"/>
      <c r="D219" s="17"/>
      <c r="E219" s="170"/>
      <c r="F219" s="170"/>
      <c r="G219" s="170"/>
      <c r="H219" s="170"/>
      <c r="I219" s="170"/>
      <c r="J219" s="170"/>
      <c r="K219" s="170"/>
      <c r="L219" s="170"/>
      <c r="M219" s="170"/>
    </row>
    <row r="220" spans="1:13" x14ac:dyDescent="0.2">
      <c r="B220" s="4"/>
      <c r="C220" s="4"/>
      <c r="D220" s="17"/>
      <c r="E220" s="9"/>
      <c r="F220" s="5"/>
      <c r="G220" s="5"/>
      <c r="H220" s="5"/>
      <c r="I220" s="117"/>
      <c r="J220" s="40"/>
    </row>
    <row r="221" spans="1:13" ht="29.25" customHeight="1" x14ac:dyDescent="0.2">
      <c r="B221" s="4"/>
      <c r="C221" s="4"/>
      <c r="D221" s="17"/>
      <c r="E221" s="146" t="s">
        <v>407</v>
      </c>
      <c r="F221" s="147"/>
      <c r="G221" s="147"/>
      <c r="H221" s="147"/>
      <c r="I221" s="148"/>
      <c r="J221" s="12" t="s">
        <v>394</v>
      </c>
      <c r="K221" s="13" t="s">
        <v>386</v>
      </c>
      <c r="L221" s="13" t="s">
        <v>387</v>
      </c>
      <c r="M221" s="13" t="s">
        <v>388</v>
      </c>
    </row>
    <row r="222" spans="1:13" ht="15" x14ac:dyDescent="0.25">
      <c r="B222" s="4"/>
      <c r="C222" s="4"/>
      <c r="D222" s="17"/>
      <c r="E222" s="149" t="s">
        <v>506</v>
      </c>
      <c r="F222" s="150"/>
      <c r="G222" s="150"/>
      <c r="H222" s="150"/>
      <c r="I222" s="151"/>
      <c r="J222" s="23" t="s">
        <v>479</v>
      </c>
      <c r="K222" s="111"/>
      <c r="L222" s="111"/>
      <c r="M222" s="111"/>
    </row>
    <row r="223" spans="1:13" ht="15" x14ac:dyDescent="0.25">
      <c r="B223" s="4"/>
      <c r="C223" s="4"/>
      <c r="D223" s="17"/>
      <c r="E223" s="149" t="s">
        <v>410</v>
      </c>
      <c r="F223" s="150"/>
      <c r="G223" s="150"/>
      <c r="H223" s="150"/>
      <c r="I223" s="151"/>
      <c r="J223" s="23" t="s">
        <v>479</v>
      </c>
      <c r="K223" s="25"/>
      <c r="L223" s="25"/>
      <c r="M223" s="25"/>
    </row>
    <row r="224" spans="1:13" ht="15" x14ac:dyDescent="0.25">
      <c r="B224" s="4"/>
      <c r="C224" s="4"/>
      <c r="D224" s="17"/>
      <c r="E224" s="149" t="s">
        <v>411</v>
      </c>
      <c r="F224" s="150"/>
      <c r="G224" s="150"/>
      <c r="H224" s="150"/>
      <c r="I224" s="151"/>
      <c r="J224" s="23" t="s">
        <v>478</v>
      </c>
      <c r="K224" s="25"/>
      <c r="L224" s="25"/>
      <c r="M224" s="25"/>
    </row>
    <row r="225" spans="5:13" ht="15" x14ac:dyDescent="0.25">
      <c r="E225" s="149" t="s">
        <v>412</v>
      </c>
      <c r="F225" s="150"/>
      <c r="G225" s="150"/>
      <c r="H225" s="150"/>
      <c r="I225" s="151"/>
      <c r="J225" s="42" t="s">
        <v>479</v>
      </c>
      <c r="K225" s="25" t="s">
        <v>478</v>
      </c>
      <c r="L225" s="25"/>
      <c r="M225" s="25"/>
    </row>
    <row r="226" spans="5:13" ht="15" x14ac:dyDescent="0.25">
      <c r="E226" s="149" t="s">
        <v>413</v>
      </c>
      <c r="F226" s="150"/>
      <c r="G226" s="150"/>
      <c r="H226" s="150"/>
      <c r="I226" s="151"/>
      <c r="J226" s="42" t="s">
        <v>479</v>
      </c>
      <c r="K226" s="25" t="s">
        <v>478</v>
      </c>
      <c r="L226" s="25"/>
      <c r="M226" s="25"/>
    </row>
    <row r="227" spans="5:13" ht="15" x14ac:dyDescent="0.25">
      <c r="E227" s="149" t="s">
        <v>406</v>
      </c>
      <c r="F227" s="150"/>
      <c r="G227" s="150"/>
      <c r="H227" s="150"/>
      <c r="I227" s="151"/>
      <c r="J227" s="42" t="s">
        <v>479</v>
      </c>
      <c r="K227" s="25"/>
      <c r="L227" s="25" t="s">
        <v>478</v>
      </c>
      <c r="M227" s="25"/>
    </row>
    <row r="228" spans="5:13" ht="15" x14ac:dyDescent="0.25">
      <c r="E228" s="149" t="s">
        <v>408</v>
      </c>
      <c r="F228" s="150"/>
      <c r="G228" s="150"/>
      <c r="H228" s="150"/>
      <c r="I228" s="151"/>
      <c r="J228" s="42" t="s">
        <v>479</v>
      </c>
      <c r="K228" s="25"/>
      <c r="L228" s="25" t="s">
        <v>478</v>
      </c>
      <c r="M228" s="25"/>
    </row>
    <row r="230" spans="5:13" ht="13.5" customHeight="1" x14ac:dyDescent="0.2">
      <c r="E230" s="141" t="s">
        <v>409</v>
      </c>
      <c r="F230" s="141"/>
      <c r="G230" s="141"/>
      <c r="H230" s="141"/>
      <c r="I230" s="118"/>
    </row>
    <row r="232" spans="5:13" ht="24.75" customHeight="1" x14ac:dyDescent="0.2">
      <c r="E232" s="142"/>
      <c r="F232" s="142"/>
      <c r="G232" s="142"/>
      <c r="H232" s="142"/>
      <c r="I232" s="142"/>
      <c r="J232" s="142"/>
      <c r="K232" s="142"/>
      <c r="L232" s="142"/>
      <c r="M232" s="142"/>
    </row>
    <row r="236" spans="5:13" ht="16.5" customHeight="1" x14ac:dyDescent="0.2">
      <c r="E236" s="143" t="s">
        <v>398</v>
      </c>
      <c r="F236" s="144"/>
      <c r="G236" s="144"/>
      <c r="H236" s="144"/>
      <c r="I236" s="144"/>
      <c r="J236" s="144"/>
      <c r="K236" s="144"/>
      <c r="L236" s="144"/>
      <c r="M236" s="145"/>
    </row>
    <row r="237" spans="5:13" ht="36" customHeight="1" x14ac:dyDescent="0.2">
      <c r="E237" s="20" t="s">
        <v>399</v>
      </c>
      <c r="F237" s="138" t="s">
        <v>400</v>
      </c>
      <c r="G237" s="139"/>
      <c r="H237" s="138" t="s">
        <v>401</v>
      </c>
      <c r="I237" s="140"/>
      <c r="J237" s="140"/>
      <c r="K237" s="140"/>
      <c r="L237" s="140"/>
      <c r="M237" s="139"/>
    </row>
  </sheetData>
  <sheetProtection password="C54F" sheet="1" objects="1" scenarios="1"/>
  <protectedRanges>
    <protectedRange sqref="D4:M10" name="Rango2"/>
    <protectedRange sqref="J1:M12 J14:M1048576" name="Rango1"/>
    <protectedRange sqref="I25:I214" name="Rango3"/>
  </protectedRanges>
  <dataConsolidate/>
  <mergeCells count="271">
    <mergeCell ref="E94:E101"/>
    <mergeCell ref="E110:E123"/>
    <mergeCell ref="F33:H33"/>
    <mergeCell ref="F53:H53"/>
    <mergeCell ref="F49:H49"/>
    <mergeCell ref="E205:H205"/>
    <mergeCell ref="F197:H197"/>
    <mergeCell ref="F78:H78"/>
    <mergeCell ref="F79:H79"/>
    <mergeCell ref="F80:H80"/>
    <mergeCell ref="E77:E78"/>
    <mergeCell ref="E79:E81"/>
    <mergeCell ref="F57:H57"/>
    <mergeCell ref="E57:E63"/>
    <mergeCell ref="E64:E66"/>
    <mergeCell ref="F77:H77"/>
    <mergeCell ref="F50:H50"/>
    <mergeCell ref="F52:H52"/>
    <mergeCell ref="E51:H51"/>
    <mergeCell ref="F34:H34"/>
    <mergeCell ref="F35:H35"/>
    <mergeCell ref="F37:H37"/>
    <mergeCell ref="E67:E68"/>
    <mergeCell ref="E69:E70"/>
    <mergeCell ref="F1:M1"/>
    <mergeCell ref="D1:E1"/>
    <mergeCell ref="E218:M219"/>
    <mergeCell ref="E216:M216"/>
    <mergeCell ref="D12:M12"/>
    <mergeCell ref="D14:M14"/>
    <mergeCell ref="D15:M15"/>
    <mergeCell ref="D4:F4"/>
    <mergeCell ref="G4:M4"/>
    <mergeCell ref="D3:M3"/>
    <mergeCell ref="E18:G18"/>
    <mergeCell ref="H18:J18"/>
    <mergeCell ref="E19:G19"/>
    <mergeCell ref="H19:J19"/>
    <mergeCell ref="E20:G20"/>
    <mergeCell ref="H20:J20"/>
    <mergeCell ref="E21:G21"/>
    <mergeCell ref="H21:J21"/>
    <mergeCell ref="E22:G22"/>
    <mergeCell ref="F65:H65"/>
    <mergeCell ref="F66:H66"/>
    <mergeCell ref="F67:H67"/>
    <mergeCell ref="E52:E56"/>
    <mergeCell ref="F58:H58"/>
    <mergeCell ref="D5:F5"/>
    <mergeCell ref="D6:F6"/>
    <mergeCell ref="D7:F7"/>
    <mergeCell ref="D8:F8"/>
    <mergeCell ref="D9:F9"/>
    <mergeCell ref="D10:F10"/>
    <mergeCell ref="F29:H29"/>
    <mergeCell ref="E26:E31"/>
    <mergeCell ref="G10:M10"/>
    <mergeCell ref="E25:H25"/>
    <mergeCell ref="F26:H26"/>
    <mergeCell ref="F27:H27"/>
    <mergeCell ref="F28:H28"/>
    <mergeCell ref="G5:M5"/>
    <mergeCell ref="G6:M6"/>
    <mergeCell ref="G7:M7"/>
    <mergeCell ref="G8:M8"/>
    <mergeCell ref="F30:H30"/>
    <mergeCell ref="F31:H31"/>
    <mergeCell ref="G9:M9"/>
    <mergeCell ref="E17:J17"/>
    <mergeCell ref="D24:M24"/>
    <mergeCell ref="H22:J22"/>
    <mergeCell ref="D13:M13"/>
    <mergeCell ref="E72:E76"/>
    <mergeCell ref="E36:H36"/>
    <mergeCell ref="F43:H43"/>
    <mergeCell ref="F44:H44"/>
    <mergeCell ref="F45:H45"/>
    <mergeCell ref="F46:H46"/>
    <mergeCell ref="F47:H47"/>
    <mergeCell ref="F38:H38"/>
    <mergeCell ref="F39:H39"/>
    <mergeCell ref="F40:H40"/>
    <mergeCell ref="F41:H41"/>
    <mergeCell ref="F42:H42"/>
    <mergeCell ref="F60:H60"/>
    <mergeCell ref="F61:H61"/>
    <mergeCell ref="F85:H85"/>
    <mergeCell ref="E82:H82"/>
    <mergeCell ref="E83:E89"/>
    <mergeCell ref="F48:H48"/>
    <mergeCell ref="E34:E35"/>
    <mergeCell ref="E37:E41"/>
    <mergeCell ref="E42:E45"/>
    <mergeCell ref="E46:E50"/>
    <mergeCell ref="F62:H62"/>
    <mergeCell ref="F63:H63"/>
    <mergeCell ref="F64:H64"/>
    <mergeCell ref="F76:H76"/>
    <mergeCell ref="F70:H70"/>
    <mergeCell ref="F72:H72"/>
    <mergeCell ref="F73:H73"/>
    <mergeCell ref="F74:H74"/>
    <mergeCell ref="F75:H75"/>
    <mergeCell ref="E71:H71"/>
    <mergeCell ref="F54:H54"/>
    <mergeCell ref="F55:H55"/>
    <mergeCell ref="F56:H56"/>
    <mergeCell ref="F59:H59"/>
    <mergeCell ref="F68:H68"/>
    <mergeCell ref="F69:H69"/>
    <mergeCell ref="F87:H87"/>
    <mergeCell ref="F88:H88"/>
    <mergeCell ref="F89:H89"/>
    <mergeCell ref="F92:H92"/>
    <mergeCell ref="F91:H91"/>
    <mergeCell ref="F81:H81"/>
    <mergeCell ref="F83:H83"/>
    <mergeCell ref="F84:H84"/>
    <mergeCell ref="F143:H143"/>
    <mergeCell ref="F111:H111"/>
    <mergeCell ref="F112:H112"/>
    <mergeCell ref="F113:H113"/>
    <mergeCell ref="F114:H114"/>
    <mergeCell ref="F99:H99"/>
    <mergeCell ref="F100:H100"/>
    <mergeCell ref="F101:H101"/>
    <mergeCell ref="F103:H103"/>
    <mergeCell ref="F104:H104"/>
    <mergeCell ref="E102:H102"/>
    <mergeCell ref="F105:H105"/>
    <mergeCell ref="F106:H106"/>
    <mergeCell ref="F107:H107"/>
    <mergeCell ref="F110:H110"/>
    <mergeCell ref="F86:H86"/>
    <mergeCell ref="F144:H144"/>
    <mergeCell ref="F145:H145"/>
    <mergeCell ref="F125:H125"/>
    <mergeCell ref="F146:H146"/>
    <mergeCell ref="F147:H147"/>
    <mergeCell ref="F137:H137"/>
    <mergeCell ref="F138:H138"/>
    <mergeCell ref="F139:H139"/>
    <mergeCell ref="F141:H141"/>
    <mergeCell ref="F142:H142"/>
    <mergeCell ref="E140:H140"/>
    <mergeCell ref="E146:E149"/>
    <mergeCell ref="E136:E139"/>
    <mergeCell ref="E141:E145"/>
    <mergeCell ref="F136:H136"/>
    <mergeCell ref="F132:H132"/>
    <mergeCell ref="F133:H133"/>
    <mergeCell ref="F134:H134"/>
    <mergeCell ref="F135:H135"/>
    <mergeCell ref="F126:H126"/>
    <mergeCell ref="F127:H127"/>
    <mergeCell ref="F129:H129"/>
    <mergeCell ref="F130:H130"/>
    <mergeCell ref="F148:H148"/>
    <mergeCell ref="F149:H149"/>
    <mergeCell ref="F151:H151"/>
    <mergeCell ref="F152:H152"/>
    <mergeCell ref="F154:H154"/>
    <mergeCell ref="E153:H153"/>
    <mergeCell ref="E151:E152"/>
    <mergeCell ref="E154:E163"/>
    <mergeCell ref="F160:H160"/>
    <mergeCell ref="F161:H161"/>
    <mergeCell ref="F162:H162"/>
    <mergeCell ref="F163:H163"/>
    <mergeCell ref="E150:H150"/>
    <mergeCell ref="F168:H168"/>
    <mergeCell ref="F169:H169"/>
    <mergeCell ref="F170:H170"/>
    <mergeCell ref="F171:H171"/>
    <mergeCell ref="F173:H173"/>
    <mergeCell ref="F174:H174"/>
    <mergeCell ref="F175:H175"/>
    <mergeCell ref="E165:E171"/>
    <mergeCell ref="F155:H155"/>
    <mergeCell ref="F156:H156"/>
    <mergeCell ref="F157:H157"/>
    <mergeCell ref="F158:H158"/>
    <mergeCell ref="F159:H159"/>
    <mergeCell ref="F195:H195"/>
    <mergeCell ref="F196:H196"/>
    <mergeCell ref="F177:H177"/>
    <mergeCell ref="F178:H178"/>
    <mergeCell ref="F179:H179"/>
    <mergeCell ref="F198:H198"/>
    <mergeCell ref="F199:H199"/>
    <mergeCell ref="F200:H200"/>
    <mergeCell ref="E164:H164"/>
    <mergeCell ref="F185:H185"/>
    <mergeCell ref="F186:H186"/>
    <mergeCell ref="F187:H187"/>
    <mergeCell ref="F188:H188"/>
    <mergeCell ref="F190:H190"/>
    <mergeCell ref="E189:H189"/>
    <mergeCell ref="F180:H180"/>
    <mergeCell ref="F181:H181"/>
    <mergeCell ref="F182:H182"/>
    <mergeCell ref="F183:H183"/>
    <mergeCell ref="F184:H184"/>
    <mergeCell ref="E173:E180"/>
    <mergeCell ref="E181:E188"/>
    <mergeCell ref="F166:H166"/>
    <mergeCell ref="F167:H167"/>
    <mergeCell ref="F237:G237"/>
    <mergeCell ref="H237:M237"/>
    <mergeCell ref="E230:H230"/>
    <mergeCell ref="F213:H213"/>
    <mergeCell ref="F214:H214"/>
    <mergeCell ref="E232:M232"/>
    <mergeCell ref="E212:E214"/>
    <mergeCell ref="E236:M236"/>
    <mergeCell ref="E221:I221"/>
    <mergeCell ref="E223:I223"/>
    <mergeCell ref="E224:I224"/>
    <mergeCell ref="E225:I225"/>
    <mergeCell ref="E226:I226"/>
    <mergeCell ref="E227:I227"/>
    <mergeCell ref="E228:I228"/>
    <mergeCell ref="E222:I222"/>
    <mergeCell ref="E103:E108"/>
    <mergeCell ref="F108:H108"/>
    <mergeCell ref="F209:H209"/>
    <mergeCell ref="F210:H210"/>
    <mergeCell ref="F212:H212"/>
    <mergeCell ref="E206:E210"/>
    <mergeCell ref="E211:H211"/>
    <mergeCell ref="F207:H207"/>
    <mergeCell ref="F202:H202"/>
    <mergeCell ref="F203:H203"/>
    <mergeCell ref="F204:H204"/>
    <mergeCell ref="F206:H206"/>
    <mergeCell ref="F208:H208"/>
    <mergeCell ref="E199:E204"/>
    <mergeCell ref="F165:H165"/>
    <mergeCell ref="E172:H172"/>
    <mergeCell ref="E190:E192"/>
    <mergeCell ref="E194:E198"/>
    <mergeCell ref="E193:H193"/>
    <mergeCell ref="F176:H176"/>
    <mergeCell ref="F201:H201"/>
    <mergeCell ref="F191:H191"/>
    <mergeCell ref="F192:H192"/>
    <mergeCell ref="F194:H194"/>
    <mergeCell ref="E91:E93"/>
    <mergeCell ref="F93:H93"/>
    <mergeCell ref="E32:H32"/>
    <mergeCell ref="E90:H90"/>
    <mergeCell ref="E109:H109"/>
    <mergeCell ref="E125:E127"/>
    <mergeCell ref="E129:E135"/>
    <mergeCell ref="E128:H128"/>
    <mergeCell ref="F122:H122"/>
    <mergeCell ref="F123:H123"/>
    <mergeCell ref="F121:H121"/>
    <mergeCell ref="F120:H120"/>
    <mergeCell ref="F119:H119"/>
    <mergeCell ref="F118:H118"/>
    <mergeCell ref="F117:H117"/>
    <mergeCell ref="F116:H116"/>
    <mergeCell ref="F115:H115"/>
    <mergeCell ref="E124:H124"/>
    <mergeCell ref="F131:H131"/>
    <mergeCell ref="F94:H94"/>
    <mergeCell ref="F95:H95"/>
    <mergeCell ref="F96:H96"/>
    <mergeCell ref="F97:H97"/>
    <mergeCell ref="F98:H98"/>
  </mergeCells>
  <pageMargins left="0.26" right="0.27559055118110237" top="0.2" bottom="0.23622047244094491" header="0.22" footer="0.23622047244094491"/>
  <pageSetup scale="9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Escala!$B$2:$B$6</xm:f>
          </x14:formula1>
          <xm:sqref>J229:M1048576 J1:M12 J14:M221</xm:sqref>
        </x14:dataValidation>
        <x14:dataValidation type="list" allowBlank="1" showInputMessage="1" showErrorMessage="1">
          <x14:formula1>
            <xm:f>Escala!$B$10:$B$11</xm:f>
          </x14:formula1>
          <xm:sqref>J222:M228</xm:sqref>
        </x14:dataValidation>
        <x14:dataValidation type="list" allowBlank="1" showInputMessage="1" showErrorMessage="1">
          <x14:formula1>
            <xm:f>Escala!$A$14:$A$34</xm:f>
          </x14:formula1>
          <xm:sqref>I26:I31 I33:I35 I37:I50 I52:I70 I72:I81 I83:I89 I91:I101 I103:I108 I110:I123 I125:I127 I129:I139 I141:I149 I151:I152 I154:I163 I165:I171 I173:I188 I190:I192 I194:I204 I206:I210 I212:I214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O260"/>
  <sheetViews>
    <sheetView topLeftCell="E1" zoomScale="85" zoomScaleNormal="85" workbookViewId="0">
      <selection activeCell="I239" sqref="I239"/>
    </sheetView>
  </sheetViews>
  <sheetFormatPr baseColWidth="10" defaultColWidth="11.42578125" defaultRowHeight="12" x14ac:dyDescent="0.2"/>
  <cols>
    <col min="1" max="1" width="4.7109375" style="1" hidden="1" customWidth="1"/>
    <col min="2" max="2" width="4.5703125" style="1" hidden="1" customWidth="1"/>
    <col min="3" max="3" width="3.5703125" style="1" hidden="1" customWidth="1"/>
    <col min="4" max="4" width="6.42578125" style="18" customWidth="1"/>
    <col min="5" max="5" width="29.42578125" style="28" customWidth="1"/>
    <col min="6" max="6" width="42.42578125" style="2" customWidth="1"/>
    <col min="7" max="7" width="16.42578125" style="2" customWidth="1"/>
    <col min="8" max="8" width="13" style="2" customWidth="1"/>
    <col min="9" max="9" width="8.85546875" style="65" customWidth="1"/>
    <col min="10" max="10" width="6.140625" style="64" customWidth="1"/>
    <col min="11" max="11" width="5.7109375" style="64" customWidth="1"/>
    <col min="12" max="12" width="6.28515625" style="64" customWidth="1"/>
    <col min="13" max="13" width="1.140625" style="3" customWidth="1"/>
    <col min="14" max="14" width="19.5703125" style="3" customWidth="1"/>
    <col min="15" max="16384" width="11.42578125" style="3"/>
  </cols>
  <sheetData>
    <row r="1" spans="1:15" ht="42" customHeight="1" x14ac:dyDescent="0.2">
      <c r="D1" s="179"/>
      <c r="E1" s="179"/>
      <c r="F1" s="168" t="s">
        <v>515</v>
      </c>
      <c r="G1" s="168"/>
      <c r="H1" s="168"/>
      <c r="I1" s="168"/>
      <c r="J1" s="168"/>
      <c r="K1" s="168"/>
      <c r="L1" s="168"/>
    </row>
    <row r="2" spans="1:15" ht="15" customHeight="1" x14ac:dyDescent="0.2">
      <c r="D2" s="3"/>
      <c r="E2" s="3"/>
      <c r="F2" s="3"/>
      <c r="G2" s="3"/>
      <c r="H2" s="3"/>
      <c r="I2" s="56"/>
      <c r="J2" s="56"/>
      <c r="K2" s="56"/>
      <c r="L2" s="56"/>
    </row>
    <row r="3" spans="1:15" ht="15.6" customHeight="1" x14ac:dyDescent="0.2">
      <c r="A3" s="180" t="s">
        <v>487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</row>
    <row r="4" spans="1:15" ht="29.25" customHeight="1" x14ac:dyDescent="0.2">
      <c r="A4" s="181" t="s">
        <v>490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</row>
    <row r="5" spans="1:15" s="7" customFormat="1" ht="13.5" customHeight="1" x14ac:dyDescent="0.25">
      <c r="A5" s="6"/>
      <c r="B5" s="6"/>
      <c r="C5" s="6"/>
      <c r="D5" s="15"/>
      <c r="E5" s="3"/>
      <c r="F5" s="14"/>
      <c r="G5" s="14"/>
      <c r="H5" s="14"/>
      <c r="I5" s="56"/>
      <c r="J5" s="57"/>
      <c r="K5" s="57"/>
      <c r="L5" s="57"/>
    </row>
    <row r="6" spans="1:15" s="7" customFormat="1" ht="18" customHeight="1" x14ac:dyDescent="0.25">
      <c r="A6" s="6"/>
      <c r="B6" s="6"/>
      <c r="C6" s="6"/>
      <c r="D6" s="163" t="s">
        <v>393</v>
      </c>
      <c r="E6" s="163"/>
      <c r="F6" s="163"/>
      <c r="G6" s="163"/>
      <c r="H6" s="163"/>
      <c r="I6" s="163"/>
      <c r="J6" s="163"/>
      <c r="K6" s="163"/>
      <c r="L6" s="163"/>
    </row>
    <row r="7" spans="1:15" ht="27" customHeight="1" x14ac:dyDescent="0.2">
      <c r="A7" s="1">
        <v>1</v>
      </c>
      <c r="B7" s="1">
        <v>0</v>
      </c>
      <c r="C7" s="1">
        <v>0</v>
      </c>
      <c r="D7" s="31" t="s">
        <v>170</v>
      </c>
      <c r="E7" s="127" t="s">
        <v>145</v>
      </c>
      <c r="F7" s="128"/>
      <c r="G7" s="128"/>
      <c r="H7" s="129"/>
      <c r="I7" s="58" t="s">
        <v>394</v>
      </c>
      <c r="J7" s="58" t="s">
        <v>386</v>
      </c>
      <c r="K7" s="58" t="s">
        <v>387</v>
      </c>
      <c r="L7" s="58" t="s">
        <v>388</v>
      </c>
    </row>
    <row r="8" spans="1:15" ht="27.75" customHeight="1" x14ac:dyDescent="0.2">
      <c r="A8" s="1">
        <v>1</v>
      </c>
      <c r="B8" s="4">
        <v>1</v>
      </c>
      <c r="C8" s="4">
        <v>0</v>
      </c>
      <c r="D8" s="16" t="s">
        <v>171</v>
      </c>
      <c r="E8" s="152" t="s">
        <v>354</v>
      </c>
      <c r="F8" s="124" t="s">
        <v>150</v>
      </c>
      <c r="G8" s="125"/>
      <c r="H8" s="126"/>
      <c r="I8" s="60">
        <f>+IF('Formato No.2'!J26="A",Escala!$C$2,IF('Formato No.2'!J26="B",Escala!$C$3,IF('Formato No.2'!J26="C",Escala!$C$4,IF('Formato No.2'!J26="D",Escala!$C$5,IF('Formato No.2'!J26="E",Escala!$C$6,IF('Formato No.2'!J26="N/A","",IF('Formato No.2'!J26="","","ERROR")))))))</f>
        <v>1</v>
      </c>
      <c r="J8" s="60" t="str">
        <f>+IF('Formato No.2'!K26="A",Escala!$C$2,IF('Formato No.2'!K26="B",Escala!$C$3,IF('Formato No.2'!K26="C",Escala!$C$4,IF('Formato No.2'!K26="D",Escala!$C$5,IF('Formato No.2'!K26="E",Escala!$C$6,IF('Formato No.2'!K26="N/A","",IF('Formato No.2'!K26="","","ERROR")))))))</f>
        <v/>
      </c>
      <c r="K8" s="60" t="str">
        <f>+IF('Formato No.2'!L26="A",Escala!$C$2,IF('Formato No.2'!L26="B",Escala!$C$3,IF('Formato No.2'!L26="C",Escala!$C$4,IF('Formato No.2'!L26="D",Escala!$C$5,IF('Formato No.2'!L26="E",Escala!$C$6,IF('Formato No.2'!L26="N/A","",IF('Formato No.2'!L26="","","ERROR")))))))</f>
        <v/>
      </c>
      <c r="L8" s="60" t="str">
        <f>+IF('Formato No.2'!M26="A",Escala!$C$2,IF('Formato No.2'!M26="B",Escala!$C$3,IF('Formato No.2'!M26="C",Escala!$C$4,IF('Formato No.2'!M26="D",Escala!$C$5,IF('Formato No.2'!M26="E",Escala!$C$6,IF('Formato No.2'!M26="N/A","",IF('Formato No.2'!M26="","","ERROR")))))))</f>
        <v/>
      </c>
    </row>
    <row r="9" spans="1:15" ht="31.5" customHeight="1" x14ac:dyDescent="0.2">
      <c r="A9" s="1">
        <v>1</v>
      </c>
      <c r="B9" s="4">
        <v>1</v>
      </c>
      <c r="C9" s="4">
        <v>1</v>
      </c>
      <c r="D9" s="16" t="s">
        <v>172</v>
      </c>
      <c r="E9" s="159"/>
      <c r="F9" s="124" t="s">
        <v>0</v>
      </c>
      <c r="G9" s="125"/>
      <c r="H9" s="126"/>
      <c r="I9" s="60">
        <f>+IF('Formato No.2'!J27="A",Escala!$C$2,IF('Formato No.2'!J27="B",Escala!$C$3,IF('Formato No.2'!J27="C",Escala!$C$4,IF('Formato No.2'!J27="D",Escala!$C$5,IF('Formato No.2'!J27="E",Escala!$C$6,IF('Formato No.2'!J27="N/A","",IF('Formato No.2'!J27="","","ERROR")))))))</f>
        <v>1</v>
      </c>
      <c r="J9" s="60" t="str">
        <f>+IF('Formato No.2'!K27="A",Escala!$C$2,IF('Formato No.2'!K27="B",Escala!$C$3,IF('Formato No.2'!K27="C",Escala!$C$4,IF('Formato No.2'!K27="D",Escala!$C$5,IF('Formato No.2'!K27="E",Escala!$C$6,IF('Formato No.2'!K27="N/A","",IF('Formato No.2'!K27="","","ERROR")))))))</f>
        <v/>
      </c>
      <c r="K9" s="60" t="str">
        <f>+IF('Formato No.2'!L27="A",Escala!$C$2,IF('Formato No.2'!L27="B",Escala!$C$3,IF('Formato No.2'!L27="C",Escala!$C$4,IF('Formato No.2'!L27="D",Escala!$C$5,IF('Formato No.2'!L27="E",Escala!$C$6,IF('Formato No.2'!L27="N/A","",IF('Formato No.2'!L27="","","ERROR")))))))</f>
        <v/>
      </c>
      <c r="L9" s="60" t="str">
        <f>+IF('Formato No.2'!M27="A",Escala!$C$2,IF('Formato No.2'!M27="B",Escala!$C$3,IF('Formato No.2'!M27="C",Escala!$C$4,IF('Formato No.2'!M27="D",Escala!$C$5,IF('Formato No.2'!M27="E",Escala!$C$6,IF('Formato No.2'!M27="N/A","",IF('Formato No.2'!M27="","","ERROR")))))))</f>
        <v/>
      </c>
      <c r="O9" s="3" t="s">
        <v>491</v>
      </c>
    </row>
    <row r="10" spans="1:15" ht="23.45" customHeight="1" x14ac:dyDescent="0.2">
      <c r="A10" s="1">
        <v>1</v>
      </c>
      <c r="B10" s="4">
        <v>1</v>
      </c>
      <c r="C10" s="4">
        <v>2</v>
      </c>
      <c r="D10" s="16" t="s">
        <v>173</v>
      </c>
      <c r="E10" s="159"/>
      <c r="F10" s="124" t="s">
        <v>1</v>
      </c>
      <c r="G10" s="125"/>
      <c r="H10" s="126"/>
      <c r="I10" s="60">
        <f>+IF('Formato No.2'!J28="A",Escala!$C$2,IF('Formato No.2'!J28="B",Escala!$C$3,IF('Formato No.2'!J28="C",Escala!$C$4,IF('Formato No.2'!J28="D",Escala!$C$5,IF('Formato No.2'!J28="E",Escala!$C$6,IF('Formato No.2'!J28="N/A","",IF('Formato No.2'!J28="","","ERROR")))))))</f>
        <v>0.8</v>
      </c>
      <c r="J10" s="60" t="str">
        <f>+IF('Formato No.2'!K28="A",Escala!$C$2,IF('Formato No.2'!K28="B",Escala!$C$3,IF('Formato No.2'!K28="C",Escala!$C$4,IF('Formato No.2'!K28="D",Escala!$C$5,IF('Formato No.2'!K28="E",Escala!$C$6,IF('Formato No.2'!K28="N/A","",IF('Formato No.2'!K28="","","ERROR")))))))</f>
        <v/>
      </c>
      <c r="K10" s="60" t="str">
        <f>+IF('Formato No.2'!L28="A",Escala!$C$2,IF('Formato No.2'!L28="B",Escala!$C$3,IF('Formato No.2'!L28="C",Escala!$C$4,IF('Formato No.2'!L28="D",Escala!$C$5,IF('Formato No.2'!L28="E",Escala!$C$6,IF('Formato No.2'!L28="N/A","",IF('Formato No.2'!L28="","","ERROR")))))))</f>
        <v/>
      </c>
      <c r="L10" s="60" t="str">
        <f>+IF('Formato No.2'!M28="A",Escala!$C$2,IF('Formato No.2'!M28="B",Escala!$C$3,IF('Formato No.2'!M28="C",Escala!$C$4,IF('Formato No.2'!M28="D",Escala!$C$5,IF('Formato No.2'!M28="E",Escala!$C$6,IF('Formato No.2'!M28="N/A","",IF('Formato No.2'!M28="","","ERROR")))))))</f>
        <v/>
      </c>
    </row>
    <row r="11" spans="1:15" ht="26.25" customHeight="1" x14ac:dyDescent="0.2">
      <c r="A11" s="1">
        <v>1</v>
      </c>
      <c r="B11" s="4">
        <v>1</v>
      </c>
      <c r="C11" s="4">
        <v>3</v>
      </c>
      <c r="D11" s="16" t="s">
        <v>174</v>
      </c>
      <c r="E11" s="159"/>
      <c r="F11" s="124" t="s">
        <v>2</v>
      </c>
      <c r="G11" s="125"/>
      <c r="H11" s="126"/>
      <c r="I11" s="60">
        <f>+IF('Formato No.2'!J29="A",Escala!$C$2,IF('Formato No.2'!J29="B",Escala!$C$3,IF('Formato No.2'!J29="C",Escala!$C$4,IF('Formato No.2'!J29="D",Escala!$C$5,IF('Formato No.2'!J29="E",Escala!$C$6,IF('Formato No.2'!J29="N/A","",IF('Formato No.2'!J29="","","ERROR")))))))</f>
        <v>1</v>
      </c>
      <c r="J11" s="60" t="str">
        <f>+IF('Formato No.2'!K29="A",Escala!$C$2,IF('Formato No.2'!K29="B",Escala!$C$3,IF('Formato No.2'!K29="C",Escala!$C$4,IF('Formato No.2'!K29="D",Escala!$C$5,IF('Formato No.2'!K29="E",Escala!$C$6,IF('Formato No.2'!K29="N/A","",IF('Formato No.2'!K29="","","ERROR")))))))</f>
        <v/>
      </c>
      <c r="K11" s="60" t="str">
        <f>+IF('Formato No.2'!L29="A",Escala!$C$2,IF('Formato No.2'!L29="B",Escala!$C$3,IF('Formato No.2'!L29="C",Escala!$C$4,IF('Formato No.2'!L29="D",Escala!$C$5,IF('Formato No.2'!L29="E",Escala!$C$6,IF('Formato No.2'!L29="N/A","",IF('Formato No.2'!L29="","","ERROR")))))))</f>
        <v/>
      </c>
      <c r="L11" s="60" t="str">
        <f>+IF('Formato No.2'!M29="A",Escala!$C$2,IF('Formato No.2'!M29="B",Escala!$C$3,IF('Formato No.2'!M29="C",Escala!$C$4,IF('Formato No.2'!M29="D",Escala!$C$5,IF('Formato No.2'!M29="E",Escala!$C$6,IF('Formato No.2'!M29="N/A","",IF('Formato No.2'!M29="","","ERROR")))))))</f>
        <v/>
      </c>
    </row>
    <row r="12" spans="1:15" ht="27.75" customHeight="1" x14ac:dyDescent="0.2">
      <c r="A12" s="1">
        <v>1</v>
      </c>
      <c r="B12" s="4">
        <v>1</v>
      </c>
      <c r="C12" s="4">
        <v>4</v>
      </c>
      <c r="D12" s="16" t="s">
        <v>175</v>
      </c>
      <c r="E12" s="159"/>
      <c r="F12" s="124" t="s">
        <v>423</v>
      </c>
      <c r="G12" s="125"/>
      <c r="H12" s="126"/>
      <c r="I12" s="60">
        <f>+IF('Formato No.2'!J30="A",Escala!$C$2,IF('Formato No.2'!J30="B",Escala!$C$3,IF('Formato No.2'!J30="C",Escala!$C$4,IF('Formato No.2'!J30="D",Escala!$C$5,IF('Formato No.2'!J30="E",Escala!$C$6,IF('Formato No.2'!J30="N/A","",IF('Formato No.2'!J30="","","ERROR")))))))</f>
        <v>0.8</v>
      </c>
      <c r="J12" s="60" t="str">
        <f>+IF('Formato No.2'!K30="A",Escala!$C$2,IF('Formato No.2'!K30="B",Escala!$C$3,IF('Formato No.2'!K30="C",Escala!$C$4,IF('Formato No.2'!K30="D",Escala!$C$5,IF('Formato No.2'!K30="E",Escala!$C$6,IF('Formato No.2'!K30="N/A","",IF('Formato No.2'!K30="","","ERROR")))))))</f>
        <v/>
      </c>
      <c r="K12" s="60" t="str">
        <f>+IF('Formato No.2'!L30="A",Escala!$C$2,IF('Formato No.2'!L30="B",Escala!$C$3,IF('Formato No.2'!L30="C",Escala!$C$4,IF('Formato No.2'!L30="D",Escala!$C$5,IF('Formato No.2'!L30="E",Escala!$C$6,IF('Formato No.2'!L30="N/A","",IF('Formato No.2'!L30="","","ERROR")))))))</f>
        <v/>
      </c>
      <c r="L12" s="60" t="str">
        <f>+IF('Formato No.2'!M30="A",Escala!$C$2,IF('Formato No.2'!M30="B",Escala!$C$3,IF('Formato No.2'!M30="C",Escala!$C$4,IF('Formato No.2'!M30="D",Escala!$C$5,IF('Formato No.2'!M30="E",Escala!$C$6,IF('Formato No.2'!M30="N/A","",IF('Formato No.2'!M30="","","ERROR")))))))</f>
        <v/>
      </c>
    </row>
    <row r="13" spans="1:15" ht="30" customHeight="1" x14ac:dyDescent="0.2">
      <c r="A13" s="1">
        <v>1</v>
      </c>
      <c r="B13" s="4">
        <v>1</v>
      </c>
      <c r="C13" s="4">
        <v>5</v>
      </c>
      <c r="D13" s="16" t="s">
        <v>176</v>
      </c>
      <c r="E13" s="159"/>
      <c r="F13" s="124" t="s">
        <v>3</v>
      </c>
      <c r="G13" s="125"/>
      <c r="H13" s="126"/>
      <c r="I13" s="60">
        <f>+IF('Formato No.2'!J31="A",Escala!$C$2,IF('Formato No.2'!J31="B",Escala!$C$3,IF('Formato No.2'!J31="C",Escala!$C$4,IF('Formato No.2'!J31="D",Escala!$C$5,IF('Formato No.2'!J31="E",Escala!$C$6,IF('Formato No.2'!J31="N/A","",IF('Formato No.2'!J31="","","ERROR")))))))</f>
        <v>0.8</v>
      </c>
      <c r="J13" s="60" t="str">
        <f>+IF('Formato No.2'!K31="A",Escala!$C$2,IF('Formato No.2'!K31="B",Escala!$C$3,IF('Formato No.2'!K31="C",Escala!$C$4,IF('Formato No.2'!K31="D",Escala!$C$5,IF('Formato No.2'!K31="E",Escala!$C$6,IF('Formato No.2'!K31="N/A","",IF('Formato No.2'!K31="","","ERROR")))))))</f>
        <v/>
      </c>
      <c r="K13" s="60" t="str">
        <f>+IF('Formato No.2'!L31="A",Escala!$C$2,IF('Formato No.2'!L31="B",Escala!$C$3,IF('Formato No.2'!L31="C",Escala!$C$4,IF('Formato No.2'!L31="D",Escala!$C$5,IF('Formato No.2'!L31="E",Escala!$C$6,IF('Formato No.2'!L31="N/A","",IF('Formato No.2'!L31="","","ERROR")))))))</f>
        <v/>
      </c>
      <c r="L13" s="60" t="str">
        <f>+IF('Formato No.2'!M31="A",Escala!$C$2,IF('Formato No.2'!M31="B",Escala!$C$3,IF('Formato No.2'!M31="C",Escala!$C$4,IF('Formato No.2'!M31="D",Escala!$C$5,IF('Formato No.2'!M31="E",Escala!$C$6,IF('Formato No.2'!M31="N/A","",IF('Formato No.2'!M31="","","ERROR")))))))</f>
        <v/>
      </c>
    </row>
    <row r="14" spans="1:15" ht="12.75" customHeight="1" x14ac:dyDescent="0.2">
      <c r="B14" s="4"/>
      <c r="C14" s="4"/>
      <c r="D14" s="44"/>
      <c r="E14" s="45"/>
      <c r="F14" s="46"/>
      <c r="G14" s="46"/>
      <c r="H14" s="47"/>
      <c r="I14" s="59">
        <f>+AVERAGE(I8:I13)</f>
        <v>0.89999999999999991</v>
      </c>
      <c r="J14" s="59" t="e">
        <f t="shared" ref="J14:L14" si="0">+AVERAGE(J8:J13)</f>
        <v>#DIV/0!</v>
      </c>
      <c r="K14" s="59" t="e">
        <f t="shared" si="0"/>
        <v>#DIV/0!</v>
      </c>
      <c r="L14" s="59" t="e">
        <f t="shared" si="0"/>
        <v>#DIV/0!</v>
      </c>
    </row>
    <row r="15" spans="1:15" ht="52.5" customHeight="1" x14ac:dyDescent="0.2">
      <c r="A15" s="1">
        <v>1</v>
      </c>
      <c r="B15" s="4">
        <v>2</v>
      </c>
      <c r="C15" s="4">
        <v>0</v>
      </c>
      <c r="D15" s="16" t="s">
        <v>177</v>
      </c>
      <c r="E15" s="27" t="s">
        <v>355</v>
      </c>
      <c r="F15" s="124" t="s">
        <v>431</v>
      </c>
      <c r="G15" s="125"/>
      <c r="H15" s="126"/>
      <c r="I15" s="60">
        <f>+IF('Formato No.2'!J33="A",Escala!$C$2,IF('Formato No.2'!J33="B",Escala!$C$3,IF('Formato No.2'!J33="C",Escala!$C$4,IF('Formato No.2'!J33="D",Escala!$C$5,IF('Formato No.2'!J33="E",Escala!$C$6,IF('Formato No.2'!J33="N/A","",IF('Formato No.2'!J33="","","ERROR")))))))</f>
        <v>0.8</v>
      </c>
      <c r="J15" s="60" t="str">
        <f>+IF('Formato No.2'!K33="A",Escala!$C$2,IF('Formato No.2'!K33="B",Escala!$C$3,IF('Formato No.2'!K33="C",Escala!$C$4,IF('Formato No.2'!K33="D",Escala!$C$5,IF('Formato No.2'!K33="E",Escala!$C$6,IF('Formato No.2'!K33="N/A","",IF('Formato No.2'!K33="","","ERROR")))))))</f>
        <v/>
      </c>
      <c r="K15" s="60" t="str">
        <f>+IF('Formato No.2'!L33="A",Escala!$C$2,IF('Formato No.2'!L33="B",Escala!$C$3,IF('Formato No.2'!L33="C",Escala!$C$4,IF('Formato No.2'!L33="D",Escala!$C$5,IF('Formato No.2'!L33="E",Escala!$C$6,IF('Formato No.2'!L33="N/A","",IF('Formato No.2'!L33="","","ERROR")))))))</f>
        <v/>
      </c>
      <c r="L15" s="60" t="str">
        <f>+IF('Formato No.2'!M33="A",Escala!$C$2,IF('Formato No.2'!M33="B",Escala!$C$3,IF('Formato No.2'!M33="C",Escala!$C$4,IF('Formato No.2'!M33="D",Escala!$C$5,IF('Formato No.2'!M33="E",Escala!$C$6,IF('Formato No.2'!M33="N/A","",IF('Formato No.2'!M33="","","ERROR")))))))</f>
        <v/>
      </c>
    </row>
    <row r="16" spans="1:15" ht="12.75" customHeight="1" x14ac:dyDescent="0.2">
      <c r="B16" s="4"/>
      <c r="C16" s="4"/>
      <c r="D16" s="44"/>
      <c r="E16" s="45"/>
      <c r="F16" s="46"/>
      <c r="G16" s="46"/>
      <c r="H16" s="47"/>
      <c r="I16" s="59">
        <f>+AVERAGE(I15)</f>
        <v>0.8</v>
      </c>
      <c r="J16" s="59" t="e">
        <f t="shared" ref="J16:L16" si="1">+AVERAGE(J15)</f>
        <v>#DIV/0!</v>
      </c>
      <c r="K16" s="59" t="e">
        <f>+AVERAGE(K15)</f>
        <v>#DIV/0!</v>
      </c>
      <c r="L16" s="59" t="e">
        <f t="shared" si="1"/>
        <v>#DIV/0!</v>
      </c>
    </row>
    <row r="17" spans="1:12" ht="30.75" customHeight="1" x14ac:dyDescent="0.2">
      <c r="A17" s="1">
        <v>1</v>
      </c>
      <c r="B17" s="4">
        <v>3</v>
      </c>
      <c r="C17" s="4">
        <v>0</v>
      </c>
      <c r="D17" s="16" t="s">
        <v>178</v>
      </c>
      <c r="E17" s="130" t="s">
        <v>356</v>
      </c>
      <c r="F17" s="124" t="s">
        <v>4</v>
      </c>
      <c r="G17" s="125"/>
      <c r="H17" s="126"/>
      <c r="I17" s="60">
        <f>+IF('Formato No.2'!J34="A",Escala!$C$2,IF('Formato No.2'!J34="B",Escala!$C$3,IF('Formato No.2'!J34="C",Escala!$C$4,IF('Formato No.2'!J34="D",Escala!$C$5,IF('Formato No.2'!J34="E",Escala!$C$6,IF('Formato No.2'!J34="N/A","",IF('Formato No.2'!J34="","","ERROR")))))))</f>
        <v>0.8</v>
      </c>
      <c r="J17" s="60" t="str">
        <f>+IF('Formato No.2'!K34="A",Escala!$C$2,IF('Formato No.2'!K34="B",Escala!$C$3,IF('Formato No.2'!K34="C",Escala!$C$4,IF('Formato No.2'!K34="D",Escala!$C$5,IF('Formato No.2'!K34="E",Escala!$C$6,IF('Formato No.2'!K34="N/A","",IF('Formato No.2'!K34="","","ERROR")))))))</f>
        <v/>
      </c>
      <c r="K17" s="60" t="str">
        <f>+IF('Formato No.2'!L34="A",Escala!$C$2,IF('Formato No.2'!L34="B",Escala!$C$3,IF('Formato No.2'!L34="C",Escala!$C$4,IF('Formato No.2'!L34="D",Escala!$C$5,IF('Formato No.2'!L34="E",Escala!$C$6,IF('Formato No.2'!L34="N/A","",IF('Formato No.2'!L34="","","ERROR")))))))</f>
        <v/>
      </c>
      <c r="L17" s="60" t="str">
        <f>+IF('Formato No.2'!M34="A",Escala!$C$2,IF('Formato No.2'!M34="B",Escala!$C$3,IF('Formato No.2'!M34="C",Escala!$C$4,IF('Formato No.2'!M34="D",Escala!$C$5,IF('Formato No.2'!M34="E",Escala!$C$6,IF('Formato No.2'!M34="N/A","",IF('Formato No.2'!M34="","","ERROR")))))))</f>
        <v/>
      </c>
    </row>
    <row r="18" spans="1:12" ht="31.5" customHeight="1" x14ac:dyDescent="0.2">
      <c r="A18" s="1">
        <v>1</v>
      </c>
      <c r="B18" s="4">
        <v>3</v>
      </c>
      <c r="C18" s="4">
        <v>1</v>
      </c>
      <c r="D18" s="16" t="s">
        <v>179</v>
      </c>
      <c r="E18" s="131"/>
      <c r="F18" s="124" t="s">
        <v>5</v>
      </c>
      <c r="G18" s="125"/>
      <c r="H18" s="126"/>
      <c r="I18" s="60">
        <f>+IF('Formato No.2'!J35="A",Escala!$C$2,IF('Formato No.2'!J35="B",Escala!$C$3,IF('Formato No.2'!J35="C",Escala!$C$4,IF('Formato No.2'!J35="D",Escala!$C$5,IF('Formato No.2'!J35="E",Escala!$C$6,IF('Formato No.2'!J35="N/A","",IF('Formato No.2'!J35="","","ERROR")))))))</f>
        <v>0.8</v>
      </c>
      <c r="J18" s="60" t="str">
        <f>+IF('Formato No.2'!K35="A",Escala!$C$2,IF('Formato No.2'!K35="B",Escala!$C$3,IF('Formato No.2'!K35="C",Escala!$C$4,IF('Formato No.2'!K35="D",Escala!$C$5,IF('Formato No.2'!K35="E",Escala!$C$6,IF('Formato No.2'!K35="N/A","",IF('Formato No.2'!K35="","","ERROR")))))))</f>
        <v/>
      </c>
      <c r="K18" s="60" t="str">
        <f>+IF('Formato No.2'!L35="A",Escala!$C$2,IF('Formato No.2'!L35="B",Escala!$C$3,IF('Formato No.2'!L35="C",Escala!$C$4,IF('Formato No.2'!L35="D",Escala!$C$5,IF('Formato No.2'!L35="E",Escala!$C$6,IF('Formato No.2'!L35="N/A","",IF('Formato No.2'!L35="","","ERROR")))))))</f>
        <v/>
      </c>
      <c r="L18" s="60" t="str">
        <f>+IF('Formato No.2'!M35="A",Escala!$C$2,IF('Formato No.2'!M35="B",Escala!$C$3,IF('Formato No.2'!M35="C",Escala!$C$4,IF('Formato No.2'!M35="D",Escala!$C$5,IF('Formato No.2'!M35="E",Escala!$C$6,IF('Formato No.2'!M35="N/A","",IF('Formato No.2'!M35="","","ERROR")))))))</f>
        <v/>
      </c>
    </row>
    <row r="19" spans="1:12" ht="16.149999999999999" customHeight="1" thickBot="1" x14ac:dyDescent="0.25">
      <c r="B19" s="4"/>
      <c r="C19" s="4"/>
      <c r="D19" s="44"/>
      <c r="E19" s="45"/>
      <c r="F19" s="46"/>
      <c r="G19" s="46"/>
      <c r="H19" s="47"/>
      <c r="I19" s="59">
        <f>+AVERAGE(I17:I18)</f>
        <v>0.8</v>
      </c>
      <c r="J19" s="59" t="e">
        <f t="shared" ref="J19:L19" si="2">+AVERAGE(J17:J18)</f>
        <v>#DIV/0!</v>
      </c>
      <c r="K19" s="59" t="e">
        <f t="shared" si="2"/>
        <v>#DIV/0!</v>
      </c>
      <c r="L19" s="59" t="e">
        <f t="shared" si="2"/>
        <v>#DIV/0!</v>
      </c>
    </row>
    <row r="20" spans="1:12" ht="15" customHeight="1" thickBot="1" x14ac:dyDescent="0.25">
      <c r="B20" s="4"/>
      <c r="C20" s="4"/>
      <c r="D20" s="52"/>
      <c r="E20" s="53"/>
      <c r="F20" s="54"/>
      <c r="G20" s="54"/>
      <c r="H20" s="55"/>
      <c r="I20" s="62">
        <f>+(I14+I16+I19)/3</f>
        <v>0.83333333333333337</v>
      </c>
      <c r="J20" s="62" t="e">
        <f t="shared" ref="J20:L20" si="3">+(J14+J16+J19)/3</f>
        <v>#DIV/0!</v>
      </c>
      <c r="K20" s="62" t="e">
        <f t="shared" si="3"/>
        <v>#DIV/0!</v>
      </c>
      <c r="L20" s="62" t="e">
        <f t="shared" si="3"/>
        <v>#DIV/0!</v>
      </c>
    </row>
    <row r="21" spans="1:12" ht="27" customHeight="1" x14ac:dyDescent="0.2">
      <c r="A21" s="1">
        <v>2</v>
      </c>
      <c r="B21" s="1">
        <v>0</v>
      </c>
      <c r="C21" s="1">
        <v>0</v>
      </c>
      <c r="D21" s="31" t="s">
        <v>180</v>
      </c>
      <c r="E21" s="127" t="s">
        <v>146</v>
      </c>
      <c r="F21" s="128"/>
      <c r="G21" s="128"/>
      <c r="H21" s="129"/>
      <c r="I21" s="58" t="s">
        <v>394</v>
      </c>
      <c r="J21" s="58" t="s">
        <v>386</v>
      </c>
      <c r="K21" s="58" t="s">
        <v>387</v>
      </c>
      <c r="L21" s="58" t="s">
        <v>388</v>
      </c>
    </row>
    <row r="22" spans="1:12" ht="27.75" customHeight="1" x14ac:dyDescent="0.2">
      <c r="A22" s="4">
        <v>2</v>
      </c>
      <c r="B22" s="4">
        <v>4</v>
      </c>
      <c r="C22" s="4">
        <v>0</v>
      </c>
      <c r="D22" s="16" t="s">
        <v>181</v>
      </c>
      <c r="E22" s="152" t="s">
        <v>357</v>
      </c>
      <c r="F22" s="124" t="s">
        <v>6</v>
      </c>
      <c r="G22" s="125"/>
      <c r="H22" s="126"/>
      <c r="I22" s="60">
        <f>+IF('Formato No.2'!J37="A",Escala!$C$2,IF('Formato No.2'!J37="B",Escala!$C$3,IF('Formato No.2'!J37="C",Escala!$C$4,IF('Formato No.2'!J37="D",Escala!$C$5,IF('Formato No.2'!J37="E",Escala!$C$6,IF('Formato No.2'!J37="N/A","",IF('Formato No.2'!J37="","","ERROR")))))))</f>
        <v>0.6</v>
      </c>
      <c r="J22" s="60" t="str">
        <f>+IF('Formato No.2'!K37="A",Escala!$C$2,IF('Formato No.2'!K37="B",Escala!$C$3,IF('Formato No.2'!K37="C",Escala!$C$4,IF('Formato No.2'!K37="D",Escala!$C$5,IF('Formato No.2'!K37="E",Escala!$C$6,IF('Formato No.2'!K37="N/A","",IF('Formato No.2'!K37="","","ERROR")))))))</f>
        <v/>
      </c>
      <c r="K22" s="60" t="str">
        <f>+IF('Formato No.2'!L37="A",Escala!$C$2,IF('Formato No.2'!L37="B",Escala!$C$3,IF('Formato No.2'!L37="C",Escala!$C$4,IF('Formato No.2'!L37="D",Escala!$C$5,IF('Formato No.2'!L37="E",Escala!$C$6,IF('Formato No.2'!L37="N/A","",IF('Formato No.2'!L37="","","ERROR")))))))</f>
        <v/>
      </c>
      <c r="L22" s="60" t="str">
        <f>+IF('Formato No.2'!M37="A",Escala!$C$2,IF('Formato No.2'!M37="B",Escala!$C$3,IF('Formato No.2'!M37="C",Escala!$C$4,IF('Formato No.2'!M37="D",Escala!$C$5,IF('Formato No.2'!M37="E",Escala!$C$6,IF('Formato No.2'!M37="N/A","",IF('Formato No.2'!M37="","","ERROR")))))))</f>
        <v/>
      </c>
    </row>
    <row r="23" spans="1:12" ht="22.5" customHeight="1" x14ac:dyDescent="0.2">
      <c r="A23" s="4">
        <v>2</v>
      </c>
      <c r="B23" s="4">
        <v>4</v>
      </c>
      <c r="C23" s="4">
        <v>1</v>
      </c>
      <c r="D23" s="16" t="s">
        <v>182</v>
      </c>
      <c r="E23" s="131"/>
      <c r="F23" s="124" t="s">
        <v>7</v>
      </c>
      <c r="G23" s="125"/>
      <c r="H23" s="126"/>
      <c r="I23" s="60">
        <f>+IF('Formato No.2'!J38="A",Escala!$C$2,IF('Formato No.2'!J38="B",Escala!$C$3,IF('Formato No.2'!J38="C",Escala!$C$4,IF('Formato No.2'!J38="D",Escala!$C$5,IF('Formato No.2'!J38="E",Escala!$C$6,IF('Formato No.2'!J38="N/A","",IF('Formato No.2'!J38="","","ERROR")))))))</f>
        <v>1</v>
      </c>
      <c r="J23" s="60" t="str">
        <f>+IF('Formato No.2'!K38="A",Escala!$C$2,IF('Formato No.2'!K38="B",Escala!$C$3,IF('Formato No.2'!K38="C",Escala!$C$4,IF('Formato No.2'!K38="D",Escala!$C$5,IF('Formato No.2'!K38="E",Escala!$C$6,IF('Formato No.2'!K38="N/A","",IF('Formato No.2'!K38="","","ERROR")))))))</f>
        <v/>
      </c>
      <c r="K23" s="60" t="str">
        <f>+IF('Formato No.2'!L38="A",Escala!$C$2,IF('Formato No.2'!L38="B",Escala!$C$3,IF('Formato No.2'!L38="C",Escala!$C$4,IF('Formato No.2'!L38="D",Escala!$C$5,IF('Formato No.2'!L38="E",Escala!$C$6,IF('Formato No.2'!L38="N/A","",IF('Formato No.2'!L38="","","ERROR")))))))</f>
        <v/>
      </c>
      <c r="L23" s="60" t="str">
        <f>+IF('Formato No.2'!M38="A",Escala!$C$2,IF('Formato No.2'!M38="B",Escala!$C$3,IF('Formato No.2'!M38="C",Escala!$C$4,IF('Formato No.2'!M38="D",Escala!$C$5,IF('Formato No.2'!M38="E",Escala!$C$6,IF('Formato No.2'!M38="N/A","",IF('Formato No.2'!M38="","","ERROR")))))))</f>
        <v/>
      </c>
    </row>
    <row r="24" spans="1:12" ht="24.75" customHeight="1" x14ac:dyDescent="0.2">
      <c r="A24" s="4">
        <v>2</v>
      </c>
      <c r="B24" s="4">
        <v>4</v>
      </c>
      <c r="C24" s="4">
        <v>2</v>
      </c>
      <c r="D24" s="16" t="s">
        <v>183</v>
      </c>
      <c r="E24" s="131"/>
      <c r="F24" s="124" t="s">
        <v>8</v>
      </c>
      <c r="G24" s="125"/>
      <c r="H24" s="126"/>
      <c r="I24" s="60">
        <f>+IF('Formato No.2'!J39="A",Escala!$C$2,IF('Formato No.2'!J39="B",Escala!$C$3,IF('Formato No.2'!J39="C",Escala!$C$4,IF('Formato No.2'!J39="D",Escala!$C$5,IF('Formato No.2'!J39="E",Escala!$C$6,IF('Formato No.2'!J39="N/A","",IF('Formato No.2'!J39="","","ERROR")))))))</f>
        <v>1</v>
      </c>
      <c r="J24" s="60" t="str">
        <f>+IF('Formato No.2'!K39="A",Escala!$C$2,IF('Formato No.2'!K39="B",Escala!$C$3,IF('Formato No.2'!K39="C",Escala!$C$4,IF('Formato No.2'!K39="D",Escala!$C$5,IF('Formato No.2'!K39="E",Escala!$C$6,IF('Formato No.2'!K39="N/A","",IF('Formato No.2'!K39="","","ERROR")))))))</f>
        <v/>
      </c>
      <c r="K24" s="60" t="str">
        <f>+IF('Formato No.2'!L39="A",Escala!$C$2,IF('Formato No.2'!L39="B",Escala!$C$3,IF('Formato No.2'!L39="C",Escala!$C$4,IF('Formato No.2'!L39="D",Escala!$C$5,IF('Formato No.2'!L39="E",Escala!$C$6,IF('Formato No.2'!L39="N/A","",IF('Formato No.2'!L39="","","ERROR")))))))</f>
        <v/>
      </c>
      <c r="L24" s="60" t="str">
        <f>+IF('Formato No.2'!M39="A",Escala!$C$2,IF('Formato No.2'!M39="B",Escala!$C$3,IF('Formato No.2'!M39="C",Escala!$C$4,IF('Formato No.2'!M39="D",Escala!$C$5,IF('Formato No.2'!M39="E",Escala!$C$6,IF('Formato No.2'!M39="N/A","",IF('Formato No.2'!M39="","","ERROR")))))))</f>
        <v/>
      </c>
    </row>
    <row r="25" spans="1:12" ht="21" customHeight="1" x14ac:dyDescent="0.2">
      <c r="A25" s="4">
        <v>2</v>
      </c>
      <c r="B25" s="4">
        <v>4</v>
      </c>
      <c r="C25" s="4">
        <v>3</v>
      </c>
      <c r="D25" s="16" t="s">
        <v>184</v>
      </c>
      <c r="E25" s="131"/>
      <c r="F25" s="124" t="s">
        <v>155</v>
      </c>
      <c r="G25" s="125"/>
      <c r="H25" s="126"/>
      <c r="I25" s="60">
        <f>+IF('Formato No.2'!J40="A",Escala!$C$2,IF('Formato No.2'!J40="B",Escala!$C$3,IF('Formato No.2'!J40="C",Escala!$C$4,IF('Formato No.2'!J40="D",Escala!$C$5,IF('Formato No.2'!J40="E",Escala!$C$6,IF('Formato No.2'!J40="N/A","",IF('Formato No.2'!J40="","","ERROR")))))))</f>
        <v>1</v>
      </c>
      <c r="J25" s="60" t="str">
        <f>+IF('Formato No.2'!K40="A",Escala!$C$2,IF('Formato No.2'!K40="B",Escala!$C$3,IF('Formato No.2'!K40="C",Escala!$C$4,IF('Formato No.2'!K40="D",Escala!$C$5,IF('Formato No.2'!K40="E",Escala!$C$6,IF('Formato No.2'!K40="N/A","",IF('Formato No.2'!K40="","","ERROR")))))))</f>
        <v/>
      </c>
      <c r="K25" s="60" t="str">
        <f>+IF('Formato No.2'!L40="A",Escala!$C$2,IF('Formato No.2'!L40="B",Escala!$C$3,IF('Formato No.2'!L40="C",Escala!$C$4,IF('Formato No.2'!L40="D",Escala!$C$5,IF('Formato No.2'!L40="E",Escala!$C$6,IF('Formato No.2'!L40="N/A","",IF('Formato No.2'!L40="","","ERROR")))))))</f>
        <v/>
      </c>
      <c r="L25" s="60" t="str">
        <f>+IF('Formato No.2'!M40="A",Escala!$C$2,IF('Formato No.2'!M40="B",Escala!$C$3,IF('Formato No.2'!M40="C",Escala!$C$4,IF('Formato No.2'!M40="D",Escala!$C$5,IF('Formato No.2'!M40="E",Escala!$C$6,IF('Formato No.2'!M40="N/A","",IF('Formato No.2'!M40="","","ERROR")))))))</f>
        <v/>
      </c>
    </row>
    <row r="26" spans="1:12" ht="28.5" customHeight="1" x14ac:dyDescent="0.2">
      <c r="A26" s="4">
        <v>2</v>
      </c>
      <c r="B26" s="4">
        <v>4</v>
      </c>
      <c r="C26" s="4">
        <v>4</v>
      </c>
      <c r="D26" s="16" t="s">
        <v>185</v>
      </c>
      <c r="E26" s="131"/>
      <c r="F26" s="124" t="s">
        <v>156</v>
      </c>
      <c r="G26" s="125"/>
      <c r="H26" s="126"/>
      <c r="I26" s="60">
        <f>+IF('Formato No.2'!J41="A",Escala!$C$2,IF('Formato No.2'!J41="B",Escala!$C$3,IF('Formato No.2'!J41="C",Escala!$C$4,IF('Formato No.2'!J41="D",Escala!$C$5,IF('Formato No.2'!J41="E",Escala!$C$6,IF('Formato No.2'!J41="N/A","",IF('Formato No.2'!J41="","","ERROR")))))))</f>
        <v>1</v>
      </c>
      <c r="J26" s="60" t="str">
        <f>+IF('Formato No.2'!K41="A",Escala!$C$2,IF('Formato No.2'!K41="B",Escala!$C$3,IF('Formato No.2'!K41="C",Escala!$C$4,IF('Formato No.2'!K41="D",Escala!$C$5,IF('Formato No.2'!K41="E",Escala!$C$6,IF('Formato No.2'!K41="N/A","",IF('Formato No.2'!K41="","","ERROR")))))))</f>
        <v/>
      </c>
      <c r="K26" s="60" t="str">
        <f>+IF('Formato No.2'!L41="A",Escala!$C$2,IF('Formato No.2'!L41="B",Escala!$C$3,IF('Formato No.2'!L41="C",Escala!$C$4,IF('Formato No.2'!L41="D",Escala!$C$5,IF('Formato No.2'!L41="E",Escala!$C$6,IF('Formato No.2'!L41="N/A","",IF('Formato No.2'!L41="","","ERROR")))))))</f>
        <v/>
      </c>
      <c r="L26" s="60" t="str">
        <f>+IF('Formato No.2'!M41="A",Escala!$C$2,IF('Formato No.2'!M41="B",Escala!$C$3,IF('Formato No.2'!M41="C",Escala!$C$4,IF('Formato No.2'!M41="D",Escala!$C$5,IF('Formato No.2'!M41="E",Escala!$C$6,IF('Formato No.2'!M41="N/A","",IF('Formato No.2'!M41="","","ERROR")))))))</f>
        <v/>
      </c>
    </row>
    <row r="27" spans="1:12" ht="16.149999999999999" customHeight="1" x14ac:dyDescent="0.2">
      <c r="B27" s="4"/>
      <c r="C27" s="4"/>
      <c r="D27" s="44"/>
      <c r="E27" s="45"/>
      <c r="F27" s="46"/>
      <c r="G27" s="46"/>
      <c r="H27" s="47"/>
      <c r="I27" s="59">
        <f>+AVERAGE(I22:I26)</f>
        <v>0.91999999999999993</v>
      </c>
      <c r="J27" s="59" t="e">
        <f t="shared" ref="J27:L27" si="4">+AVERAGE(J22:J26)</f>
        <v>#DIV/0!</v>
      </c>
      <c r="K27" s="59" t="e">
        <f t="shared" si="4"/>
        <v>#DIV/0!</v>
      </c>
      <c r="L27" s="59" t="e">
        <f t="shared" si="4"/>
        <v>#DIV/0!</v>
      </c>
    </row>
    <row r="28" spans="1:12" ht="27" customHeight="1" x14ac:dyDescent="0.2">
      <c r="A28" s="1">
        <v>2</v>
      </c>
      <c r="B28" s="1">
        <v>0</v>
      </c>
      <c r="C28" s="1">
        <v>0</v>
      </c>
      <c r="D28" s="31" t="s">
        <v>180</v>
      </c>
      <c r="E28" s="127" t="s">
        <v>146</v>
      </c>
      <c r="F28" s="128"/>
      <c r="G28" s="128"/>
      <c r="H28" s="129"/>
      <c r="I28" s="58" t="s">
        <v>394</v>
      </c>
      <c r="J28" s="58" t="s">
        <v>386</v>
      </c>
      <c r="K28" s="58" t="s">
        <v>387</v>
      </c>
      <c r="L28" s="58" t="s">
        <v>388</v>
      </c>
    </row>
    <row r="29" spans="1:12" ht="27" customHeight="1" x14ac:dyDescent="0.2">
      <c r="A29" s="4">
        <v>2</v>
      </c>
      <c r="B29" s="4">
        <v>5</v>
      </c>
      <c r="C29" s="4">
        <v>0</v>
      </c>
      <c r="D29" s="16" t="s">
        <v>186</v>
      </c>
      <c r="E29" s="152" t="s">
        <v>358</v>
      </c>
      <c r="F29" s="124" t="s">
        <v>9</v>
      </c>
      <c r="G29" s="125"/>
      <c r="H29" s="126"/>
      <c r="I29" s="60">
        <f>+IF('Formato No.2'!J42="A",Escala!$C$2,IF('Formato No.2'!J42="B",Escala!$C$3,IF('Formato No.2'!J42="C",Escala!$C$4,IF('Formato No.2'!J42="D",Escala!$C$5,IF('Formato No.2'!J42="E",Escala!$C$6,IF('Formato No.2'!J42="N/A","",IF('Formato No.2'!J42="","","ERROR")))))))</f>
        <v>1</v>
      </c>
      <c r="J29" s="60" t="str">
        <f>+IF('Formato No.2'!K42="A",Escala!$C$2,IF('Formato No.2'!K42="B",Escala!$C$3,IF('Formato No.2'!K42="C",Escala!$C$4,IF('Formato No.2'!K42="D",Escala!$C$5,IF('Formato No.2'!K42="E",Escala!$C$6,IF('Formato No.2'!K42="N/A","",IF('Formato No.2'!K42="","","ERROR")))))))</f>
        <v/>
      </c>
      <c r="K29" s="60" t="str">
        <f>+IF('Formato No.2'!L42="A",Escala!$C$2,IF('Formato No.2'!L42="B",Escala!$C$3,IF('Formato No.2'!L42="C",Escala!$C$4,IF('Formato No.2'!L42="D",Escala!$C$5,IF('Formato No.2'!L42="E",Escala!$C$6,IF('Formato No.2'!L42="N/A","",IF('Formato No.2'!L42="","","ERROR")))))))</f>
        <v/>
      </c>
      <c r="L29" s="60" t="str">
        <f>+IF('Formato No.2'!M42="A",Escala!$C$2,IF('Formato No.2'!M42="B",Escala!$C$3,IF('Formato No.2'!M42="C",Escala!$C$4,IF('Formato No.2'!M42="D",Escala!$C$5,IF('Formato No.2'!M42="E",Escala!$C$6,IF('Formato No.2'!M42="N/A","",IF('Formato No.2'!M42="","","ERROR")))))))</f>
        <v/>
      </c>
    </row>
    <row r="30" spans="1:12" ht="28.5" customHeight="1" x14ac:dyDescent="0.2">
      <c r="A30" s="4">
        <v>2</v>
      </c>
      <c r="B30" s="4">
        <v>5</v>
      </c>
      <c r="C30" s="4">
        <v>1</v>
      </c>
      <c r="D30" s="16" t="s">
        <v>187</v>
      </c>
      <c r="E30" s="131"/>
      <c r="F30" s="135" t="s">
        <v>10</v>
      </c>
      <c r="G30" s="136"/>
      <c r="H30" s="137"/>
      <c r="I30" s="60">
        <f>+IF('Formato No.2'!J43="A",Escala!$C$2,IF('Formato No.2'!J43="B",Escala!$C$3,IF('Formato No.2'!J43="C",Escala!$C$4,IF('Formato No.2'!J43="D",Escala!$C$5,IF('Formato No.2'!J43="E",Escala!$C$6,IF('Formato No.2'!J43="N/A","",IF('Formato No.2'!J43="","","ERROR")))))))</f>
        <v>0.8</v>
      </c>
      <c r="J30" s="60" t="str">
        <f>+IF('Formato No.2'!K43="A",Escala!$C$2,IF('Formato No.2'!K43="B",Escala!$C$3,IF('Formato No.2'!K43="C",Escala!$C$4,IF('Formato No.2'!K43="D",Escala!$C$5,IF('Formato No.2'!K43="E",Escala!$C$6,IF('Formato No.2'!K43="N/A","",IF('Formato No.2'!K43="","","ERROR")))))))</f>
        <v/>
      </c>
      <c r="K30" s="60" t="str">
        <f>+IF('Formato No.2'!L43="A",Escala!$C$2,IF('Formato No.2'!L43="B",Escala!$C$3,IF('Formato No.2'!L43="C",Escala!$C$4,IF('Formato No.2'!L43="D",Escala!$C$5,IF('Formato No.2'!L43="E",Escala!$C$6,IF('Formato No.2'!L43="N/A","",IF('Formato No.2'!L43="","","ERROR")))))))</f>
        <v/>
      </c>
      <c r="L30" s="60" t="str">
        <f>+IF('Formato No.2'!M43="A",Escala!$C$2,IF('Formato No.2'!M43="B",Escala!$C$3,IF('Formato No.2'!M43="C",Escala!$C$4,IF('Formato No.2'!M43="D",Escala!$C$5,IF('Formato No.2'!M43="E",Escala!$C$6,IF('Formato No.2'!M43="N/A","",IF('Formato No.2'!M43="","","ERROR")))))))</f>
        <v/>
      </c>
    </row>
    <row r="31" spans="1:12" ht="27" customHeight="1" x14ac:dyDescent="0.2">
      <c r="A31" s="4">
        <v>2</v>
      </c>
      <c r="B31" s="4">
        <v>5</v>
      </c>
      <c r="C31" s="4">
        <v>2</v>
      </c>
      <c r="D31" s="16" t="s">
        <v>188</v>
      </c>
      <c r="E31" s="131"/>
      <c r="F31" s="124" t="s">
        <v>11</v>
      </c>
      <c r="G31" s="125"/>
      <c r="H31" s="126"/>
      <c r="I31" s="60">
        <f>+IF('Formato No.2'!J44="A",Escala!$C$2,IF('Formato No.2'!J44="B",Escala!$C$3,IF('Formato No.2'!J44="C",Escala!$C$4,IF('Formato No.2'!J44="D",Escala!$C$5,IF('Formato No.2'!J44="E",Escala!$C$6,IF('Formato No.2'!J44="N/A","",IF('Formato No.2'!J44="","","ERROR")))))))</f>
        <v>0.8</v>
      </c>
      <c r="J31" s="60" t="str">
        <f>+IF('Formato No.2'!K44="A",Escala!$C$2,IF('Formato No.2'!K44="B",Escala!$C$3,IF('Formato No.2'!K44="C",Escala!$C$4,IF('Formato No.2'!K44="D",Escala!$C$5,IF('Formato No.2'!K44="E",Escala!$C$6,IF('Formato No.2'!K44="N/A","",IF('Formato No.2'!K44="","","ERROR")))))))</f>
        <v/>
      </c>
      <c r="K31" s="60" t="str">
        <f>+IF('Formato No.2'!L44="A",Escala!$C$2,IF('Formato No.2'!L44="B",Escala!$C$3,IF('Formato No.2'!L44="C",Escala!$C$4,IF('Formato No.2'!L44="D",Escala!$C$5,IF('Formato No.2'!L44="E",Escala!$C$6,IF('Formato No.2'!L44="N/A","",IF('Formato No.2'!L44="","","ERROR")))))))</f>
        <v/>
      </c>
      <c r="L31" s="60" t="str">
        <f>+IF('Formato No.2'!M44="A",Escala!$C$2,IF('Formato No.2'!M44="B",Escala!$C$3,IF('Formato No.2'!M44="C",Escala!$C$4,IF('Formato No.2'!M44="D",Escala!$C$5,IF('Formato No.2'!M44="E",Escala!$C$6,IF('Formato No.2'!M44="N/A","",IF('Formato No.2'!M44="","","ERROR")))))))</f>
        <v/>
      </c>
    </row>
    <row r="32" spans="1:12" ht="43.5" customHeight="1" x14ac:dyDescent="0.2">
      <c r="A32" s="4">
        <v>2</v>
      </c>
      <c r="B32" s="4">
        <v>5</v>
      </c>
      <c r="C32" s="4">
        <v>3</v>
      </c>
      <c r="D32" s="16" t="s">
        <v>189</v>
      </c>
      <c r="E32" s="131"/>
      <c r="F32" s="124" t="s">
        <v>12</v>
      </c>
      <c r="G32" s="125"/>
      <c r="H32" s="126"/>
      <c r="I32" s="60">
        <f>+IF('Formato No.2'!J45="A",Escala!$C$2,IF('Formato No.2'!J45="B",Escala!$C$3,IF('Formato No.2'!J45="C",Escala!$C$4,IF('Formato No.2'!J45="D",Escala!$C$5,IF('Formato No.2'!J45="E",Escala!$C$6,IF('Formato No.2'!J45="N/A","",IF('Formato No.2'!J45="","","ERROR")))))))</f>
        <v>0.8</v>
      </c>
      <c r="J32" s="60" t="str">
        <f>+IF('Formato No.2'!K45="A",Escala!$C$2,IF('Formato No.2'!K45="B",Escala!$C$3,IF('Formato No.2'!K45="C",Escala!$C$4,IF('Formato No.2'!K45="D",Escala!$C$5,IF('Formato No.2'!K45="E",Escala!$C$6,IF('Formato No.2'!K45="N/A","",IF('Formato No.2'!K45="","","ERROR")))))))</f>
        <v/>
      </c>
      <c r="K32" s="60" t="str">
        <f>+IF('Formato No.2'!L45="A",Escala!$C$2,IF('Formato No.2'!L45="B",Escala!$C$3,IF('Formato No.2'!L45="C",Escala!$C$4,IF('Formato No.2'!L45="D",Escala!$C$5,IF('Formato No.2'!L45="E",Escala!$C$6,IF('Formato No.2'!L45="N/A","",IF('Formato No.2'!L45="","","ERROR")))))))</f>
        <v/>
      </c>
      <c r="L32" s="60" t="str">
        <f>+IF('Formato No.2'!M45="A",Escala!$C$2,IF('Formato No.2'!M45="B",Escala!$C$3,IF('Formato No.2'!M45="C",Escala!$C$4,IF('Formato No.2'!M45="D",Escala!$C$5,IF('Formato No.2'!M45="E",Escala!$C$6,IF('Formato No.2'!M45="N/A","",IF('Formato No.2'!M45="","","ERROR")))))))</f>
        <v/>
      </c>
    </row>
    <row r="33" spans="1:12" ht="19.899999999999999" customHeight="1" x14ac:dyDescent="0.2">
      <c r="B33" s="4"/>
      <c r="C33" s="4"/>
      <c r="D33" s="44"/>
      <c r="E33" s="45"/>
      <c r="F33" s="46"/>
      <c r="G33" s="46"/>
      <c r="H33" s="47"/>
      <c r="I33" s="59">
        <f>+AVERAGE(I29:I32)</f>
        <v>0.85000000000000009</v>
      </c>
      <c r="J33" s="59" t="e">
        <f t="shared" ref="J33:L33" si="5">+AVERAGE(J29:J32)</f>
        <v>#DIV/0!</v>
      </c>
      <c r="K33" s="59" t="e">
        <f t="shared" si="5"/>
        <v>#DIV/0!</v>
      </c>
      <c r="L33" s="59" t="e">
        <f t="shared" si="5"/>
        <v>#DIV/0!</v>
      </c>
    </row>
    <row r="34" spans="1:12" ht="19.149999999999999" customHeight="1" x14ac:dyDescent="0.2">
      <c r="A34" s="4">
        <v>2</v>
      </c>
      <c r="B34" s="4">
        <v>6</v>
      </c>
      <c r="C34" s="4">
        <v>0</v>
      </c>
      <c r="D34" s="16" t="s">
        <v>190</v>
      </c>
      <c r="E34" s="130" t="s">
        <v>359</v>
      </c>
      <c r="F34" s="124" t="s">
        <v>13</v>
      </c>
      <c r="G34" s="125"/>
      <c r="H34" s="126"/>
      <c r="I34" s="60">
        <f>+IF('Formato No.2'!J46="A",Escala!$C$2,IF('Formato No.2'!J46="B",Escala!$C$3,IF('Formato No.2'!J46="C",Escala!$C$4,IF('Formato No.2'!J46="D",Escala!$C$5,IF('Formato No.2'!J46="E",Escala!$C$6,IF('Formato No.2'!J46="N/A","",IF('Formato No.2'!J46="","","ERROR")))))))</f>
        <v>1</v>
      </c>
      <c r="J34" s="60" t="str">
        <f>+IF('Formato No.2'!K46="A",Escala!$C$2,IF('Formato No.2'!K46="B",Escala!$C$3,IF('Formato No.2'!K46="C",Escala!$C$4,IF('Formato No.2'!K46="D",Escala!$C$5,IF('Formato No.2'!K46="E",Escala!$C$6,IF('Formato No.2'!K46="N/A","",IF('Formato No.2'!K46="","","ERROR")))))))</f>
        <v/>
      </c>
      <c r="K34" s="60" t="str">
        <f>+IF('Formato No.2'!L46="A",Escala!$C$2,IF('Formato No.2'!L46="B",Escala!$C$3,IF('Formato No.2'!L46="C",Escala!$C$4,IF('Formato No.2'!L46="D",Escala!$C$5,IF('Formato No.2'!L46="E",Escala!$C$6,IF('Formato No.2'!L46="N/A","",IF('Formato No.2'!L46="","","ERROR")))))))</f>
        <v/>
      </c>
      <c r="L34" s="60" t="str">
        <f>+IF('Formato No.2'!M46="A",Escala!$C$2,IF('Formato No.2'!M46="B",Escala!$C$3,IF('Formato No.2'!M46="C",Escala!$C$4,IF('Formato No.2'!M46="D",Escala!$C$5,IF('Formato No.2'!M46="E",Escala!$C$6,IF('Formato No.2'!M46="N/A","",IF('Formato No.2'!M46="","","ERROR")))))))</f>
        <v/>
      </c>
    </row>
    <row r="35" spans="1:12" ht="32.25" customHeight="1" x14ac:dyDescent="0.2">
      <c r="A35" s="4">
        <v>2</v>
      </c>
      <c r="B35" s="4">
        <v>6</v>
      </c>
      <c r="C35" s="4">
        <v>1</v>
      </c>
      <c r="D35" s="16" t="s">
        <v>191</v>
      </c>
      <c r="E35" s="131"/>
      <c r="F35" s="124" t="s">
        <v>14</v>
      </c>
      <c r="G35" s="125"/>
      <c r="H35" s="126"/>
      <c r="I35" s="60">
        <f>+IF('Formato No.2'!J47="A",Escala!$C$2,IF('Formato No.2'!J47="B",Escala!$C$3,IF('Formato No.2'!J47="C",Escala!$C$4,IF('Formato No.2'!J47="D",Escala!$C$5,IF('Formato No.2'!J47="E",Escala!$C$6,IF('Formato No.2'!J47="N/A","",IF('Formato No.2'!J47="","","ERROR")))))))</f>
        <v>0.6</v>
      </c>
      <c r="J35" s="60" t="str">
        <f>+IF('Formato No.2'!K47="A",Escala!$C$2,IF('Formato No.2'!K47="B",Escala!$C$3,IF('Formato No.2'!K47="C",Escala!$C$4,IF('Formato No.2'!K47="D",Escala!$C$5,IF('Formato No.2'!K47="E",Escala!$C$6,IF('Formato No.2'!K47="N/A","",IF('Formato No.2'!K47="","","ERROR")))))))</f>
        <v/>
      </c>
      <c r="K35" s="60" t="str">
        <f>+IF('Formato No.2'!L47="A",Escala!$C$2,IF('Formato No.2'!L47="B",Escala!$C$3,IF('Formato No.2'!L47="C",Escala!$C$4,IF('Formato No.2'!L47="D",Escala!$C$5,IF('Formato No.2'!L47="E",Escala!$C$6,IF('Formato No.2'!L47="N/A","",IF('Formato No.2'!L47="","","ERROR")))))))</f>
        <v/>
      </c>
      <c r="L35" s="60" t="str">
        <f>+IF('Formato No.2'!M47="A",Escala!$C$2,IF('Formato No.2'!M47="B",Escala!$C$3,IF('Formato No.2'!M47="C",Escala!$C$4,IF('Formato No.2'!M47="D",Escala!$C$5,IF('Formato No.2'!M47="E",Escala!$C$6,IF('Formato No.2'!M47="N/A","",IF('Formato No.2'!M47="","","ERROR")))))))</f>
        <v/>
      </c>
    </row>
    <row r="36" spans="1:12" ht="19.899999999999999" customHeight="1" x14ac:dyDescent="0.2">
      <c r="A36" s="4">
        <v>2</v>
      </c>
      <c r="B36" s="4">
        <v>6</v>
      </c>
      <c r="C36" s="4">
        <v>2</v>
      </c>
      <c r="D36" s="16" t="s">
        <v>192</v>
      </c>
      <c r="E36" s="131"/>
      <c r="F36" s="135" t="s">
        <v>15</v>
      </c>
      <c r="G36" s="136"/>
      <c r="H36" s="137"/>
      <c r="I36" s="60">
        <f>+IF('Formato No.2'!J48="A",Escala!$C$2,IF('Formato No.2'!J48="B",Escala!$C$3,IF('Formato No.2'!J48="C",Escala!$C$4,IF('Formato No.2'!J48="D",Escala!$C$5,IF('Formato No.2'!J48="E",Escala!$C$6,IF('Formato No.2'!J48="N/A","",IF('Formato No.2'!J48="","","ERROR")))))))</f>
        <v>1</v>
      </c>
      <c r="J36" s="60" t="str">
        <f>+IF('Formato No.2'!K48="A",Escala!$C$2,IF('Formato No.2'!K48="B",Escala!$C$3,IF('Formato No.2'!K48="C",Escala!$C$4,IF('Formato No.2'!K48="D",Escala!$C$5,IF('Formato No.2'!K48="E",Escala!$C$6,IF('Formato No.2'!K48="N/A","",IF('Formato No.2'!K48="","","ERROR")))))))</f>
        <v/>
      </c>
      <c r="K36" s="60" t="str">
        <f>+IF('Formato No.2'!L48="A",Escala!$C$2,IF('Formato No.2'!L48="B",Escala!$C$3,IF('Formato No.2'!L48="C",Escala!$C$4,IF('Formato No.2'!L48="D",Escala!$C$5,IF('Formato No.2'!L48="E",Escala!$C$6,IF('Formato No.2'!L48="N/A","",IF('Formato No.2'!L48="","","ERROR")))))))</f>
        <v/>
      </c>
      <c r="L36" s="60" t="str">
        <f>+IF('Formato No.2'!M48="A",Escala!$C$2,IF('Formato No.2'!M48="B",Escala!$C$3,IF('Formato No.2'!M48="C",Escala!$C$4,IF('Formato No.2'!M48="D",Escala!$C$5,IF('Formato No.2'!M48="E",Escala!$C$6,IF('Formato No.2'!M48="N/A","",IF('Formato No.2'!M48="","","ERROR")))))))</f>
        <v/>
      </c>
    </row>
    <row r="37" spans="1:12" ht="30.75" customHeight="1" x14ac:dyDescent="0.2">
      <c r="A37" s="4">
        <v>2</v>
      </c>
      <c r="B37" s="4">
        <v>6</v>
      </c>
      <c r="C37" s="4">
        <v>3</v>
      </c>
      <c r="D37" s="16" t="s">
        <v>193</v>
      </c>
      <c r="E37" s="131"/>
      <c r="F37" s="124" t="s">
        <v>16</v>
      </c>
      <c r="G37" s="125"/>
      <c r="H37" s="126"/>
      <c r="I37" s="60">
        <f>+IF('Formato No.2'!J49="A",Escala!$C$2,IF('Formato No.2'!J49="B",Escala!$C$3,IF('Formato No.2'!J49="C",Escala!$C$4,IF('Formato No.2'!J49="D",Escala!$C$5,IF('Formato No.2'!J49="E",Escala!$C$6,IF('Formato No.2'!J49="N/A","",IF('Formato No.2'!J49="","","ERROR")))))))</f>
        <v>1</v>
      </c>
      <c r="J37" s="60" t="str">
        <f>+IF('Formato No.2'!K49="A",Escala!$C$2,IF('Formato No.2'!K49="B",Escala!$C$3,IF('Formato No.2'!K49="C",Escala!$C$4,IF('Formato No.2'!K49="D",Escala!$C$5,IF('Formato No.2'!K49="E",Escala!$C$6,IF('Formato No.2'!K49="N/A","",IF('Formato No.2'!K49="","","ERROR")))))))</f>
        <v/>
      </c>
      <c r="K37" s="60" t="str">
        <f>+IF('Formato No.2'!L49="A",Escala!$C$2,IF('Formato No.2'!L49="B",Escala!$C$3,IF('Formato No.2'!L49="C",Escala!$C$4,IF('Formato No.2'!L49="D",Escala!$C$5,IF('Formato No.2'!L49="E",Escala!$C$6,IF('Formato No.2'!L49="N/A","",IF('Formato No.2'!L49="","","ERROR")))))))</f>
        <v/>
      </c>
      <c r="L37" s="60" t="str">
        <f>+IF('Formato No.2'!M49="A",Escala!$C$2,IF('Formato No.2'!M49="B",Escala!$C$3,IF('Formato No.2'!M49="C",Escala!$C$4,IF('Formato No.2'!M49="D",Escala!$C$5,IF('Formato No.2'!M49="E",Escala!$C$6,IF('Formato No.2'!M49="N/A","",IF('Formato No.2'!M49="","","ERROR")))))))</f>
        <v/>
      </c>
    </row>
    <row r="38" spans="1:12" ht="39" customHeight="1" x14ac:dyDescent="0.2">
      <c r="A38" s="4">
        <v>2</v>
      </c>
      <c r="B38" s="4">
        <v>6</v>
      </c>
      <c r="C38" s="4">
        <v>4</v>
      </c>
      <c r="D38" s="16" t="s">
        <v>194</v>
      </c>
      <c r="E38" s="131"/>
      <c r="F38" s="135" t="s">
        <v>17</v>
      </c>
      <c r="G38" s="136"/>
      <c r="H38" s="137"/>
      <c r="I38" s="60">
        <f>+IF('Formato No.2'!J50="A",Escala!$C$2,IF('Formato No.2'!J50="B",Escala!$C$3,IF('Formato No.2'!J50="C",Escala!$C$4,IF('Formato No.2'!J50="D",Escala!$C$5,IF('Formato No.2'!J50="E",Escala!$C$6,IF('Formato No.2'!J50="N/A","",IF('Formato No.2'!J50="","","ERROR")))))))</f>
        <v>1</v>
      </c>
      <c r="J38" s="60" t="str">
        <f>+IF('Formato No.2'!K50="A",Escala!$C$2,IF('Formato No.2'!K50="B",Escala!$C$3,IF('Formato No.2'!K50="C",Escala!$C$4,IF('Formato No.2'!K50="D",Escala!$C$5,IF('Formato No.2'!K50="E",Escala!$C$6,IF('Formato No.2'!K50="N/A","",IF('Formato No.2'!K50="","","ERROR")))))))</f>
        <v/>
      </c>
      <c r="K38" s="60" t="str">
        <f>+IF('Formato No.2'!L50="A",Escala!$C$2,IF('Formato No.2'!L50="B",Escala!$C$3,IF('Formato No.2'!L50="C",Escala!$C$4,IF('Formato No.2'!L50="D",Escala!$C$5,IF('Formato No.2'!L50="E",Escala!$C$6,IF('Formato No.2'!L50="N/A","",IF('Formato No.2'!L50="","","ERROR")))))))</f>
        <v/>
      </c>
      <c r="L38" s="60" t="str">
        <f>+IF('Formato No.2'!M50="A",Escala!$C$2,IF('Formato No.2'!M50="B",Escala!$C$3,IF('Formato No.2'!M50="C",Escala!$C$4,IF('Formato No.2'!M50="D",Escala!$C$5,IF('Formato No.2'!M50="E",Escala!$C$6,IF('Formato No.2'!M50="N/A","",IF('Formato No.2'!M50="","","ERROR")))))))</f>
        <v/>
      </c>
    </row>
    <row r="39" spans="1:12" ht="19.149999999999999" customHeight="1" thickBot="1" x14ac:dyDescent="0.25">
      <c r="B39" s="4"/>
      <c r="C39" s="4"/>
      <c r="D39" s="44"/>
      <c r="E39" s="45"/>
      <c r="F39" s="46"/>
      <c r="G39" s="46"/>
      <c r="H39" s="47"/>
      <c r="I39" s="59">
        <f>+AVERAGE(I34:I38)</f>
        <v>0.91999999999999993</v>
      </c>
      <c r="J39" s="59" t="e">
        <f t="shared" ref="J39:L39" si="6">+AVERAGE(J34:J38)</f>
        <v>#DIV/0!</v>
      </c>
      <c r="K39" s="59" t="e">
        <f t="shared" si="6"/>
        <v>#DIV/0!</v>
      </c>
      <c r="L39" s="59" t="e">
        <f t="shared" si="6"/>
        <v>#DIV/0!</v>
      </c>
    </row>
    <row r="40" spans="1:12" ht="19.899999999999999" customHeight="1" thickBot="1" x14ac:dyDescent="0.25">
      <c r="B40" s="4"/>
      <c r="C40" s="4"/>
      <c r="D40" s="52"/>
      <c r="E40" s="53"/>
      <c r="F40" s="54"/>
      <c r="G40" s="54"/>
      <c r="H40" s="55"/>
      <c r="I40" s="62">
        <f>+(I27+I33+I39)/3</f>
        <v>0.89666666666666661</v>
      </c>
      <c r="J40" s="62" t="e">
        <f t="shared" ref="J40:L40" si="7">+(J27+J33+J39)/3</f>
        <v>#DIV/0!</v>
      </c>
      <c r="K40" s="62" t="e">
        <f t="shared" si="7"/>
        <v>#DIV/0!</v>
      </c>
      <c r="L40" s="62" t="e">
        <f t="shared" si="7"/>
        <v>#DIV/0!</v>
      </c>
    </row>
    <row r="41" spans="1:12" ht="24.75" customHeight="1" x14ac:dyDescent="0.2">
      <c r="A41" s="1">
        <v>3</v>
      </c>
      <c r="B41" s="1">
        <v>0</v>
      </c>
      <c r="C41" s="1">
        <v>0</v>
      </c>
      <c r="D41" s="31" t="s">
        <v>195</v>
      </c>
      <c r="E41" s="127" t="s">
        <v>390</v>
      </c>
      <c r="F41" s="128"/>
      <c r="G41" s="128"/>
      <c r="H41" s="129"/>
      <c r="I41" s="58" t="s">
        <v>394</v>
      </c>
      <c r="J41" s="58" t="s">
        <v>386</v>
      </c>
      <c r="K41" s="58" t="s">
        <v>387</v>
      </c>
      <c r="L41" s="58" t="s">
        <v>388</v>
      </c>
    </row>
    <row r="42" spans="1:12" ht="20.45" customHeight="1" x14ac:dyDescent="0.2">
      <c r="A42" s="1">
        <v>3</v>
      </c>
      <c r="B42" s="4">
        <v>7</v>
      </c>
      <c r="C42" s="4">
        <v>0</v>
      </c>
      <c r="D42" s="16" t="s">
        <v>196</v>
      </c>
      <c r="E42" s="152" t="s">
        <v>360</v>
      </c>
      <c r="F42" s="124" t="s">
        <v>18</v>
      </c>
      <c r="G42" s="125"/>
      <c r="H42" s="126"/>
      <c r="I42" s="60">
        <f>+IF('Formato No.2'!J52="A",Escala!$C$2,IF('Formato No.2'!J52="B",Escala!$C$3,IF('Formato No.2'!J52="C",Escala!$C$4,IF('Formato No.2'!J52="D",Escala!$C$5,IF('Formato No.2'!J52="E",Escala!$C$6,IF('Formato No.2'!J52="N/A","",IF('Formato No.2'!J52="","","ERROR")))))))</f>
        <v>0.8</v>
      </c>
      <c r="J42" s="60" t="str">
        <f>+IF('Formato No.2'!K52="A",Escala!$C$2,IF('Formato No.2'!K52="B",Escala!$C$3,IF('Formato No.2'!K52="C",Escala!$C$4,IF('Formato No.2'!K52="D",Escala!$C$5,IF('Formato No.2'!K52="E",Escala!$C$6,IF('Formato No.2'!K52="N/A","",IF('Formato No.2'!K52="","","ERROR")))))))</f>
        <v/>
      </c>
      <c r="K42" s="60" t="str">
        <f>+IF('Formato No.2'!L52="A",Escala!$C$2,IF('Formato No.2'!L52="B",Escala!$C$3,IF('Formato No.2'!L52="C",Escala!$C$4,IF('Formato No.2'!L52="D",Escala!$C$5,IF('Formato No.2'!L52="E",Escala!$C$6,IF('Formato No.2'!L52="N/A","",IF('Formato No.2'!L52="","","ERROR")))))))</f>
        <v/>
      </c>
      <c r="L42" s="60" t="str">
        <f>+IF('Formato No.2'!M52="A",Escala!$C$2,IF('Formato No.2'!M52="B",Escala!$C$3,IF('Formato No.2'!M52="C",Escala!$C$4,IF('Formato No.2'!M52="D",Escala!$C$5,IF('Formato No.2'!M52="E",Escala!$C$6,IF('Formato No.2'!M52="N/A","",IF('Formato No.2'!M52="","","ERROR")))))))</f>
        <v/>
      </c>
    </row>
    <row r="43" spans="1:12" ht="20.45" customHeight="1" x14ac:dyDescent="0.2">
      <c r="A43" s="1">
        <v>3</v>
      </c>
      <c r="B43" s="4">
        <v>7</v>
      </c>
      <c r="C43" s="4">
        <v>1</v>
      </c>
      <c r="D43" s="16" t="s">
        <v>197</v>
      </c>
      <c r="E43" s="131"/>
      <c r="F43" s="135" t="s">
        <v>19</v>
      </c>
      <c r="G43" s="136"/>
      <c r="H43" s="137"/>
      <c r="I43" s="60">
        <f>+IF('Formato No.2'!J53="A",Escala!$C$2,IF('Formato No.2'!J53="B",Escala!$C$3,IF('Formato No.2'!J53="C",Escala!$C$4,IF('Formato No.2'!J53="D",Escala!$C$5,IF('Formato No.2'!J53="E",Escala!$C$6,IF('Formato No.2'!J53="N/A","",IF('Formato No.2'!J53="","","ERROR")))))))</f>
        <v>1</v>
      </c>
      <c r="J43" s="60" t="str">
        <f>+IF('Formato No.2'!K53="A",Escala!$C$2,IF('Formato No.2'!K53="B",Escala!$C$3,IF('Formato No.2'!K53="C",Escala!$C$4,IF('Formato No.2'!K53="D",Escala!$C$5,IF('Formato No.2'!K53="E",Escala!$C$6,IF('Formato No.2'!K53="N/A","",IF('Formato No.2'!K53="","","ERROR")))))))</f>
        <v/>
      </c>
      <c r="K43" s="60" t="str">
        <f>+IF('Formato No.2'!L53="A",Escala!$C$2,IF('Formato No.2'!L53="B",Escala!$C$3,IF('Formato No.2'!L53="C",Escala!$C$4,IF('Formato No.2'!L53="D",Escala!$C$5,IF('Formato No.2'!L53="E",Escala!$C$6,IF('Formato No.2'!L53="N/A","",IF('Formato No.2'!L53="","","ERROR")))))))</f>
        <v/>
      </c>
      <c r="L43" s="60" t="str">
        <f>+IF('Formato No.2'!M53="A",Escala!$C$2,IF('Formato No.2'!M53="B",Escala!$C$3,IF('Formato No.2'!M53="C",Escala!$C$4,IF('Formato No.2'!M53="D",Escala!$C$5,IF('Formato No.2'!M53="E",Escala!$C$6,IF('Formato No.2'!M53="N/A","",IF('Formato No.2'!M53="","","ERROR")))))))</f>
        <v/>
      </c>
    </row>
    <row r="44" spans="1:12" ht="27" customHeight="1" x14ac:dyDescent="0.2">
      <c r="A44" s="1">
        <v>3</v>
      </c>
      <c r="B44" s="4">
        <v>7</v>
      </c>
      <c r="C44" s="4">
        <v>2</v>
      </c>
      <c r="D44" s="16" t="s">
        <v>198</v>
      </c>
      <c r="E44" s="131"/>
      <c r="F44" s="124" t="s">
        <v>20</v>
      </c>
      <c r="G44" s="125"/>
      <c r="H44" s="126"/>
      <c r="I44" s="60">
        <f>+IF('Formato No.2'!J54="A",Escala!$C$2,IF('Formato No.2'!J54="B",Escala!$C$3,IF('Formato No.2'!J54="C",Escala!$C$4,IF('Formato No.2'!J54="D",Escala!$C$5,IF('Formato No.2'!J54="E",Escala!$C$6,IF('Formato No.2'!J54="N/A","",IF('Formato No.2'!J54="","","ERROR")))))))</f>
        <v>1</v>
      </c>
      <c r="J44" s="60" t="str">
        <f>+IF('Formato No.2'!K54="A",Escala!$C$2,IF('Formato No.2'!K54="B",Escala!$C$3,IF('Formato No.2'!K54="C",Escala!$C$4,IF('Formato No.2'!K54="D",Escala!$C$5,IF('Formato No.2'!K54="E",Escala!$C$6,IF('Formato No.2'!K54="N/A","",IF('Formato No.2'!K54="","","ERROR")))))))</f>
        <v/>
      </c>
      <c r="K44" s="60" t="str">
        <f>+IF('Formato No.2'!L54="A",Escala!$C$2,IF('Formato No.2'!L54="B",Escala!$C$3,IF('Formato No.2'!L54="C",Escala!$C$4,IF('Formato No.2'!L54="D",Escala!$C$5,IF('Formato No.2'!L54="E",Escala!$C$6,IF('Formato No.2'!L54="N/A","",IF('Formato No.2'!L54="","","ERROR")))))))</f>
        <v/>
      </c>
      <c r="L44" s="60" t="str">
        <f>+IF('Formato No.2'!M54="A",Escala!$C$2,IF('Formato No.2'!M54="B",Escala!$C$3,IF('Formato No.2'!M54="C",Escala!$C$4,IF('Formato No.2'!M54="D",Escala!$C$5,IF('Formato No.2'!M54="E",Escala!$C$6,IF('Formato No.2'!M54="N/A","",IF('Formato No.2'!M54="","","ERROR")))))))</f>
        <v/>
      </c>
    </row>
    <row r="45" spans="1:12" ht="20.45" customHeight="1" x14ac:dyDescent="0.2">
      <c r="A45" s="1">
        <v>3</v>
      </c>
      <c r="B45" s="4">
        <v>7</v>
      </c>
      <c r="C45" s="4">
        <v>3</v>
      </c>
      <c r="D45" s="16" t="s">
        <v>199</v>
      </c>
      <c r="E45" s="131"/>
      <c r="F45" s="124" t="s">
        <v>21</v>
      </c>
      <c r="G45" s="125"/>
      <c r="H45" s="126"/>
      <c r="I45" s="60">
        <f>+IF('Formato No.2'!J55="A",Escala!$C$2,IF('Formato No.2'!J55="B",Escala!$C$3,IF('Formato No.2'!J55="C",Escala!$C$4,IF('Formato No.2'!J55="D",Escala!$C$5,IF('Formato No.2'!J55="E",Escala!$C$6,IF('Formato No.2'!J55="N/A","",IF('Formato No.2'!J55="","","ERROR")))))))</f>
        <v>1</v>
      </c>
      <c r="J45" s="60" t="str">
        <f>+IF('Formato No.2'!K55="A",Escala!$C$2,IF('Formato No.2'!K55="B",Escala!$C$3,IF('Formato No.2'!K55="C",Escala!$C$4,IF('Formato No.2'!K55="D",Escala!$C$5,IF('Formato No.2'!K55="E",Escala!$C$6,IF('Formato No.2'!K55="N/A","",IF('Formato No.2'!K55="","","ERROR")))))))</f>
        <v/>
      </c>
      <c r="K45" s="60" t="str">
        <f>+IF('Formato No.2'!L55="A",Escala!$C$2,IF('Formato No.2'!L55="B",Escala!$C$3,IF('Formato No.2'!L55="C",Escala!$C$4,IF('Formato No.2'!L55="D",Escala!$C$5,IF('Formato No.2'!L55="E",Escala!$C$6,IF('Formato No.2'!L55="N/A","",IF('Formato No.2'!L55="","","ERROR")))))))</f>
        <v/>
      </c>
      <c r="L45" s="60" t="str">
        <f>+IF('Formato No.2'!M55="A",Escala!$C$2,IF('Formato No.2'!M55="B",Escala!$C$3,IF('Formato No.2'!M55="C",Escala!$C$4,IF('Formato No.2'!M55="D",Escala!$C$5,IF('Formato No.2'!M55="E",Escala!$C$6,IF('Formato No.2'!M55="N/A","",IF('Formato No.2'!M55="","","ERROR")))))))</f>
        <v/>
      </c>
    </row>
    <row r="46" spans="1:12" ht="27.75" customHeight="1" x14ac:dyDescent="0.2">
      <c r="A46" s="1">
        <v>3</v>
      </c>
      <c r="B46" s="4">
        <v>7</v>
      </c>
      <c r="C46" s="4">
        <v>4</v>
      </c>
      <c r="D46" s="16" t="s">
        <v>200</v>
      </c>
      <c r="E46" s="131"/>
      <c r="F46" s="124" t="s">
        <v>22</v>
      </c>
      <c r="G46" s="125"/>
      <c r="H46" s="126"/>
      <c r="I46" s="60">
        <f>+IF('Formato No.2'!J56="A",Escala!$C$2,IF('Formato No.2'!J56="B",Escala!$C$3,IF('Formato No.2'!J56="C",Escala!$C$4,IF('Formato No.2'!J56="D",Escala!$C$5,IF('Formato No.2'!J56="E",Escala!$C$6,IF('Formato No.2'!J56="N/A","",IF('Formato No.2'!J56="","","ERROR")))))))</f>
        <v>1</v>
      </c>
      <c r="J46" s="60" t="str">
        <f>+IF('Formato No.2'!K56="A",Escala!$C$2,IF('Formato No.2'!K56="B",Escala!$C$3,IF('Formato No.2'!K56="C",Escala!$C$4,IF('Formato No.2'!K56="D",Escala!$C$5,IF('Formato No.2'!K56="E",Escala!$C$6,IF('Formato No.2'!K56="N/A","",IF('Formato No.2'!K56="","","ERROR")))))))</f>
        <v/>
      </c>
      <c r="K46" s="60" t="str">
        <f>+IF('Formato No.2'!L56="A",Escala!$C$2,IF('Formato No.2'!L56="B",Escala!$C$3,IF('Formato No.2'!L56="C",Escala!$C$4,IF('Formato No.2'!L56="D",Escala!$C$5,IF('Formato No.2'!L56="E",Escala!$C$6,IF('Formato No.2'!L56="N/A","",IF('Formato No.2'!L56="","","ERROR")))))))</f>
        <v/>
      </c>
      <c r="L46" s="60" t="str">
        <f>+IF('Formato No.2'!M56="A",Escala!$C$2,IF('Formato No.2'!M56="B",Escala!$C$3,IF('Formato No.2'!M56="C",Escala!$C$4,IF('Formato No.2'!M56="D",Escala!$C$5,IF('Formato No.2'!M56="E",Escala!$C$6,IF('Formato No.2'!M56="N/A","",IF('Formato No.2'!M56="","","ERROR")))))))</f>
        <v/>
      </c>
    </row>
    <row r="47" spans="1:12" ht="17.45" customHeight="1" x14ac:dyDescent="0.2">
      <c r="B47" s="4"/>
      <c r="C47" s="4"/>
      <c r="D47" s="44"/>
      <c r="E47" s="45"/>
      <c r="F47" s="46"/>
      <c r="G47" s="46"/>
      <c r="H47" s="47"/>
      <c r="I47" s="59">
        <f>+AVERAGE(I42:I46)</f>
        <v>0.96</v>
      </c>
      <c r="J47" s="59" t="e">
        <f t="shared" ref="J47:L47" si="8">+AVERAGE(J42:J46)</f>
        <v>#DIV/0!</v>
      </c>
      <c r="K47" s="59" t="e">
        <f t="shared" si="8"/>
        <v>#DIV/0!</v>
      </c>
      <c r="L47" s="59" t="e">
        <f t="shared" si="8"/>
        <v>#DIV/0!</v>
      </c>
    </row>
    <row r="48" spans="1:12" ht="24.75" customHeight="1" x14ac:dyDescent="0.2">
      <c r="A48" s="1">
        <v>3</v>
      </c>
      <c r="B48" s="1">
        <v>0</v>
      </c>
      <c r="C48" s="1">
        <v>0</v>
      </c>
      <c r="D48" s="31" t="s">
        <v>195</v>
      </c>
      <c r="E48" s="127" t="s">
        <v>390</v>
      </c>
      <c r="F48" s="128"/>
      <c r="G48" s="128"/>
      <c r="H48" s="129"/>
      <c r="I48" s="58" t="s">
        <v>394</v>
      </c>
      <c r="J48" s="58" t="s">
        <v>386</v>
      </c>
      <c r="K48" s="58" t="s">
        <v>387</v>
      </c>
      <c r="L48" s="58" t="s">
        <v>388</v>
      </c>
    </row>
    <row r="49" spans="1:12" ht="32.25" customHeight="1" x14ac:dyDescent="0.2">
      <c r="A49" s="1">
        <v>3</v>
      </c>
      <c r="B49" s="4">
        <v>8</v>
      </c>
      <c r="C49" s="4">
        <v>0</v>
      </c>
      <c r="D49" s="16" t="s">
        <v>201</v>
      </c>
      <c r="E49" s="132" t="s">
        <v>361</v>
      </c>
      <c r="F49" s="124" t="s">
        <v>23</v>
      </c>
      <c r="G49" s="125"/>
      <c r="H49" s="126"/>
      <c r="I49" s="60" t="str">
        <f>+IF('Formato No.2'!J57="A",Escala!$C$2,IF('Formato No.2'!J57="B",Escala!$C$3,IF('Formato No.2'!J57="C",Escala!$C$4,IF('Formato No.2'!J57="D",Escala!$C$5,IF('Formato No.2'!J57="E",Escala!$C$6,IF('Formato No.2'!J57="N/A","",IF('Formato No.2'!J57="","","ERROR")))))))</f>
        <v/>
      </c>
      <c r="J49" s="60" t="str">
        <f>+IF('Formato No.2'!K57="A",Escala!$C$2,IF('Formato No.2'!K57="B",Escala!$C$3,IF('Formato No.2'!K57="C",Escala!$C$4,IF('Formato No.2'!K57="D",Escala!$C$5,IF('Formato No.2'!K57="E",Escala!$C$6,IF('Formato No.2'!K57="N/A","",IF('Formato No.2'!K57="","","ERROR")))))))</f>
        <v/>
      </c>
      <c r="K49" s="60" t="str">
        <f>+IF('Formato No.2'!L57="A",Escala!$C$2,IF('Formato No.2'!L57="B",Escala!$C$3,IF('Formato No.2'!L57="C",Escala!$C$4,IF('Formato No.2'!L57="D",Escala!$C$5,IF('Formato No.2'!L57="E",Escala!$C$6,IF('Formato No.2'!L57="N/A","",IF('Formato No.2'!L57="","","ERROR")))))))</f>
        <v/>
      </c>
      <c r="L49" s="60" t="str">
        <f>+IF('Formato No.2'!M57="A",Escala!$C$2,IF('Formato No.2'!M57="B",Escala!$C$3,IF('Formato No.2'!M57="C",Escala!$C$4,IF('Formato No.2'!M57="D",Escala!$C$5,IF('Formato No.2'!M57="E",Escala!$C$6,IF('Formato No.2'!M57="N/A","",IF('Formato No.2'!M57="","","ERROR")))))))</f>
        <v/>
      </c>
    </row>
    <row r="50" spans="1:12" ht="36.75" customHeight="1" x14ac:dyDescent="0.2">
      <c r="A50" s="1">
        <v>3</v>
      </c>
      <c r="B50" s="4">
        <v>8</v>
      </c>
      <c r="C50" s="4">
        <v>1</v>
      </c>
      <c r="D50" s="16" t="s">
        <v>202</v>
      </c>
      <c r="E50" s="133"/>
      <c r="F50" s="124" t="s">
        <v>24</v>
      </c>
      <c r="G50" s="125"/>
      <c r="H50" s="126"/>
      <c r="I50" s="60">
        <f>+IF('Formato No.2'!J58="A",Escala!$C$2,IF('Formato No.2'!J58="B",Escala!$C$3,IF('Formato No.2'!J58="C",Escala!$C$4,IF('Formato No.2'!J58="D",Escala!$C$5,IF('Formato No.2'!J58="E",Escala!$C$6,IF('Formato No.2'!J58="N/A","",IF('Formato No.2'!J58="","","ERROR")))))))</f>
        <v>1</v>
      </c>
      <c r="J50" s="60" t="str">
        <f>+IF('Formato No.2'!K58="A",Escala!$C$2,IF('Formato No.2'!K58="B",Escala!$C$3,IF('Formato No.2'!K58="C",Escala!$C$4,IF('Formato No.2'!K58="D",Escala!$C$5,IF('Formato No.2'!K58="E",Escala!$C$6,IF('Formato No.2'!K58="N/A","",IF('Formato No.2'!K58="","","ERROR")))))))</f>
        <v/>
      </c>
      <c r="K50" s="60" t="str">
        <f>+IF('Formato No.2'!L58="A",Escala!$C$2,IF('Formato No.2'!L58="B",Escala!$C$3,IF('Formato No.2'!L58="C",Escala!$C$4,IF('Formato No.2'!L58="D",Escala!$C$5,IF('Formato No.2'!L58="E",Escala!$C$6,IF('Formato No.2'!L58="N/A","",IF('Formato No.2'!L58="","","ERROR")))))))</f>
        <v/>
      </c>
      <c r="L50" s="60" t="str">
        <f>+IF('Formato No.2'!M58="A",Escala!$C$2,IF('Formato No.2'!M58="B",Escala!$C$3,IF('Formato No.2'!M58="C",Escala!$C$4,IF('Formato No.2'!M58="D",Escala!$C$5,IF('Formato No.2'!M58="E",Escala!$C$6,IF('Formato No.2'!M58="N/A","",IF('Formato No.2'!M58="","","ERROR")))))))</f>
        <v/>
      </c>
    </row>
    <row r="51" spans="1:12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27" t="s">
        <v>390</v>
      </c>
      <c r="F51" s="128"/>
      <c r="G51" s="128"/>
      <c r="H51" s="129"/>
      <c r="I51" s="58" t="s">
        <v>394</v>
      </c>
      <c r="J51" s="58" t="s">
        <v>386</v>
      </c>
      <c r="K51" s="58" t="s">
        <v>387</v>
      </c>
      <c r="L51" s="58" t="s">
        <v>388</v>
      </c>
    </row>
    <row r="52" spans="1:12" ht="25.15" customHeight="1" x14ac:dyDescent="0.2">
      <c r="A52" s="1">
        <v>3</v>
      </c>
      <c r="B52" s="4">
        <v>8</v>
      </c>
      <c r="C52" s="4">
        <v>2</v>
      </c>
      <c r="D52" s="16" t="s">
        <v>203</v>
      </c>
      <c r="E52" s="133" t="s">
        <v>489</v>
      </c>
      <c r="F52" s="124" t="s">
        <v>25</v>
      </c>
      <c r="G52" s="125"/>
      <c r="H52" s="126"/>
      <c r="I52" s="60" t="str">
        <f>+IF('Formato No.2'!J59="A",Escala!$C$2,IF('Formato No.2'!J59="B",Escala!$C$3,IF('Formato No.2'!J59="C",Escala!$C$4,IF('Formato No.2'!J59="D",Escala!$C$5,IF('Formato No.2'!J59="E",Escala!$C$6,IF('Formato No.2'!J59="N/A","",IF('Formato No.2'!J59="","","ERROR")))))))</f>
        <v/>
      </c>
      <c r="J52" s="60" t="str">
        <f>+IF('Formato No.2'!K59="A",Escala!$C$2,IF('Formato No.2'!K59="B",Escala!$C$3,IF('Formato No.2'!K59="C",Escala!$C$4,IF('Formato No.2'!K59="D",Escala!$C$5,IF('Formato No.2'!K59="E",Escala!$C$6,IF('Formato No.2'!K59="N/A","",IF('Formato No.2'!K59="","","ERROR")))))))</f>
        <v/>
      </c>
      <c r="K52" s="60" t="str">
        <f>+IF('Formato No.2'!L59="A",Escala!$C$2,IF('Formato No.2'!L59="B",Escala!$C$3,IF('Formato No.2'!L59="C",Escala!$C$4,IF('Formato No.2'!L59="D",Escala!$C$5,IF('Formato No.2'!L59="E",Escala!$C$6,IF('Formato No.2'!L59="N/A","",IF('Formato No.2'!L59="","","ERROR")))))))</f>
        <v/>
      </c>
      <c r="L52" s="60" t="str">
        <f>+IF('Formato No.2'!M59="A",Escala!$C$2,IF('Formato No.2'!M59="B",Escala!$C$3,IF('Formato No.2'!M59="C",Escala!$C$4,IF('Formato No.2'!M59="D",Escala!$C$5,IF('Formato No.2'!M59="E",Escala!$C$6,IF('Formato No.2'!M59="N/A","",IF('Formato No.2'!M59="","","ERROR")))))))</f>
        <v/>
      </c>
    </row>
    <row r="53" spans="1:12" ht="30" customHeight="1" x14ac:dyDescent="0.2">
      <c r="A53" s="1">
        <v>3</v>
      </c>
      <c r="B53" s="4">
        <v>8</v>
      </c>
      <c r="C53" s="4">
        <v>3</v>
      </c>
      <c r="D53" s="16" t="s">
        <v>204</v>
      </c>
      <c r="E53" s="133"/>
      <c r="F53" s="124" t="s">
        <v>26</v>
      </c>
      <c r="G53" s="125"/>
      <c r="H53" s="126"/>
      <c r="I53" s="60">
        <f>+IF('Formato No.2'!J60="A",Escala!$C$2,IF('Formato No.2'!J60="B",Escala!$C$3,IF('Formato No.2'!J60="C",Escala!$C$4,IF('Formato No.2'!J60="D",Escala!$C$5,IF('Formato No.2'!J60="E",Escala!$C$6,IF('Formato No.2'!J60="N/A","",IF('Formato No.2'!J60="","","ERROR")))))))</f>
        <v>0.6</v>
      </c>
      <c r="J53" s="60" t="str">
        <f>+IF('Formato No.2'!K60="A",Escala!$C$2,IF('Formato No.2'!K60="B",Escala!$C$3,IF('Formato No.2'!K60="C",Escala!$C$4,IF('Formato No.2'!K60="D",Escala!$C$5,IF('Formato No.2'!K60="E",Escala!$C$6,IF('Formato No.2'!K60="N/A","",IF('Formato No.2'!K60="","","ERROR")))))))</f>
        <v/>
      </c>
      <c r="K53" s="60" t="str">
        <f>+IF('Formato No.2'!L60="A",Escala!$C$2,IF('Formato No.2'!L60="B",Escala!$C$3,IF('Formato No.2'!L60="C",Escala!$C$4,IF('Formato No.2'!L60="D",Escala!$C$5,IF('Formato No.2'!L60="E",Escala!$C$6,IF('Formato No.2'!L60="N/A","",IF('Formato No.2'!L60="","","ERROR")))))))</f>
        <v/>
      </c>
      <c r="L53" s="60" t="str">
        <f>+IF('Formato No.2'!M60="A",Escala!$C$2,IF('Formato No.2'!M60="B",Escala!$C$3,IF('Formato No.2'!M60="C",Escala!$C$4,IF('Formato No.2'!M60="D",Escala!$C$5,IF('Formato No.2'!M60="E",Escala!$C$6,IF('Formato No.2'!M60="N/A","",IF('Formato No.2'!M60="","","ERROR")))))))</f>
        <v/>
      </c>
    </row>
    <row r="54" spans="1:12" ht="30" customHeight="1" x14ac:dyDescent="0.2">
      <c r="A54" s="1">
        <v>3</v>
      </c>
      <c r="B54" s="4">
        <v>8</v>
      </c>
      <c r="C54" s="4">
        <v>4</v>
      </c>
      <c r="D54" s="16" t="s">
        <v>205</v>
      </c>
      <c r="E54" s="133"/>
      <c r="F54" s="124" t="s">
        <v>27</v>
      </c>
      <c r="G54" s="125"/>
      <c r="H54" s="126"/>
      <c r="I54" s="60">
        <f>+IF('Formato No.2'!J61="A",Escala!$C$2,IF('Formato No.2'!J61="B",Escala!$C$3,IF('Formato No.2'!J61="C",Escala!$C$4,IF('Formato No.2'!J61="D",Escala!$C$5,IF('Formato No.2'!J61="E",Escala!$C$6,IF('Formato No.2'!J61="N/A","",IF('Formato No.2'!J61="","","ERROR")))))))</f>
        <v>0.8</v>
      </c>
      <c r="J54" s="60" t="str">
        <f>+IF('Formato No.2'!K61="A",Escala!$C$2,IF('Formato No.2'!K61="B",Escala!$C$3,IF('Formato No.2'!K61="C",Escala!$C$4,IF('Formato No.2'!K61="D",Escala!$C$5,IF('Formato No.2'!K61="E",Escala!$C$6,IF('Formato No.2'!K61="N/A","",IF('Formato No.2'!K61="","","ERROR")))))))</f>
        <v/>
      </c>
      <c r="K54" s="60" t="str">
        <f>+IF('Formato No.2'!L61="A",Escala!$C$2,IF('Formato No.2'!L61="B",Escala!$C$3,IF('Formato No.2'!L61="C",Escala!$C$4,IF('Formato No.2'!L61="D",Escala!$C$5,IF('Formato No.2'!L61="E",Escala!$C$6,IF('Formato No.2'!L61="N/A","",IF('Formato No.2'!L61="","","ERROR")))))))</f>
        <v/>
      </c>
      <c r="L54" s="60" t="str">
        <f>+IF('Formato No.2'!M61="A",Escala!$C$2,IF('Formato No.2'!M61="B",Escala!$C$3,IF('Formato No.2'!M61="C",Escala!$C$4,IF('Formato No.2'!M61="D",Escala!$C$5,IF('Formato No.2'!M61="E",Escala!$C$6,IF('Formato No.2'!M61="N/A","",IF('Formato No.2'!M61="","","ERROR")))))))</f>
        <v/>
      </c>
    </row>
    <row r="55" spans="1:12" ht="25.15" customHeight="1" x14ac:dyDescent="0.2">
      <c r="A55" s="1">
        <v>3</v>
      </c>
      <c r="B55" s="4">
        <v>8</v>
      </c>
      <c r="C55" s="4">
        <v>5</v>
      </c>
      <c r="D55" s="16" t="s">
        <v>206</v>
      </c>
      <c r="E55" s="133"/>
      <c r="F55" s="124" t="s">
        <v>28</v>
      </c>
      <c r="G55" s="125"/>
      <c r="H55" s="126"/>
      <c r="I55" s="60" t="str">
        <f>+IF('Formato No.2'!J62="A",Escala!$C$2,IF('Formato No.2'!J62="B",Escala!$C$3,IF('Formato No.2'!J62="C",Escala!$C$4,IF('Formato No.2'!J62="D",Escala!$C$5,IF('Formato No.2'!J62="E",Escala!$C$6,IF('Formato No.2'!J62="N/A","",IF('Formato No.2'!J62="","","ERROR")))))))</f>
        <v/>
      </c>
      <c r="J55" s="60" t="str">
        <f>+IF('Formato No.2'!K62="A",Escala!$C$2,IF('Formato No.2'!K62="B",Escala!$C$3,IF('Formato No.2'!K62="C",Escala!$C$4,IF('Formato No.2'!K62="D",Escala!$C$5,IF('Formato No.2'!K62="E",Escala!$C$6,IF('Formato No.2'!K62="N/A","",IF('Formato No.2'!K62="","","ERROR")))))))</f>
        <v/>
      </c>
      <c r="K55" s="60" t="str">
        <f>+IF('Formato No.2'!L62="A",Escala!$C$2,IF('Formato No.2'!L62="B",Escala!$C$3,IF('Formato No.2'!L62="C",Escala!$C$4,IF('Formato No.2'!L62="D",Escala!$C$5,IF('Formato No.2'!L62="E",Escala!$C$6,IF('Formato No.2'!L62="N/A","",IF('Formato No.2'!L62="","","ERROR")))))))</f>
        <v/>
      </c>
      <c r="L55" s="60" t="str">
        <f>+IF('Formato No.2'!M62="A",Escala!$C$2,IF('Formato No.2'!M62="B",Escala!$C$3,IF('Formato No.2'!M62="C",Escala!$C$4,IF('Formato No.2'!M62="D",Escala!$C$5,IF('Formato No.2'!M62="E",Escala!$C$6,IF('Formato No.2'!M62="N/A","",IF('Formato No.2'!M62="","","ERROR")))))))</f>
        <v/>
      </c>
    </row>
    <row r="56" spans="1:12" ht="26.45" customHeight="1" x14ac:dyDescent="0.2">
      <c r="A56" s="1">
        <v>3</v>
      </c>
      <c r="B56" s="4">
        <v>8</v>
      </c>
      <c r="C56" s="4">
        <v>6</v>
      </c>
      <c r="D56" s="16" t="s">
        <v>207</v>
      </c>
      <c r="E56" s="134"/>
      <c r="F56" s="124" t="s">
        <v>29</v>
      </c>
      <c r="G56" s="125"/>
      <c r="H56" s="126"/>
      <c r="I56" s="60" t="str">
        <f>+IF('Formato No.2'!J63="A",Escala!$C$2,IF('Formato No.2'!J63="B",Escala!$C$3,IF('Formato No.2'!J63="C",Escala!$C$4,IF('Formato No.2'!J63="D",Escala!$C$5,IF('Formato No.2'!J63="E",Escala!$C$6,IF('Formato No.2'!J63="N/A","",IF('Formato No.2'!J63="","","ERROR")))))))</f>
        <v/>
      </c>
      <c r="J56" s="60" t="str">
        <f>+IF('Formato No.2'!K63="A",Escala!$C$2,IF('Formato No.2'!K63="B",Escala!$C$3,IF('Formato No.2'!K63="C",Escala!$C$4,IF('Formato No.2'!K63="D",Escala!$C$5,IF('Formato No.2'!K63="E",Escala!$C$6,IF('Formato No.2'!K63="N/A","",IF('Formato No.2'!K63="","","ERROR")))))))</f>
        <v/>
      </c>
      <c r="K56" s="60" t="str">
        <f>+IF('Formato No.2'!L63="A",Escala!$C$2,IF('Formato No.2'!L63="B",Escala!$C$3,IF('Formato No.2'!L63="C",Escala!$C$4,IF('Formato No.2'!L63="D",Escala!$C$5,IF('Formato No.2'!L63="E",Escala!$C$6,IF('Formato No.2'!L63="N/A","",IF('Formato No.2'!L63="","","ERROR")))))))</f>
        <v/>
      </c>
      <c r="L56" s="60" t="str">
        <f>+IF('Formato No.2'!M63="A",Escala!$C$2,IF('Formato No.2'!M63="B",Escala!$C$3,IF('Formato No.2'!M63="C",Escala!$C$4,IF('Formato No.2'!M63="D",Escala!$C$5,IF('Formato No.2'!M63="E",Escala!$C$6,IF('Formato No.2'!M63="N/A","",IF('Formato No.2'!M63="","","ERROR")))))))</f>
        <v/>
      </c>
    </row>
    <row r="57" spans="1:12" ht="15.75" customHeight="1" x14ac:dyDescent="0.2">
      <c r="B57" s="4"/>
      <c r="C57" s="4"/>
      <c r="D57" s="44"/>
      <c r="E57" s="45"/>
      <c r="F57" s="46"/>
      <c r="G57" s="46"/>
      <c r="H57" s="47"/>
      <c r="I57" s="59">
        <f>+AVERAGE(I49:I56)</f>
        <v>0.80000000000000016</v>
      </c>
      <c r="J57" s="59" t="e">
        <f>+AVERAGE(J49:J56)</f>
        <v>#DIV/0!</v>
      </c>
      <c r="K57" s="59" t="e">
        <f>+AVERAGE(K49:K56)</f>
        <v>#DIV/0!</v>
      </c>
      <c r="L57" s="59" t="e">
        <f>+AVERAGE(L49:L56)</f>
        <v>#DIV/0!</v>
      </c>
    </row>
    <row r="58" spans="1:12" ht="27" customHeight="1" x14ac:dyDescent="0.2">
      <c r="A58" s="1">
        <v>3</v>
      </c>
      <c r="B58" s="4">
        <v>9</v>
      </c>
      <c r="C58" s="4">
        <v>0</v>
      </c>
      <c r="D58" s="16" t="s">
        <v>208</v>
      </c>
      <c r="E58" s="130" t="s">
        <v>362</v>
      </c>
      <c r="F58" s="124" t="s">
        <v>30</v>
      </c>
      <c r="G58" s="125"/>
      <c r="H58" s="126"/>
      <c r="I58" s="60">
        <f>+IF('Formato No.2'!J64="A",Escala!$C$2,IF('Formato No.2'!J64="B",Escala!$C$3,IF('Formato No.2'!J64="C",Escala!$C$4,IF('Formato No.2'!J64="D",Escala!$C$5,IF('Formato No.2'!J64="E",Escala!$C$6,IF('Formato No.2'!J64="N/A","",IF('Formato No.2'!J64="","","ERROR")))))))</f>
        <v>1</v>
      </c>
      <c r="J58" s="60" t="str">
        <f>+IF('Formato No.2'!K64="A",Escala!$C$2,IF('Formato No.2'!K64="B",Escala!$C$3,IF('Formato No.2'!K64="C",Escala!$C$4,IF('Formato No.2'!K64="D",Escala!$C$5,IF('Formato No.2'!K64="E",Escala!$C$6,IF('Formato No.2'!K64="N/A","",IF('Formato No.2'!K64="","","ERROR")))))))</f>
        <v/>
      </c>
      <c r="K58" s="60" t="str">
        <f>+IF('Formato No.2'!L64="A",Escala!$C$2,IF('Formato No.2'!L64="B",Escala!$C$3,IF('Formato No.2'!L64="C",Escala!$C$4,IF('Formato No.2'!L64="D",Escala!$C$5,IF('Formato No.2'!L64="E",Escala!$C$6,IF('Formato No.2'!L64="N/A","",IF('Formato No.2'!L64="","","ERROR")))))))</f>
        <v/>
      </c>
      <c r="L58" s="60" t="str">
        <f>+IF('Formato No.2'!M64="A",Escala!$C$2,IF('Formato No.2'!M64="B",Escala!$C$3,IF('Formato No.2'!M64="C",Escala!$C$4,IF('Formato No.2'!M64="D",Escala!$C$5,IF('Formato No.2'!M64="E",Escala!$C$6,IF('Formato No.2'!M64="N/A","",IF('Formato No.2'!M64="","","ERROR")))))))</f>
        <v/>
      </c>
    </row>
    <row r="59" spans="1:12" ht="27" customHeight="1" x14ac:dyDescent="0.2">
      <c r="A59" s="1">
        <v>3</v>
      </c>
      <c r="B59" s="4">
        <v>9</v>
      </c>
      <c r="C59" s="4">
        <v>1</v>
      </c>
      <c r="D59" s="16" t="s">
        <v>209</v>
      </c>
      <c r="E59" s="131"/>
      <c r="F59" s="124" t="s">
        <v>31</v>
      </c>
      <c r="G59" s="125"/>
      <c r="H59" s="126"/>
      <c r="I59" s="60">
        <f>+IF('Formato No.2'!J65="A",Escala!$C$2,IF('Formato No.2'!J65="B",Escala!$C$3,IF('Formato No.2'!J65="C",Escala!$C$4,IF('Formato No.2'!J65="D",Escala!$C$5,IF('Formato No.2'!J65="E",Escala!$C$6,IF('Formato No.2'!J65="N/A","",IF('Formato No.2'!J65="","","ERROR")))))))</f>
        <v>1</v>
      </c>
      <c r="J59" s="60" t="str">
        <f>+IF('Formato No.2'!K65="A",Escala!$C$2,IF('Formato No.2'!K65="B",Escala!$C$3,IF('Formato No.2'!K65="C",Escala!$C$4,IF('Formato No.2'!K65="D",Escala!$C$5,IF('Formato No.2'!K65="E",Escala!$C$6,IF('Formato No.2'!K65="N/A","",IF('Formato No.2'!K65="","","ERROR")))))))</f>
        <v/>
      </c>
      <c r="K59" s="60" t="str">
        <f>+IF('Formato No.2'!L65="A",Escala!$C$2,IF('Formato No.2'!L65="B",Escala!$C$3,IF('Formato No.2'!L65="C",Escala!$C$4,IF('Formato No.2'!L65="D",Escala!$C$5,IF('Formato No.2'!L65="E",Escala!$C$6,IF('Formato No.2'!L65="N/A","",IF('Formato No.2'!L65="","","ERROR")))))))</f>
        <v/>
      </c>
      <c r="L59" s="60" t="str">
        <f>+IF('Formato No.2'!M65="A",Escala!$C$2,IF('Formato No.2'!M65="B",Escala!$C$3,IF('Formato No.2'!M65="C",Escala!$C$4,IF('Formato No.2'!M65="D",Escala!$C$5,IF('Formato No.2'!M65="E",Escala!$C$6,IF('Formato No.2'!M65="N/A","",IF('Formato No.2'!M65="","","ERROR")))))))</f>
        <v/>
      </c>
    </row>
    <row r="60" spans="1:12" ht="25.5" customHeight="1" x14ac:dyDescent="0.2">
      <c r="A60" s="1">
        <v>3</v>
      </c>
      <c r="B60" s="4">
        <v>9</v>
      </c>
      <c r="C60" s="4">
        <v>2</v>
      </c>
      <c r="D60" s="16" t="s">
        <v>210</v>
      </c>
      <c r="E60" s="131"/>
      <c r="F60" s="124" t="s">
        <v>32</v>
      </c>
      <c r="G60" s="125"/>
      <c r="H60" s="126"/>
      <c r="I60" s="60">
        <f>+IF('Formato No.2'!J66="A",Escala!$C$2,IF('Formato No.2'!J66="B",Escala!$C$3,IF('Formato No.2'!J66="C",Escala!$C$4,IF('Formato No.2'!J66="D",Escala!$C$5,IF('Formato No.2'!J66="E",Escala!$C$6,IF('Formato No.2'!J66="N/A","",IF('Formato No.2'!J66="","","ERROR")))))))</f>
        <v>1</v>
      </c>
      <c r="J60" s="60" t="str">
        <f>+IF('Formato No.2'!K66="A",Escala!$C$2,IF('Formato No.2'!K66="B",Escala!$C$3,IF('Formato No.2'!K66="C",Escala!$C$4,IF('Formato No.2'!K66="D",Escala!$C$5,IF('Formato No.2'!K66="E",Escala!$C$6,IF('Formato No.2'!K66="N/A","",IF('Formato No.2'!K66="","","ERROR")))))))</f>
        <v/>
      </c>
      <c r="K60" s="60" t="str">
        <f>+IF('Formato No.2'!L66="A",Escala!$C$2,IF('Formato No.2'!L66="B",Escala!$C$3,IF('Formato No.2'!L66="C",Escala!$C$4,IF('Formato No.2'!L66="D",Escala!$C$5,IF('Formato No.2'!L66="E",Escala!$C$6,IF('Formato No.2'!L66="N/A","",IF('Formato No.2'!L66="","","ERROR")))))))</f>
        <v/>
      </c>
      <c r="L60" s="60" t="str">
        <f>+IF('Formato No.2'!M66="A",Escala!$C$2,IF('Formato No.2'!M66="B",Escala!$C$3,IF('Formato No.2'!M66="C",Escala!$C$4,IF('Formato No.2'!M66="D",Escala!$C$5,IF('Formato No.2'!M66="E",Escala!$C$6,IF('Formato No.2'!M66="N/A","",IF('Formato No.2'!M66="","","ERROR")))))))</f>
        <v/>
      </c>
    </row>
    <row r="61" spans="1:12" ht="13.5" customHeight="1" x14ac:dyDescent="0.2">
      <c r="B61" s="4"/>
      <c r="C61" s="4"/>
      <c r="D61" s="44"/>
      <c r="E61" s="45"/>
      <c r="F61" s="46"/>
      <c r="G61" s="46"/>
      <c r="H61" s="47"/>
      <c r="I61" s="59">
        <f>+AVERAGE(I58:I60)</f>
        <v>1</v>
      </c>
      <c r="J61" s="59" t="e">
        <f t="shared" ref="J61:L61" si="9">+AVERAGE(J58:J60)</f>
        <v>#DIV/0!</v>
      </c>
      <c r="K61" s="59" t="e">
        <f t="shared" si="9"/>
        <v>#DIV/0!</v>
      </c>
      <c r="L61" s="59" t="e">
        <f t="shared" si="9"/>
        <v>#DIV/0!</v>
      </c>
    </row>
    <row r="62" spans="1:12" ht="17.25" customHeight="1" x14ac:dyDescent="0.2">
      <c r="A62" s="1">
        <v>3</v>
      </c>
      <c r="B62" s="4">
        <v>10</v>
      </c>
      <c r="C62" s="4">
        <v>0</v>
      </c>
      <c r="D62" s="16" t="s">
        <v>211</v>
      </c>
      <c r="E62" s="130" t="s">
        <v>363</v>
      </c>
      <c r="F62" s="124" t="s">
        <v>33</v>
      </c>
      <c r="G62" s="125"/>
      <c r="H62" s="126"/>
      <c r="I62" s="60" t="str">
        <f>+IF('Formato No.2'!J67="A",Escala!$C$2,IF('Formato No.2'!J67="B",Escala!$C$3,IF('Formato No.2'!J67="C",Escala!$C$4,IF('Formato No.2'!J67="D",Escala!$C$5,IF('Formato No.2'!J67="E",Escala!$C$6,IF('Formato No.2'!J67="N/A","",IF('Formato No.2'!J67="","","ERROR")))))))</f>
        <v/>
      </c>
      <c r="J62" s="60" t="str">
        <f>+IF('Formato No.2'!K67="A",Escala!$C$2,IF('Formato No.2'!K67="B",Escala!$C$3,IF('Formato No.2'!K67="C",Escala!$C$4,IF('Formato No.2'!K67="D",Escala!$C$5,IF('Formato No.2'!K67="E",Escala!$C$6,IF('Formato No.2'!K67="N/A","",IF('Formato No.2'!K67="","","ERROR")))))))</f>
        <v/>
      </c>
      <c r="K62" s="60" t="str">
        <f>+IF('Formato No.2'!L67="A",Escala!$C$2,IF('Formato No.2'!L67="B",Escala!$C$3,IF('Formato No.2'!L67="C",Escala!$C$4,IF('Formato No.2'!L67="D",Escala!$C$5,IF('Formato No.2'!L67="E",Escala!$C$6,IF('Formato No.2'!L67="N/A","",IF('Formato No.2'!L67="","","ERROR")))))))</f>
        <v/>
      </c>
      <c r="L62" s="60" t="str">
        <f>+IF('Formato No.2'!M67="A",Escala!$C$2,IF('Formato No.2'!M67="B",Escala!$C$3,IF('Formato No.2'!M67="C",Escala!$C$4,IF('Formato No.2'!M67="D",Escala!$C$5,IF('Formato No.2'!M67="E",Escala!$C$6,IF('Formato No.2'!M67="N/A","",IF('Formato No.2'!M67="","","ERROR")))))))</f>
        <v/>
      </c>
    </row>
    <row r="63" spans="1:12" ht="24" customHeight="1" x14ac:dyDescent="0.2">
      <c r="A63" s="1">
        <v>3</v>
      </c>
      <c r="B63" s="4">
        <v>10</v>
      </c>
      <c r="C63" s="4">
        <v>1</v>
      </c>
      <c r="D63" s="16" t="s">
        <v>212</v>
      </c>
      <c r="E63" s="131"/>
      <c r="F63" s="124" t="s">
        <v>424</v>
      </c>
      <c r="G63" s="125"/>
      <c r="H63" s="126"/>
      <c r="I63" s="60">
        <f>+IF('Formato No.2'!J68="A",Escala!$C$2,IF('Formato No.2'!J68="B",Escala!$C$3,IF('Formato No.2'!J68="C",Escala!$C$4,IF('Formato No.2'!J68="D",Escala!$C$5,IF('Formato No.2'!J68="E",Escala!$C$6,IF('Formato No.2'!J68="N/A","",IF('Formato No.2'!J68="","","ERROR")))))))</f>
        <v>0.8</v>
      </c>
      <c r="J63" s="60" t="str">
        <f>+IF('Formato No.2'!K68="A",Escala!$C$2,IF('Formato No.2'!K68="B",Escala!$C$3,IF('Formato No.2'!K68="C",Escala!$C$4,IF('Formato No.2'!K68="D",Escala!$C$5,IF('Formato No.2'!K68="E",Escala!$C$6,IF('Formato No.2'!K68="N/A","",IF('Formato No.2'!K68="","","ERROR")))))))</f>
        <v/>
      </c>
      <c r="K63" s="60" t="str">
        <f>+IF('Formato No.2'!L68="A",Escala!$C$2,IF('Formato No.2'!L68="B",Escala!$C$3,IF('Formato No.2'!L68="C",Escala!$C$4,IF('Formato No.2'!L68="D",Escala!$C$5,IF('Formato No.2'!L68="E",Escala!$C$6,IF('Formato No.2'!L68="N/A","",IF('Formato No.2'!L68="","","ERROR")))))))</f>
        <v/>
      </c>
      <c r="L63" s="60" t="str">
        <f>+IF('Formato No.2'!M68="A",Escala!$C$2,IF('Formato No.2'!M68="B",Escala!$C$3,IF('Formato No.2'!M68="C",Escala!$C$4,IF('Formato No.2'!M68="D",Escala!$C$5,IF('Formato No.2'!M68="E",Escala!$C$6,IF('Formato No.2'!M68="N/A","",IF('Formato No.2'!M68="","","ERROR")))))))</f>
        <v/>
      </c>
    </row>
    <row r="64" spans="1:12" ht="20.45" customHeight="1" x14ac:dyDescent="0.2">
      <c r="B64" s="4"/>
      <c r="C64" s="4"/>
      <c r="D64" s="44"/>
      <c r="E64" s="45"/>
      <c r="F64" s="46"/>
      <c r="G64" s="46"/>
      <c r="H64" s="47"/>
      <c r="I64" s="59">
        <f>+AVERAGE(I62:I63)</f>
        <v>0.8</v>
      </c>
      <c r="J64" s="59" t="e">
        <f t="shared" ref="J64:L64" si="10">+AVERAGE(J62:J63)</f>
        <v>#DIV/0!</v>
      </c>
      <c r="K64" s="59" t="e">
        <f t="shared" si="10"/>
        <v>#DIV/0!</v>
      </c>
      <c r="L64" s="59" t="e">
        <f t="shared" si="10"/>
        <v>#DIV/0!</v>
      </c>
    </row>
    <row r="65" spans="1:12" ht="26.45" customHeight="1" x14ac:dyDescent="0.2">
      <c r="A65" s="1">
        <v>3</v>
      </c>
      <c r="B65" s="4">
        <v>11</v>
      </c>
      <c r="C65" s="4">
        <v>0</v>
      </c>
      <c r="D65" s="16" t="s">
        <v>213</v>
      </c>
      <c r="E65" s="130" t="s">
        <v>364</v>
      </c>
      <c r="F65" s="124" t="s">
        <v>34</v>
      </c>
      <c r="G65" s="125"/>
      <c r="H65" s="126"/>
      <c r="I65" s="60">
        <f>+IF('Formato No.2'!J69="A",Escala!$C$2,IF('Formato No.2'!J69="B",Escala!$C$3,IF('Formato No.2'!J69="C",Escala!$C$4,IF('Formato No.2'!J69="D",Escala!$C$5,IF('Formato No.2'!J69="E",Escala!$C$6,IF('Formato No.2'!J69="N/A","",IF('Formato No.2'!J69="","","ERROR")))))))</f>
        <v>0.8</v>
      </c>
      <c r="J65" s="60" t="str">
        <f>+IF('Formato No.2'!K69="A",Escala!$C$2,IF('Formato No.2'!K69="B",Escala!$C$3,IF('Formato No.2'!K69="C",Escala!$C$4,IF('Formato No.2'!K69="D",Escala!$C$5,IF('Formato No.2'!K69="E",Escala!$C$6,IF('Formato No.2'!K69="N/A","",IF('Formato No.2'!K69="","","ERROR")))))))</f>
        <v/>
      </c>
      <c r="K65" s="60" t="str">
        <f>+IF('Formato No.2'!L69="A",Escala!$C$2,IF('Formato No.2'!L69="B",Escala!$C$3,IF('Formato No.2'!L69="C",Escala!$C$4,IF('Formato No.2'!L69="D",Escala!$C$5,IF('Formato No.2'!L69="E",Escala!$C$6,IF('Formato No.2'!L69="N/A","",IF('Formato No.2'!L69="","","ERROR")))))))</f>
        <v/>
      </c>
      <c r="L65" s="60" t="str">
        <f>+IF('Formato No.2'!M69="A",Escala!$C$2,IF('Formato No.2'!M69="B",Escala!$C$3,IF('Formato No.2'!M69="C",Escala!$C$4,IF('Formato No.2'!M69="D",Escala!$C$5,IF('Formato No.2'!M69="E",Escala!$C$6,IF('Formato No.2'!M69="N/A","",IF('Formato No.2'!M69="","","ERROR")))))))</f>
        <v/>
      </c>
    </row>
    <row r="66" spans="1:12" ht="25.5" customHeight="1" x14ac:dyDescent="0.2">
      <c r="A66" s="1">
        <v>3</v>
      </c>
      <c r="B66" s="4">
        <v>11</v>
      </c>
      <c r="C66" s="4">
        <v>1</v>
      </c>
      <c r="D66" s="16" t="s">
        <v>214</v>
      </c>
      <c r="E66" s="131"/>
      <c r="F66" s="124" t="s">
        <v>35</v>
      </c>
      <c r="G66" s="125"/>
      <c r="H66" s="126"/>
      <c r="I66" s="60" t="str">
        <f>+IF('Formato No.2'!J70="A",Escala!$C$2,IF('Formato No.2'!J70="B",Escala!$C$3,IF('Formato No.2'!J70="C",Escala!$C$4,IF('Formato No.2'!J70="D",Escala!$C$5,IF('Formato No.2'!J70="E",Escala!$C$6,IF('Formato No.2'!J70="N/A","",IF('Formato No.2'!J70="","","ERROR")))))))</f>
        <v/>
      </c>
      <c r="J66" s="60" t="str">
        <f>+IF('Formato No.2'!K70="A",Escala!$C$2,IF('Formato No.2'!K70="B",Escala!$C$3,IF('Formato No.2'!K70="C",Escala!$C$4,IF('Formato No.2'!K70="D",Escala!$C$5,IF('Formato No.2'!K70="E",Escala!$C$6,IF('Formato No.2'!K70="N/A","",IF('Formato No.2'!K70="","","ERROR")))))))</f>
        <v/>
      </c>
      <c r="K66" s="60" t="str">
        <f>+IF('Formato No.2'!L70="A",Escala!$C$2,IF('Formato No.2'!L70="B",Escala!$C$3,IF('Formato No.2'!L70="C",Escala!$C$4,IF('Formato No.2'!L70="D",Escala!$C$5,IF('Formato No.2'!L70="E",Escala!$C$6,IF('Formato No.2'!L70="N/A","",IF('Formato No.2'!L70="","","ERROR")))))))</f>
        <v/>
      </c>
      <c r="L66" s="60" t="str">
        <f>+IF('Formato No.2'!M70="A",Escala!$C$2,IF('Formato No.2'!M70="B",Escala!$C$3,IF('Formato No.2'!M70="C",Escala!$C$4,IF('Formato No.2'!M70="D",Escala!$C$5,IF('Formato No.2'!M70="E",Escala!$C$6,IF('Formato No.2'!M70="N/A","",IF('Formato No.2'!M70="","","ERROR")))))))</f>
        <v/>
      </c>
    </row>
    <row r="67" spans="1:12" ht="16.5" customHeight="1" thickBot="1" x14ac:dyDescent="0.25">
      <c r="B67" s="4"/>
      <c r="C67" s="4"/>
      <c r="D67" s="44"/>
      <c r="E67" s="45"/>
      <c r="F67" s="46"/>
      <c r="G67" s="46"/>
      <c r="H67" s="47"/>
      <c r="I67" s="59">
        <f>+AVERAGE(I65:I66)</f>
        <v>0.8</v>
      </c>
      <c r="J67" s="59" t="e">
        <f t="shared" ref="J67" si="11">+AVERAGE(J65:J66)</f>
        <v>#DIV/0!</v>
      </c>
      <c r="K67" s="59" t="e">
        <f t="shared" ref="K67" si="12">+AVERAGE(K65:K66)</f>
        <v>#DIV/0!</v>
      </c>
      <c r="L67" s="59" t="e">
        <f t="shared" ref="L67" si="13">+AVERAGE(L65:L66)</f>
        <v>#DIV/0!</v>
      </c>
    </row>
    <row r="68" spans="1:12" ht="17.25" customHeight="1" thickBot="1" x14ac:dyDescent="0.25">
      <c r="B68" s="4"/>
      <c r="C68" s="4"/>
      <c r="D68" s="52"/>
      <c r="E68" s="53"/>
      <c r="F68" s="54"/>
      <c r="G68" s="54"/>
      <c r="H68" s="55"/>
      <c r="I68" s="62">
        <f>+(I57+I61+I67+I47)/4</f>
        <v>0.89000000000000012</v>
      </c>
      <c r="J68" s="62" t="e">
        <f>+(J57+J61+J67+J47)/4</f>
        <v>#DIV/0!</v>
      </c>
      <c r="K68" s="62" t="e">
        <f>+(K57+K61+K67+K47)/4</f>
        <v>#DIV/0!</v>
      </c>
      <c r="L68" s="62" t="e">
        <f>+(L57+L61+L67+L47)/4</f>
        <v>#DIV/0!</v>
      </c>
    </row>
    <row r="69" spans="1:12" ht="25.5" customHeight="1" x14ac:dyDescent="0.2">
      <c r="A69" s="1">
        <v>4</v>
      </c>
      <c r="B69" s="1">
        <v>0</v>
      </c>
      <c r="C69" s="1">
        <v>0</v>
      </c>
      <c r="D69" s="31" t="s">
        <v>215</v>
      </c>
      <c r="E69" s="127" t="s">
        <v>351</v>
      </c>
      <c r="F69" s="128"/>
      <c r="G69" s="128"/>
      <c r="H69" s="129"/>
      <c r="I69" s="58" t="s">
        <v>394</v>
      </c>
      <c r="J69" s="58" t="s">
        <v>386</v>
      </c>
      <c r="K69" s="58" t="s">
        <v>387</v>
      </c>
      <c r="L69" s="58" t="s">
        <v>388</v>
      </c>
    </row>
    <row r="70" spans="1:12" ht="27.75" customHeight="1" x14ac:dyDescent="0.2">
      <c r="A70" s="1">
        <v>4</v>
      </c>
      <c r="B70" s="4">
        <v>12</v>
      </c>
      <c r="C70" s="4">
        <v>0</v>
      </c>
      <c r="D70" s="16" t="s">
        <v>216</v>
      </c>
      <c r="E70" s="130" t="s">
        <v>403</v>
      </c>
      <c r="F70" s="124" t="s">
        <v>36</v>
      </c>
      <c r="G70" s="125"/>
      <c r="H70" s="126"/>
      <c r="I70" s="61">
        <f>+IF('Formato No.2'!J72="A",Escala!$C$2,IF('Formato No.2'!J72="B",Escala!$C$3,IF('Formato No.2'!J72="C",Escala!$C$4,IF('Formato No.2'!J72="D",Escala!$C$5,IF('Formato No.2'!J72="E",Escala!$C$6,IF('Formato No.2'!J72="N/A","",IF('Formato No.2'!J72="","","ERROR")))))))</f>
        <v>0.8</v>
      </c>
      <c r="J70" s="61" t="str">
        <f>+IF('Formato No.2'!K72="A",Escala!$C$2,IF('Formato No.2'!K72="B",Escala!$C$3,IF('Formato No.2'!K72="C",Escala!$C$4,IF('Formato No.2'!K72="D",Escala!$C$5,IF('Formato No.2'!K72="E",Escala!$C$6,IF('Formato No.2'!K72="N/A","",IF('Formato No.2'!K72="","","ERROR")))))))</f>
        <v/>
      </c>
      <c r="K70" s="61" t="str">
        <f>+IF('Formato No.2'!L72="A",Escala!$C$2,IF('Formato No.2'!L72="B",Escala!$C$3,IF('Formato No.2'!L72="C",Escala!$C$4,IF('Formato No.2'!L72="D",Escala!$C$5,IF('Formato No.2'!L72="E",Escala!$C$6,IF('Formato No.2'!L72="N/A","",IF('Formato No.2'!L72="","","ERROR")))))))</f>
        <v/>
      </c>
      <c r="L70" s="61" t="str">
        <f>+IF('Formato No.2'!M72="A",Escala!$C$2,IF('Formato No.2'!M72="B",Escala!$C$3,IF('Formato No.2'!M72="C",Escala!$C$4,IF('Formato No.2'!M72="D",Escala!$C$5,IF('Formato No.2'!M72="E",Escala!$C$6,IF('Formato No.2'!M72="N/A","",IF('Formato No.2'!M72="","","ERROR")))))))</f>
        <v/>
      </c>
    </row>
    <row r="71" spans="1:12" ht="27.75" customHeight="1" x14ac:dyDescent="0.2">
      <c r="A71" s="1">
        <v>4</v>
      </c>
      <c r="B71" s="4">
        <v>12</v>
      </c>
      <c r="C71" s="4">
        <v>1</v>
      </c>
      <c r="D71" s="16" t="s">
        <v>217</v>
      </c>
      <c r="E71" s="131"/>
      <c r="F71" s="124" t="s">
        <v>37</v>
      </c>
      <c r="G71" s="125"/>
      <c r="H71" s="126"/>
      <c r="I71" s="61">
        <f>+IF('Formato No.2'!J73="A",Escala!$C$2,IF('Formato No.2'!J73="B",Escala!$C$3,IF('Formato No.2'!J73="C",Escala!$C$4,IF('Formato No.2'!J73="D",Escala!$C$5,IF('Formato No.2'!J73="E",Escala!$C$6,IF('Formato No.2'!J73="N/A","",IF('Formato No.2'!J73="","","ERROR")))))))</f>
        <v>0.8</v>
      </c>
      <c r="J71" s="61" t="str">
        <f>+IF('Formato No.2'!K73="A",Escala!$C$2,IF('Formato No.2'!K73="B",Escala!$C$3,IF('Formato No.2'!K73="C",Escala!$C$4,IF('Formato No.2'!K73="D",Escala!$C$5,IF('Formato No.2'!K73="E",Escala!$C$6,IF('Formato No.2'!K73="N/A","",IF('Formato No.2'!K73="","","ERROR")))))))</f>
        <v/>
      </c>
      <c r="K71" s="61" t="str">
        <f>+IF('Formato No.2'!L73="A",Escala!$C$2,IF('Formato No.2'!L73="B",Escala!$C$3,IF('Formato No.2'!L73="C",Escala!$C$4,IF('Formato No.2'!L73="D",Escala!$C$5,IF('Formato No.2'!L73="E",Escala!$C$6,IF('Formato No.2'!L73="N/A","",IF('Formato No.2'!L73="","","ERROR")))))))</f>
        <v/>
      </c>
      <c r="L71" s="61" t="str">
        <f>+IF('Formato No.2'!M73="A",Escala!$C$2,IF('Formato No.2'!M73="B",Escala!$C$3,IF('Formato No.2'!M73="C",Escala!$C$4,IF('Formato No.2'!M73="D",Escala!$C$5,IF('Formato No.2'!M73="E",Escala!$C$6,IF('Formato No.2'!M73="N/A","",IF('Formato No.2'!M73="","","ERROR")))))))</f>
        <v/>
      </c>
    </row>
    <row r="72" spans="1:12" ht="27.75" customHeight="1" x14ac:dyDescent="0.2">
      <c r="A72" s="1">
        <v>4</v>
      </c>
      <c r="B72" s="4">
        <v>12</v>
      </c>
      <c r="C72" s="4">
        <v>2</v>
      </c>
      <c r="D72" s="16" t="s">
        <v>218</v>
      </c>
      <c r="E72" s="131"/>
      <c r="F72" s="124" t="s">
        <v>38</v>
      </c>
      <c r="G72" s="125"/>
      <c r="H72" s="126"/>
      <c r="I72" s="61">
        <f>+IF('Formato No.2'!J74="A",Escala!$C$2,IF('Formato No.2'!J74="B",Escala!$C$3,IF('Formato No.2'!J74="C",Escala!$C$4,IF('Formato No.2'!J74="D",Escala!$C$5,IF('Formato No.2'!J74="E",Escala!$C$6,IF('Formato No.2'!J74="N/A","",IF('Formato No.2'!J74="","","ERROR")))))))</f>
        <v>0.6</v>
      </c>
      <c r="J72" s="61" t="str">
        <f>+IF('Formato No.2'!K74="A",Escala!$C$2,IF('Formato No.2'!K74="B",Escala!$C$3,IF('Formato No.2'!K74="C",Escala!$C$4,IF('Formato No.2'!K74="D",Escala!$C$5,IF('Formato No.2'!K74="E",Escala!$C$6,IF('Formato No.2'!K74="N/A","",IF('Formato No.2'!K74="","","ERROR")))))))</f>
        <v/>
      </c>
      <c r="K72" s="61" t="str">
        <f>+IF('Formato No.2'!L74="A",Escala!$C$2,IF('Formato No.2'!L74="B",Escala!$C$3,IF('Formato No.2'!L74="C",Escala!$C$4,IF('Formato No.2'!L74="D",Escala!$C$5,IF('Formato No.2'!L74="E",Escala!$C$6,IF('Formato No.2'!L74="N/A","",IF('Formato No.2'!L74="","","ERROR")))))))</f>
        <v/>
      </c>
      <c r="L72" s="61" t="str">
        <f>+IF('Formato No.2'!M74="A",Escala!$C$2,IF('Formato No.2'!M74="B",Escala!$C$3,IF('Formato No.2'!M74="C",Escala!$C$4,IF('Formato No.2'!M74="D",Escala!$C$5,IF('Formato No.2'!M74="E",Escala!$C$6,IF('Formato No.2'!M74="N/A","",IF('Formato No.2'!M74="","","ERROR")))))))</f>
        <v/>
      </c>
    </row>
    <row r="73" spans="1:12" ht="27.75" customHeight="1" x14ac:dyDescent="0.2">
      <c r="A73" s="1">
        <v>4</v>
      </c>
      <c r="B73" s="4">
        <v>12</v>
      </c>
      <c r="C73" s="4">
        <v>3</v>
      </c>
      <c r="D73" s="16" t="s">
        <v>219</v>
      </c>
      <c r="E73" s="131"/>
      <c r="F73" s="124" t="s">
        <v>39</v>
      </c>
      <c r="G73" s="125"/>
      <c r="H73" s="126"/>
      <c r="I73" s="61">
        <f>+IF('Formato No.2'!J75="A",Escala!$C$2,IF('Formato No.2'!J75="B",Escala!$C$3,IF('Formato No.2'!J75="C",Escala!$C$4,IF('Formato No.2'!J75="D",Escala!$C$5,IF('Formato No.2'!J75="E",Escala!$C$6,IF('Formato No.2'!J75="N/A","",IF('Formato No.2'!J75="","","ERROR")))))))</f>
        <v>0.6</v>
      </c>
      <c r="J73" s="61" t="str">
        <f>+IF('Formato No.2'!K75="A",Escala!$C$2,IF('Formato No.2'!K75="B",Escala!$C$3,IF('Formato No.2'!K75="C",Escala!$C$4,IF('Formato No.2'!K75="D",Escala!$C$5,IF('Formato No.2'!K75="E",Escala!$C$6,IF('Formato No.2'!K75="N/A","",IF('Formato No.2'!K75="","","ERROR")))))))</f>
        <v/>
      </c>
      <c r="K73" s="61" t="str">
        <f>+IF('Formato No.2'!L75="A",Escala!$C$2,IF('Formato No.2'!L75="B",Escala!$C$3,IF('Formato No.2'!L75="C",Escala!$C$4,IF('Formato No.2'!L75="D",Escala!$C$5,IF('Formato No.2'!L75="E",Escala!$C$6,IF('Formato No.2'!L75="N/A","",IF('Formato No.2'!L75="","","ERROR")))))))</f>
        <v/>
      </c>
      <c r="L73" s="61" t="str">
        <f>+IF('Formato No.2'!M75="A",Escala!$C$2,IF('Formato No.2'!M75="B",Escala!$C$3,IF('Formato No.2'!M75="C",Escala!$C$4,IF('Formato No.2'!M75="D",Escala!$C$5,IF('Formato No.2'!M75="E",Escala!$C$6,IF('Formato No.2'!M75="N/A","",IF('Formato No.2'!M75="","","ERROR")))))))</f>
        <v/>
      </c>
    </row>
    <row r="74" spans="1:12" ht="27.75" customHeight="1" x14ac:dyDescent="0.2">
      <c r="A74" s="1">
        <v>4</v>
      </c>
      <c r="B74" s="4">
        <v>12</v>
      </c>
      <c r="C74" s="4">
        <v>4</v>
      </c>
      <c r="D74" s="16" t="s">
        <v>220</v>
      </c>
      <c r="E74" s="131"/>
      <c r="F74" s="124" t="s">
        <v>40</v>
      </c>
      <c r="G74" s="125"/>
      <c r="H74" s="126"/>
      <c r="I74" s="61" t="str">
        <f>+IF('Formato No.2'!J76="A",Escala!$C$2,IF('Formato No.2'!J76="B",Escala!$C$3,IF('Formato No.2'!J76="C",Escala!$C$4,IF('Formato No.2'!J76="D",Escala!$C$5,IF('Formato No.2'!J76="E",Escala!$C$6,IF('Formato No.2'!J76="N/A","",IF('Formato No.2'!J76="","","ERROR")))))))</f>
        <v/>
      </c>
      <c r="J74" s="61" t="str">
        <f>+IF('Formato No.2'!K76="A",Escala!$C$2,IF('Formato No.2'!K76="B",Escala!$C$3,IF('Formato No.2'!K76="C",Escala!$C$4,IF('Formato No.2'!K76="D",Escala!$C$5,IF('Formato No.2'!K76="E",Escala!$C$6,IF('Formato No.2'!K76="N/A","",IF('Formato No.2'!K76="","","ERROR")))))))</f>
        <v/>
      </c>
      <c r="K74" s="61" t="str">
        <f>+IF('Formato No.2'!L76="A",Escala!$C$2,IF('Formato No.2'!L76="B",Escala!$C$3,IF('Formato No.2'!L76="C",Escala!$C$4,IF('Formato No.2'!L76="D",Escala!$C$5,IF('Formato No.2'!L76="E",Escala!$C$6,IF('Formato No.2'!L76="N/A","",IF('Formato No.2'!L76="","","ERROR")))))))</f>
        <v/>
      </c>
      <c r="L74" s="61" t="str">
        <f>+IF('Formato No.2'!M76="A",Escala!$C$2,IF('Formato No.2'!M76="B",Escala!$C$3,IF('Formato No.2'!M76="C",Escala!$C$4,IF('Formato No.2'!M76="D",Escala!$C$5,IF('Formato No.2'!M76="E",Escala!$C$6,IF('Formato No.2'!M76="N/A","",IF('Formato No.2'!M76="","","ERROR")))))))</f>
        <v/>
      </c>
    </row>
    <row r="75" spans="1:12" ht="18" customHeight="1" x14ac:dyDescent="0.2">
      <c r="B75" s="4"/>
      <c r="C75" s="4"/>
      <c r="D75" s="44"/>
      <c r="E75" s="45"/>
      <c r="F75" s="46"/>
      <c r="G75" s="46"/>
      <c r="H75" s="47"/>
      <c r="I75" s="59">
        <f>+AVERAGE(I70:I74)</f>
        <v>0.70000000000000007</v>
      </c>
      <c r="J75" s="59" t="e">
        <f t="shared" ref="J75:L75" si="14">+AVERAGE(J70:J74)</f>
        <v>#DIV/0!</v>
      </c>
      <c r="K75" s="59" t="e">
        <f t="shared" si="14"/>
        <v>#DIV/0!</v>
      </c>
      <c r="L75" s="59" t="e">
        <f t="shared" si="14"/>
        <v>#DIV/0!</v>
      </c>
    </row>
    <row r="76" spans="1:12" ht="25.5" customHeight="1" x14ac:dyDescent="0.2">
      <c r="A76" s="1">
        <v>4</v>
      </c>
      <c r="B76" s="1">
        <v>0</v>
      </c>
      <c r="C76" s="1">
        <v>0</v>
      </c>
      <c r="D76" s="31" t="s">
        <v>215</v>
      </c>
      <c r="E76" s="127" t="s">
        <v>351</v>
      </c>
      <c r="F76" s="128"/>
      <c r="G76" s="128"/>
      <c r="H76" s="129"/>
      <c r="I76" s="58" t="s">
        <v>394</v>
      </c>
      <c r="J76" s="58" t="s">
        <v>386</v>
      </c>
      <c r="K76" s="58" t="s">
        <v>387</v>
      </c>
      <c r="L76" s="58" t="s">
        <v>388</v>
      </c>
    </row>
    <row r="77" spans="1:12" ht="47.2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0" t="s">
        <v>365</v>
      </c>
      <c r="F77" s="124" t="s">
        <v>41</v>
      </c>
      <c r="G77" s="125"/>
      <c r="H77" s="126"/>
      <c r="I77" s="61">
        <f>+IF('Formato No.2'!J77="A",Escala!$C$2,IF('Formato No.2'!J77="B",Escala!$C$3,IF('Formato No.2'!J77="C",Escala!$C$4,IF('Formato No.2'!J77="D",Escala!$C$5,IF('Formato No.2'!J77="E",Escala!$C$6,IF('Formato No.2'!J77="N/A","",IF('Formato No.2'!J77="","","ERROR")))))))</f>
        <v>0.8</v>
      </c>
      <c r="J77" s="61" t="str">
        <f>+IF('Formato No.2'!K77="A",Escala!$C$2,IF('Formato No.2'!K77="B",Escala!$C$3,IF('Formato No.2'!K77="C",Escala!$C$4,IF('Formato No.2'!K77="D",Escala!$C$5,IF('Formato No.2'!K77="E",Escala!$C$6,IF('Formato No.2'!K77="N/A","",IF('Formato No.2'!K77="","","ERROR")))))))</f>
        <v/>
      </c>
      <c r="K77" s="61" t="str">
        <f>+IF('Formato No.2'!L77="A",Escala!$C$2,IF('Formato No.2'!L77="B",Escala!$C$3,IF('Formato No.2'!L77="C",Escala!$C$4,IF('Formato No.2'!L77="D",Escala!$C$5,IF('Formato No.2'!L77="E",Escala!$C$6,IF('Formato No.2'!L77="N/A","",IF('Formato No.2'!L77="","","ERROR")))))))</f>
        <v/>
      </c>
      <c r="L77" s="61" t="str">
        <f>+IF('Formato No.2'!M77="A",Escala!$C$2,IF('Formato No.2'!M77="B",Escala!$C$3,IF('Formato No.2'!M77="C",Escala!$C$4,IF('Formato No.2'!M77="D",Escala!$C$5,IF('Formato No.2'!M77="E",Escala!$C$6,IF('Formato No.2'!M77="N/A","",IF('Formato No.2'!M77="","","ERROR")))))))</f>
        <v/>
      </c>
    </row>
    <row r="78" spans="1:12" ht="42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1"/>
      <c r="F78" s="124" t="s">
        <v>42</v>
      </c>
      <c r="G78" s="125"/>
      <c r="H78" s="126"/>
      <c r="I78" s="61" t="str">
        <f>+IF('Formato No.2'!J78="A",Escala!$C$2,IF('Formato No.2'!J78="B",Escala!$C$3,IF('Formato No.2'!J78="C",Escala!$C$4,IF('Formato No.2'!J78="D",Escala!$C$5,IF('Formato No.2'!J78="E",Escala!$C$6,IF('Formato No.2'!J78="N/A","",IF('Formato No.2'!J78="","","ERROR")))))))</f>
        <v/>
      </c>
      <c r="J78" s="61" t="str">
        <f>+IF('Formato No.2'!K78="A",Escala!$C$2,IF('Formato No.2'!K78="B",Escala!$C$3,IF('Formato No.2'!K78="C",Escala!$C$4,IF('Formato No.2'!K78="D",Escala!$C$5,IF('Formato No.2'!K78="E",Escala!$C$6,IF('Formato No.2'!K78="N/A","",IF('Formato No.2'!K78="","","ERROR")))))))</f>
        <v/>
      </c>
      <c r="K78" s="61" t="str">
        <f>+IF('Formato No.2'!L78="A",Escala!$C$2,IF('Formato No.2'!L78="B",Escala!$C$3,IF('Formato No.2'!L78="C",Escala!$C$4,IF('Formato No.2'!L78="D",Escala!$C$5,IF('Formato No.2'!L78="E",Escala!$C$6,IF('Formato No.2'!L78="N/A","",IF('Formato No.2'!L78="","","ERROR")))))))</f>
        <v/>
      </c>
      <c r="L78" s="61" t="str">
        <f>+IF('Formato No.2'!M78="A",Escala!$C$2,IF('Formato No.2'!M78="B",Escala!$C$3,IF('Formato No.2'!M78="C",Escala!$C$4,IF('Formato No.2'!M78="D",Escala!$C$5,IF('Formato No.2'!M78="E",Escala!$C$6,IF('Formato No.2'!M78="N/A","",IF('Formato No.2'!M78="","","ERROR")))))))</f>
        <v/>
      </c>
    </row>
    <row r="79" spans="1:12" ht="18.600000000000001" customHeight="1" x14ac:dyDescent="0.2">
      <c r="B79" s="4"/>
      <c r="C79" s="4"/>
      <c r="D79" s="44"/>
      <c r="E79" s="45"/>
      <c r="F79" s="46"/>
      <c r="G79" s="46"/>
      <c r="H79" s="47"/>
      <c r="I79" s="59">
        <f>+AVERAGE(I77:I78)</f>
        <v>0.8</v>
      </c>
      <c r="J79" s="59" t="e">
        <f t="shared" ref="J79:L79" si="15">+AVERAGE(J77:J78)</f>
        <v>#DIV/0!</v>
      </c>
      <c r="K79" s="59" t="e">
        <f t="shared" si="15"/>
        <v>#DIV/0!</v>
      </c>
      <c r="L79" s="59" t="e">
        <f t="shared" si="15"/>
        <v>#DIV/0!</v>
      </c>
    </row>
    <row r="80" spans="1:12" ht="26.25" customHeight="1" x14ac:dyDescent="0.2">
      <c r="A80" s="1">
        <v>4</v>
      </c>
      <c r="B80" s="4">
        <v>14</v>
      </c>
      <c r="C80" s="4">
        <v>0</v>
      </c>
      <c r="D80" s="16" t="s">
        <v>223</v>
      </c>
      <c r="E80" s="132" t="s">
        <v>366</v>
      </c>
      <c r="F80" s="124" t="s">
        <v>43</v>
      </c>
      <c r="G80" s="125"/>
      <c r="H80" s="126"/>
      <c r="I80" s="61">
        <f>+IF('Formato No.2'!J79="A",Escala!$C$2,IF('Formato No.2'!J79="B",Escala!$C$3,IF('Formato No.2'!J79="C",Escala!$C$4,IF('Formato No.2'!J79="D",Escala!$C$5,IF('Formato No.2'!J79="E",Escala!$C$6,IF('Formato No.2'!J79="N/A","",IF('Formato No.2'!J79="","","ERROR")))))))</f>
        <v>1</v>
      </c>
      <c r="J80" s="61" t="str">
        <f>+IF('Formato No.2'!K79="A",Escala!$C$2,IF('Formato No.2'!K79="B",Escala!$C$3,IF('Formato No.2'!K79="C",Escala!$C$4,IF('Formato No.2'!K79="D",Escala!$C$5,IF('Formato No.2'!K79="E",Escala!$C$6,IF('Formato No.2'!K79="N/A","",IF('Formato No.2'!K79="","","ERROR")))))))</f>
        <v/>
      </c>
      <c r="K80" s="61" t="str">
        <f>+IF('Formato No.2'!L79="A",Escala!$C$2,IF('Formato No.2'!L79="B",Escala!$C$3,IF('Formato No.2'!L79="C",Escala!$C$4,IF('Formato No.2'!L79="D",Escala!$C$5,IF('Formato No.2'!L79="E",Escala!$C$6,IF('Formato No.2'!L79="N/A","",IF('Formato No.2'!L79="","","ERROR")))))))</f>
        <v/>
      </c>
      <c r="L80" s="61" t="str">
        <f>+IF('Formato No.2'!M79="A",Escala!$C$2,IF('Formato No.2'!M79="B",Escala!$C$3,IF('Formato No.2'!M79="C",Escala!$C$4,IF('Formato No.2'!M79="D",Escala!$C$5,IF('Formato No.2'!M79="E",Escala!$C$6,IF('Formato No.2'!M79="N/A","",IF('Formato No.2'!M79="","","ERROR")))))))</f>
        <v/>
      </c>
    </row>
    <row r="81" spans="1:12" ht="26.25" customHeight="1" x14ac:dyDescent="0.2">
      <c r="A81" s="1">
        <v>4</v>
      </c>
      <c r="B81" s="4">
        <v>14</v>
      </c>
      <c r="C81" s="4">
        <v>1</v>
      </c>
      <c r="D81" s="16" t="s">
        <v>224</v>
      </c>
      <c r="E81" s="133"/>
      <c r="F81" s="135" t="s">
        <v>425</v>
      </c>
      <c r="G81" s="136"/>
      <c r="H81" s="137"/>
      <c r="I81" s="61">
        <f>+IF('Formato No.2'!J80="A",Escala!$C$2,IF('Formato No.2'!J80="B",Escala!$C$3,IF('Formato No.2'!J80="C",Escala!$C$4,IF('Formato No.2'!J80="D",Escala!$C$5,IF('Formato No.2'!J80="E",Escala!$C$6,IF('Formato No.2'!J80="N/A","",IF('Formato No.2'!J80="","","ERROR")))))))</f>
        <v>0.8</v>
      </c>
      <c r="J81" s="61" t="str">
        <f>+IF('Formato No.2'!K80="A",Escala!$C$2,IF('Formato No.2'!K80="B",Escala!$C$3,IF('Formato No.2'!K80="C",Escala!$C$4,IF('Formato No.2'!K80="D",Escala!$C$5,IF('Formato No.2'!K80="E",Escala!$C$6,IF('Formato No.2'!K80="N/A","",IF('Formato No.2'!K80="","","ERROR")))))))</f>
        <v/>
      </c>
      <c r="K81" s="61" t="str">
        <f>+IF('Formato No.2'!L80="A",Escala!$C$2,IF('Formato No.2'!L80="B",Escala!$C$3,IF('Formato No.2'!L80="C",Escala!$C$4,IF('Formato No.2'!L80="D",Escala!$C$5,IF('Formato No.2'!L80="E",Escala!$C$6,IF('Formato No.2'!L80="N/A","",IF('Formato No.2'!L80="","","ERROR")))))))</f>
        <v/>
      </c>
      <c r="L81" s="61" t="str">
        <f>+IF('Formato No.2'!M80="A",Escala!$C$2,IF('Formato No.2'!M80="B",Escala!$C$3,IF('Formato No.2'!M80="C",Escala!$C$4,IF('Formato No.2'!M80="D",Escala!$C$5,IF('Formato No.2'!M80="E",Escala!$C$6,IF('Formato No.2'!M80="N/A","",IF('Formato No.2'!M80="","","ERROR")))))))</f>
        <v/>
      </c>
    </row>
    <row r="82" spans="1:12" ht="26.25" customHeight="1" x14ac:dyDescent="0.2">
      <c r="A82" s="1">
        <v>4</v>
      </c>
      <c r="B82" s="4">
        <v>14</v>
      </c>
      <c r="C82" s="4">
        <v>2</v>
      </c>
      <c r="D82" s="16" t="s">
        <v>225</v>
      </c>
      <c r="E82" s="134"/>
      <c r="F82" s="124" t="s">
        <v>44</v>
      </c>
      <c r="G82" s="125"/>
      <c r="H82" s="126"/>
      <c r="I82" s="61">
        <f>+IF('Formato No.2'!J81="A",Escala!$C$2,IF('Formato No.2'!J81="B",Escala!$C$3,IF('Formato No.2'!J81="C",Escala!$C$4,IF('Formato No.2'!J81="D",Escala!$C$5,IF('Formato No.2'!J81="E",Escala!$C$6,IF('Formato No.2'!J81="N/A","",IF('Formato No.2'!J81="","","ERROR")))))))</f>
        <v>1</v>
      </c>
      <c r="J82" s="61" t="str">
        <f>+IF('Formato No.2'!K81="A",Escala!$C$2,IF('Formato No.2'!K81="B",Escala!$C$3,IF('Formato No.2'!K81="C",Escala!$C$4,IF('Formato No.2'!K81="D",Escala!$C$5,IF('Formato No.2'!K81="E",Escala!$C$6,IF('Formato No.2'!K81="N/A","",IF('Formato No.2'!K81="","","ERROR")))))))</f>
        <v/>
      </c>
      <c r="K82" s="61" t="str">
        <f>+IF('Formato No.2'!L81="A",Escala!$C$2,IF('Formato No.2'!L81="B",Escala!$C$3,IF('Formato No.2'!L81="C",Escala!$C$4,IF('Formato No.2'!L81="D",Escala!$C$5,IF('Formato No.2'!L81="E",Escala!$C$6,IF('Formato No.2'!L81="N/A","",IF('Formato No.2'!L81="","","ERROR")))))))</f>
        <v/>
      </c>
      <c r="L82" s="61" t="str">
        <f>+IF('Formato No.2'!M81="A",Escala!$C$2,IF('Formato No.2'!M81="B",Escala!$C$3,IF('Formato No.2'!M81="C",Escala!$C$4,IF('Formato No.2'!M81="D",Escala!$C$5,IF('Formato No.2'!M81="E",Escala!$C$6,IF('Formato No.2'!M81="N/A","",IF('Formato No.2'!M81="","","ERROR")))))))</f>
        <v/>
      </c>
    </row>
    <row r="83" spans="1:12" ht="18.600000000000001" customHeight="1" thickBot="1" x14ac:dyDescent="0.25">
      <c r="B83" s="4"/>
      <c r="C83" s="4"/>
      <c r="D83" s="44"/>
      <c r="E83" s="45"/>
      <c r="F83" s="46"/>
      <c r="G83" s="46"/>
      <c r="H83" s="47"/>
      <c r="I83" s="59">
        <f>+AVERAGE(I80:I82)</f>
        <v>0.93333333333333324</v>
      </c>
      <c r="J83" s="59" t="e">
        <f t="shared" ref="J83:L83" si="16">+AVERAGE(J80:J82)</f>
        <v>#DIV/0!</v>
      </c>
      <c r="K83" s="59" t="e">
        <f t="shared" si="16"/>
        <v>#DIV/0!</v>
      </c>
      <c r="L83" s="59" t="e">
        <f t="shared" si="16"/>
        <v>#DIV/0!</v>
      </c>
    </row>
    <row r="84" spans="1:12" ht="18.600000000000001" customHeight="1" thickBot="1" x14ac:dyDescent="0.25">
      <c r="B84" s="4"/>
      <c r="C84" s="4"/>
      <c r="D84" s="52"/>
      <c r="E84" s="53"/>
      <c r="F84" s="54"/>
      <c r="G84" s="54"/>
      <c r="H84" s="55"/>
      <c r="I84" s="62">
        <f>+(I79+I83+I75)/3</f>
        <v>0.81111111111111123</v>
      </c>
      <c r="J84" s="62" t="e">
        <f t="shared" ref="J84:L84" si="17">+(J79+J83+J75)/3</f>
        <v>#DIV/0!</v>
      </c>
      <c r="K84" s="62" t="e">
        <f t="shared" si="17"/>
        <v>#DIV/0!</v>
      </c>
      <c r="L84" s="62" t="e">
        <f t="shared" si="17"/>
        <v>#DIV/0!</v>
      </c>
    </row>
    <row r="85" spans="1:12" ht="27" customHeight="1" x14ac:dyDescent="0.2">
      <c r="A85" s="1">
        <v>5</v>
      </c>
      <c r="B85" s="1">
        <v>0</v>
      </c>
      <c r="C85" s="1">
        <v>0</v>
      </c>
      <c r="D85" s="31" t="s">
        <v>226</v>
      </c>
      <c r="E85" s="127" t="s">
        <v>352</v>
      </c>
      <c r="F85" s="128"/>
      <c r="G85" s="128"/>
      <c r="H85" s="129"/>
      <c r="I85" s="58" t="s">
        <v>394</v>
      </c>
      <c r="J85" s="58" t="s">
        <v>386</v>
      </c>
      <c r="K85" s="58" t="s">
        <v>387</v>
      </c>
      <c r="L85" s="58" t="s">
        <v>388</v>
      </c>
    </row>
    <row r="86" spans="1:12" ht="37.15" customHeight="1" x14ac:dyDescent="0.2">
      <c r="A86" s="1">
        <v>5</v>
      </c>
      <c r="B86" s="4">
        <v>15</v>
      </c>
      <c r="C86" s="4">
        <v>0</v>
      </c>
      <c r="D86" s="16" t="s">
        <v>227</v>
      </c>
      <c r="E86" s="121" t="s">
        <v>480</v>
      </c>
      <c r="F86" s="124" t="s">
        <v>45</v>
      </c>
      <c r="G86" s="125"/>
      <c r="H86" s="126"/>
      <c r="I86" s="60">
        <f>+IF('Formato No.2'!J83="A",Escala!$C$2,IF('Formato No.2'!J83="B",Escala!$C$3,IF('Formato No.2'!J83="C",Escala!$C$4,IF('Formato No.2'!J83="D",Escala!$C$5,IF('Formato No.2'!J83="E",Escala!$C$6,IF('Formato No.2'!J83="N/A","",IF('Formato No.2'!J83="","","ERROR")))))))</f>
        <v>0.3</v>
      </c>
      <c r="J86" s="60" t="str">
        <f>+IF('Formato No.2'!K83="A",Escala!$C$2,IF('Formato No.2'!K83="B",Escala!$C$3,IF('Formato No.2'!K83="C",Escala!$C$4,IF('Formato No.2'!K83="D",Escala!$C$5,IF('Formato No.2'!K83="E",Escala!$C$6,IF('Formato No.2'!K83="N/A","",IF('Formato No.2'!K83="","","ERROR")))))))</f>
        <v/>
      </c>
      <c r="K86" s="60" t="str">
        <f>+IF('Formato No.2'!L83="A",Escala!$C$2,IF('Formato No.2'!L83="B",Escala!$C$3,IF('Formato No.2'!L83="C",Escala!$C$4,IF('Formato No.2'!L83="D",Escala!$C$5,IF('Formato No.2'!L83="E",Escala!$C$6,IF('Formato No.2'!L83="N/A","",IF('Formato No.2'!L83="","","ERROR")))))))</f>
        <v/>
      </c>
      <c r="L86" s="60" t="str">
        <f>+IF('Formato No.2'!M83="A",Escala!$C$2,IF('Formato No.2'!M83="B",Escala!$C$3,IF('Formato No.2'!M83="C",Escala!$C$4,IF('Formato No.2'!M83="D",Escala!$C$5,IF('Formato No.2'!M83="E",Escala!$C$6,IF('Formato No.2'!M83="N/A","",IF('Formato No.2'!M83="","","ERROR")))))))</f>
        <v/>
      </c>
    </row>
    <row r="87" spans="1:12" ht="28.5" customHeight="1" x14ac:dyDescent="0.2">
      <c r="A87" s="1">
        <v>5</v>
      </c>
      <c r="B87" s="4">
        <v>15</v>
      </c>
      <c r="C87" s="4">
        <v>1</v>
      </c>
      <c r="D87" s="16" t="s">
        <v>228</v>
      </c>
      <c r="E87" s="122"/>
      <c r="F87" s="124" t="s">
        <v>46</v>
      </c>
      <c r="G87" s="125"/>
      <c r="H87" s="126"/>
      <c r="I87" s="60">
        <f>+IF('Formato No.2'!J84="A",Escala!$C$2,IF('Formato No.2'!J84="B",Escala!$C$3,IF('Formato No.2'!J84="C",Escala!$C$4,IF('Formato No.2'!J84="D",Escala!$C$5,IF('Formato No.2'!J84="E",Escala!$C$6,IF('Formato No.2'!J84="N/A","",IF('Formato No.2'!J84="","","ERROR")))))))</f>
        <v>0.3</v>
      </c>
      <c r="J87" s="60" t="str">
        <f>+IF('Formato No.2'!K84="A",Escala!$C$2,IF('Formato No.2'!K84="B",Escala!$C$3,IF('Formato No.2'!K84="C",Escala!$C$4,IF('Formato No.2'!K84="D",Escala!$C$5,IF('Formato No.2'!K84="E",Escala!$C$6,IF('Formato No.2'!K84="N/A","",IF('Formato No.2'!K84="","","ERROR")))))))</f>
        <v/>
      </c>
      <c r="K87" s="60" t="str">
        <f>+IF('Formato No.2'!L84="A",Escala!$C$2,IF('Formato No.2'!L84="B",Escala!$C$3,IF('Formato No.2'!L84="C",Escala!$C$4,IF('Formato No.2'!L84="D",Escala!$C$5,IF('Formato No.2'!L84="E",Escala!$C$6,IF('Formato No.2'!L84="N/A","",IF('Formato No.2'!L84="","","ERROR")))))))</f>
        <v/>
      </c>
      <c r="L87" s="60" t="str">
        <f>+IF('Formato No.2'!M84="A",Escala!$C$2,IF('Formato No.2'!M84="B",Escala!$C$3,IF('Formato No.2'!M84="C",Escala!$C$4,IF('Formato No.2'!M84="D",Escala!$C$5,IF('Formato No.2'!M84="E",Escala!$C$6,IF('Formato No.2'!M84="N/A","",IF('Formato No.2'!M84="","","ERROR")))))))</f>
        <v/>
      </c>
    </row>
    <row r="88" spans="1:12" ht="26.25" customHeight="1" x14ac:dyDescent="0.2">
      <c r="A88" s="1">
        <v>5</v>
      </c>
      <c r="B88" s="4">
        <v>15</v>
      </c>
      <c r="C88" s="4">
        <v>2</v>
      </c>
      <c r="D88" s="16" t="s">
        <v>229</v>
      </c>
      <c r="E88" s="122"/>
      <c r="F88" s="124" t="s">
        <v>47</v>
      </c>
      <c r="G88" s="125"/>
      <c r="H88" s="126"/>
      <c r="I88" s="60">
        <f>+IF('Formato No.2'!J85="A",Escala!$C$2,IF('Formato No.2'!J85="B",Escala!$C$3,IF('Formato No.2'!J85="C",Escala!$C$4,IF('Formato No.2'!J85="D",Escala!$C$5,IF('Formato No.2'!J85="E",Escala!$C$6,IF('Formato No.2'!J85="N/A","",IF('Formato No.2'!J85="","","ERROR")))))))</f>
        <v>1</v>
      </c>
      <c r="J88" s="60" t="str">
        <f>+IF('Formato No.2'!K85="A",Escala!$C$2,IF('Formato No.2'!K85="B",Escala!$C$3,IF('Formato No.2'!K85="C",Escala!$C$4,IF('Formato No.2'!K85="D",Escala!$C$5,IF('Formato No.2'!K85="E",Escala!$C$6,IF('Formato No.2'!K85="N/A","",IF('Formato No.2'!K85="","","ERROR")))))))</f>
        <v/>
      </c>
      <c r="K88" s="60" t="str">
        <f>+IF('Formato No.2'!L85="A",Escala!$C$2,IF('Formato No.2'!L85="B",Escala!$C$3,IF('Formato No.2'!L85="C",Escala!$C$4,IF('Formato No.2'!L85="D",Escala!$C$5,IF('Formato No.2'!L85="E",Escala!$C$6,IF('Formato No.2'!L85="N/A","",IF('Formato No.2'!L85="","","ERROR")))))))</f>
        <v/>
      </c>
      <c r="L88" s="60" t="str">
        <f>+IF('Formato No.2'!M85="A",Escala!$C$2,IF('Formato No.2'!M85="B",Escala!$C$3,IF('Formato No.2'!M85="C",Escala!$C$4,IF('Formato No.2'!M85="D",Escala!$C$5,IF('Formato No.2'!M85="E",Escala!$C$6,IF('Formato No.2'!M85="N/A","",IF('Formato No.2'!M85="","","ERROR")))))))</f>
        <v/>
      </c>
    </row>
    <row r="89" spans="1:12" ht="54.75" customHeight="1" x14ac:dyDescent="0.2">
      <c r="A89" s="1">
        <v>5</v>
      </c>
      <c r="B89" s="4">
        <v>15</v>
      </c>
      <c r="C89" s="4">
        <v>3</v>
      </c>
      <c r="D89" s="16" t="s">
        <v>230</v>
      </c>
      <c r="E89" s="122"/>
      <c r="F89" s="124" t="s">
        <v>48</v>
      </c>
      <c r="G89" s="125"/>
      <c r="H89" s="126"/>
      <c r="I89" s="60" t="str">
        <f>+IF('Formato No.2'!J86="A",Escala!$C$2,IF('Formato No.2'!J86="B",Escala!$C$3,IF('Formato No.2'!J86="C",Escala!$C$4,IF('Formato No.2'!J86="D",Escala!$C$5,IF('Formato No.2'!J86="E",Escala!$C$6,IF('Formato No.2'!J86="N/A","",IF('Formato No.2'!J86="","","ERROR")))))))</f>
        <v/>
      </c>
      <c r="J89" s="60" t="str">
        <f>+IF('Formato No.2'!K86="A",Escala!$C$2,IF('Formato No.2'!K86="B",Escala!$C$3,IF('Formato No.2'!K86="C",Escala!$C$4,IF('Formato No.2'!K86="D",Escala!$C$5,IF('Formato No.2'!K86="E",Escala!$C$6,IF('Formato No.2'!K86="N/A","",IF('Formato No.2'!K86="","","ERROR")))))))</f>
        <v/>
      </c>
      <c r="K89" s="60" t="str">
        <f>+IF('Formato No.2'!L86="A",Escala!$C$2,IF('Formato No.2'!L86="B",Escala!$C$3,IF('Formato No.2'!L86="C",Escala!$C$4,IF('Formato No.2'!L86="D",Escala!$C$5,IF('Formato No.2'!L86="E",Escala!$C$6,IF('Formato No.2'!L86="N/A","",IF('Formato No.2'!L86="","","ERROR")))))))</f>
        <v/>
      </c>
      <c r="L89" s="60" t="str">
        <f>+IF('Formato No.2'!M86="A",Escala!$C$2,IF('Formato No.2'!M86="B",Escala!$C$3,IF('Formato No.2'!M86="C",Escala!$C$4,IF('Formato No.2'!M86="D",Escala!$C$5,IF('Formato No.2'!M86="E",Escala!$C$6,IF('Formato No.2'!M86="N/A","",IF('Formato No.2'!M86="","","ERROR")))))))</f>
        <v/>
      </c>
    </row>
    <row r="90" spans="1:12" ht="29.25" customHeight="1" x14ac:dyDescent="0.2">
      <c r="A90" s="1">
        <v>5</v>
      </c>
      <c r="B90" s="4">
        <v>15</v>
      </c>
      <c r="C90" s="4">
        <v>4</v>
      </c>
      <c r="D90" s="16" t="s">
        <v>231</v>
      </c>
      <c r="E90" s="122"/>
      <c r="F90" s="124" t="s">
        <v>49</v>
      </c>
      <c r="G90" s="125"/>
      <c r="H90" s="126"/>
      <c r="I90" s="60">
        <f>+IF('Formato No.2'!J87="A",Escala!$C$2,IF('Formato No.2'!J87="B",Escala!$C$3,IF('Formato No.2'!J87="C",Escala!$C$4,IF('Formato No.2'!J87="D",Escala!$C$5,IF('Formato No.2'!J87="E",Escala!$C$6,IF('Formato No.2'!J87="N/A","",IF('Formato No.2'!J87="","","ERROR")))))))</f>
        <v>1</v>
      </c>
      <c r="J90" s="60" t="str">
        <f>+IF('Formato No.2'!K87="A",Escala!$C$2,IF('Formato No.2'!K87="B",Escala!$C$3,IF('Formato No.2'!K87="C",Escala!$C$4,IF('Formato No.2'!K87="D",Escala!$C$5,IF('Formato No.2'!K87="E",Escala!$C$6,IF('Formato No.2'!K87="N/A","",IF('Formato No.2'!K87="","","ERROR")))))))</f>
        <v/>
      </c>
      <c r="K90" s="60" t="str">
        <f>+IF('Formato No.2'!L87="A",Escala!$C$2,IF('Formato No.2'!L87="B",Escala!$C$3,IF('Formato No.2'!L87="C",Escala!$C$4,IF('Formato No.2'!L87="D",Escala!$C$5,IF('Formato No.2'!L87="E",Escala!$C$6,IF('Formato No.2'!L87="N/A","",IF('Formato No.2'!L87="","","ERROR")))))))</f>
        <v/>
      </c>
      <c r="L90" s="60" t="str">
        <f>+IF('Formato No.2'!M87="A",Escala!$C$2,IF('Formato No.2'!M87="B",Escala!$C$3,IF('Formato No.2'!M87="C",Escala!$C$4,IF('Formato No.2'!M87="D",Escala!$C$5,IF('Formato No.2'!M87="E",Escala!$C$6,IF('Formato No.2'!M87="N/A","",IF('Formato No.2'!M87="","","ERROR")))))))</f>
        <v/>
      </c>
    </row>
    <row r="91" spans="1:12" ht="24" customHeight="1" x14ac:dyDescent="0.2">
      <c r="A91" s="1">
        <v>5</v>
      </c>
      <c r="B91" s="1">
        <v>0</v>
      </c>
      <c r="C91" s="1">
        <v>0</v>
      </c>
      <c r="D91" s="31" t="s">
        <v>226</v>
      </c>
      <c r="E91" s="127" t="s">
        <v>352</v>
      </c>
      <c r="F91" s="128"/>
      <c r="G91" s="128"/>
      <c r="H91" s="129"/>
      <c r="I91" s="58" t="s">
        <v>394</v>
      </c>
      <c r="J91" s="58" t="s">
        <v>386</v>
      </c>
      <c r="K91" s="58" t="s">
        <v>387</v>
      </c>
      <c r="L91" s="58" t="s">
        <v>388</v>
      </c>
    </row>
    <row r="92" spans="1:12" ht="23.45" customHeight="1" x14ac:dyDescent="0.2">
      <c r="A92" s="1">
        <v>5</v>
      </c>
      <c r="B92" s="4">
        <v>15</v>
      </c>
      <c r="C92" s="4">
        <v>5</v>
      </c>
      <c r="D92" s="16" t="s">
        <v>232</v>
      </c>
      <c r="E92" s="182" t="s">
        <v>481</v>
      </c>
      <c r="F92" s="124" t="s">
        <v>50</v>
      </c>
      <c r="G92" s="125"/>
      <c r="H92" s="126"/>
      <c r="I92" s="60">
        <f>+IF('Formato No.2'!J88="A",Escala!$C$2,IF('Formato No.2'!J88="B",Escala!$C$3,IF('Formato No.2'!J88="C",Escala!$C$4,IF('Formato No.2'!J88="D",Escala!$C$5,IF('Formato No.2'!J88="E",Escala!$C$6,IF('Formato No.2'!J88="N/A","",IF('Formato No.2'!J88="","","ERROR")))))))</f>
        <v>0</v>
      </c>
      <c r="J92" s="60" t="str">
        <f>+IF('Formato No.2'!K88="A",Escala!$C$2,IF('Formato No.2'!K88="B",Escala!$C$3,IF('Formato No.2'!K88="C",Escala!$C$4,IF('Formato No.2'!K88="D",Escala!$C$5,IF('Formato No.2'!K88="E",Escala!$C$6,IF('Formato No.2'!K88="N/A","",IF('Formato No.2'!K88="","","ERROR")))))))</f>
        <v/>
      </c>
      <c r="K92" s="60" t="str">
        <f>+IF('Formato No.2'!L88="A",Escala!$C$2,IF('Formato No.2'!L88="B",Escala!$C$3,IF('Formato No.2'!L88="C",Escala!$C$4,IF('Formato No.2'!L88="D",Escala!$C$5,IF('Formato No.2'!L88="E",Escala!$C$6,IF('Formato No.2'!L88="N/A","",IF('Formato No.2'!L88="","","ERROR")))))))</f>
        <v/>
      </c>
      <c r="L92" s="60" t="str">
        <f>+IF('Formato No.2'!M88="A",Escala!$C$2,IF('Formato No.2'!M88="B",Escala!$C$3,IF('Formato No.2'!M88="C",Escala!$C$4,IF('Formato No.2'!M88="D",Escala!$C$5,IF('Formato No.2'!M88="E",Escala!$C$6,IF('Formato No.2'!M88="N/A","",IF('Formato No.2'!M88="","","ERROR")))))))</f>
        <v/>
      </c>
    </row>
    <row r="93" spans="1:12" ht="23.45" customHeight="1" x14ac:dyDescent="0.2">
      <c r="A93" s="1">
        <v>5</v>
      </c>
      <c r="B93" s="4">
        <v>15</v>
      </c>
      <c r="C93" s="4">
        <v>6</v>
      </c>
      <c r="D93" s="16" t="s">
        <v>233</v>
      </c>
      <c r="E93" s="183"/>
      <c r="F93" s="124" t="s">
        <v>157</v>
      </c>
      <c r="G93" s="125"/>
      <c r="H93" s="126"/>
      <c r="I93" s="60">
        <f>+IF('Formato No.2'!J89="A",Escala!$C$2,IF('Formato No.2'!J89="B",Escala!$C$3,IF('Formato No.2'!J89="C",Escala!$C$4,IF('Formato No.2'!J89="D",Escala!$C$5,IF('Formato No.2'!J89="E",Escala!$C$6,IF('Formato No.2'!J89="N/A","",IF('Formato No.2'!J89="","","ERROR")))))))</f>
        <v>0.6</v>
      </c>
      <c r="J93" s="60" t="str">
        <f>+IF('Formato No.2'!K89="A",Escala!$C$2,IF('Formato No.2'!K89="B",Escala!$C$3,IF('Formato No.2'!K89="C",Escala!$C$4,IF('Formato No.2'!K89="D",Escala!$C$5,IF('Formato No.2'!K89="E",Escala!$C$6,IF('Formato No.2'!K89="N/A","",IF('Formato No.2'!K89="","","ERROR")))))))</f>
        <v/>
      </c>
      <c r="K93" s="60" t="str">
        <f>+IF('Formato No.2'!L89="A",Escala!$C$2,IF('Formato No.2'!L89="B",Escala!$C$3,IF('Formato No.2'!L89="C",Escala!$C$4,IF('Formato No.2'!L89="D",Escala!$C$5,IF('Formato No.2'!L89="E",Escala!$C$6,IF('Formato No.2'!L89="N/A","",IF('Formato No.2'!L89="","","ERROR")))))))</f>
        <v/>
      </c>
      <c r="L93" s="60" t="str">
        <f>+IF('Formato No.2'!M89="A",Escala!$C$2,IF('Formato No.2'!M89="B",Escala!$C$3,IF('Formato No.2'!M89="C",Escala!$C$4,IF('Formato No.2'!M89="D",Escala!$C$5,IF('Formato No.2'!M89="E",Escala!$C$6,IF('Formato No.2'!M89="N/A","",IF('Formato No.2'!M89="","","ERROR")))))))</f>
        <v/>
      </c>
    </row>
    <row r="94" spans="1:12" ht="23.45" customHeight="1" x14ac:dyDescent="0.2">
      <c r="A94" s="1">
        <v>5</v>
      </c>
      <c r="B94" s="4">
        <v>15</v>
      </c>
      <c r="C94" s="4">
        <v>7</v>
      </c>
      <c r="D94" s="16" t="s">
        <v>234</v>
      </c>
      <c r="E94" s="183"/>
      <c r="F94" s="124" t="s">
        <v>158</v>
      </c>
      <c r="G94" s="125"/>
      <c r="H94" s="126"/>
      <c r="I94" s="60" t="str">
        <f>+IF('Formato No.2'!J91="A",Escala!$C$2,IF('Formato No.2'!J91="B",Escala!$C$3,IF('Formato No.2'!J91="C",Escala!$C$4,IF('Formato No.2'!J91="D",Escala!$C$5,IF('Formato No.2'!J91="E",Escala!$C$6,IF('Formato No.2'!J91="N/A","",IF('Formato No.2'!J91="","","ERROR")))))))</f>
        <v/>
      </c>
      <c r="J94" s="60" t="str">
        <f>+IF('Formato No.2'!K91="A",Escala!$C$2,IF('Formato No.2'!K91="B",Escala!$C$3,IF('Formato No.2'!K91="C",Escala!$C$4,IF('Formato No.2'!K91="D",Escala!$C$5,IF('Formato No.2'!K91="E",Escala!$C$6,IF('Formato No.2'!K91="N/A","",IF('Formato No.2'!K91="","","ERROR")))))))</f>
        <v/>
      </c>
      <c r="K94" s="60" t="str">
        <f>+IF('Formato No.2'!L91="A",Escala!$C$2,IF('Formato No.2'!L91="B",Escala!$C$3,IF('Formato No.2'!L91="C",Escala!$C$4,IF('Formato No.2'!L91="D",Escala!$C$5,IF('Formato No.2'!L91="E",Escala!$C$6,IF('Formato No.2'!L91="N/A","",IF('Formato No.2'!L91="","","ERROR")))))))</f>
        <v/>
      </c>
      <c r="L94" s="60" t="str">
        <f>+IF('Formato No.2'!M91="A",Escala!$C$2,IF('Formato No.2'!M91="B",Escala!$C$3,IF('Formato No.2'!M91="C",Escala!$C$4,IF('Formato No.2'!M91="D",Escala!$C$5,IF('Formato No.2'!M91="E",Escala!$C$6,IF('Formato No.2'!M91="N/A","",IF('Formato No.2'!M91="","","ERROR")))))))</f>
        <v/>
      </c>
    </row>
    <row r="95" spans="1:12" ht="23.45" customHeight="1" x14ac:dyDescent="0.2">
      <c r="A95" s="1">
        <v>5</v>
      </c>
      <c r="B95" s="4">
        <v>15</v>
      </c>
      <c r="C95" s="4">
        <v>8</v>
      </c>
      <c r="D95" s="16" t="s">
        <v>235</v>
      </c>
      <c r="E95" s="183"/>
      <c r="F95" s="124" t="s">
        <v>51</v>
      </c>
      <c r="G95" s="125"/>
      <c r="H95" s="126"/>
      <c r="I95" s="60">
        <f>+IF('Formato No.2'!J92="A",Escala!$C$2,IF('Formato No.2'!J92="B",Escala!$C$3,IF('Formato No.2'!J92="C",Escala!$C$4,IF('Formato No.2'!J92="D",Escala!$C$5,IF('Formato No.2'!J92="E",Escala!$C$6,IF('Formato No.2'!J92="N/A","",IF('Formato No.2'!J92="","","ERROR")))))))</f>
        <v>1</v>
      </c>
      <c r="J95" s="60" t="str">
        <f>+IF('Formato No.2'!K92="A",Escala!$C$2,IF('Formato No.2'!K92="B",Escala!$C$3,IF('Formato No.2'!K92="C",Escala!$C$4,IF('Formato No.2'!K92="D",Escala!$C$5,IF('Formato No.2'!K92="E",Escala!$C$6,IF('Formato No.2'!K92="N/A","",IF('Formato No.2'!K92="","","ERROR")))))))</f>
        <v/>
      </c>
      <c r="K95" s="60" t="str">
        <f>+IF('Formato No.2'!L92="A",Escala!$C$2,IF('Formato No.2'!L92="B",Escala!$C$3,IF('Formato No.2'!L92="C",Escala!$C$4,IF('Formato No.2'!L92="D",Escala!$C$5,IF('Formato No.2'!L92="E",Escala!$C$6,IF('Formato No.2'!L92="N/A","",IF('Formato No.2'!L92="","","ERROR")))))))</f>
        <v/>
      </c>
      <c r="L95" s="60" t="str">
        <f>+IF('Formato No.2'!M92="A",Escala!$C$2,IF('Formato No.2'!M92="B",Escala!$C$3,IF('Formato No.2'!M92="C",Escala!$C$4,IF('Formato No.2'!M92="D",Escala!$C$5,IF('Formato No.2'!M92="E",Escala!$C$6,IF('Formato No.2'!M92="N/A","",IF('Formato No.2'!M92="","","ERROR")))))))</f>
        <v/>
      </c>
    </row>
    <row r="96" spans="1:12" ht="23.45" customHeight="1" x14ac:dyDescent="0.2">
      <c r="A96" s="1">
        <v>5</v>
      </c>
      <c r="B96" s="4">
        <v>15</v>
      </c>
      <c r="C96" s="4">
        <v>8</v>
      </c>
      <c r="D96" s="16" t="s">
        <v>485</v>
      </c>
      <c r="E96" s="184"/>
      <c r="F96" s="124" t="s">
        <v>486</v>
      </c>
      <c r="G96" s="125"/>
      <c r="H96" s="126"/>
      <c r="I96" s="60">
        <f>+IF('Formato No.2'!J93="A",Escala!$C$2,IF('Formato No.2'!J93="B",Escala!$C$3,IF('Formato No.2'!J93="C",Escala!$C$4,IF('Formato No.2'!J93="D",Escala!$C$5,IF('Formato No.2'!J93="E",Escala!$C$6,IF('Formato No.2'!J93="N/A","",IF('Formato No.2'!J93="","","ERROR")))))))</f>
        <v>0.8</v>
      </c>
      <c r="J96" s="60" t="str">
        <f>+IF('Formato No.2'!K93="A",Escala!$C$2,IF('Formato No.2'!K93="B",Escala!$C$3,IF('Formato No.2'!K93="C",Escala!$C$4,IF('Formato No.2'!K93="D",Escala!$C$5,IF('Formato No.2'!K93="E",Escala!$C$6,IF('Formato No.2'!K93="N/A","",IF('Formato No.2'!K93="","","ERROR")))))))</f>
        <v/>
      </c>
      <c r="K96" s="60" t="str">
        <f>+IF('Formato No.2'!L93="A",Escala!$C$2,IF('Formato No.2'!L93="B",Escala!$C$3,IF('Formato No.2'!L93="C",Escala!$C$4,IF('Formato No.2'!L93="D",Escala!$C$5,IF('Formato No.2'!L93="E",Escala!$C$6,IF('Formato No.2'!L93="N/A","",IF('Formato No.2'!L93="","","ERROR")))))))</f>
        <v/>
      </c>
      <c r="L96" s="60" t="str">
        <f>+IF('Formato No.2'!M93="A",Escala!$C$2,IF('Formato No.2'!M93="B",Escala!$C$3,IF('Formato No.2'!M93="C",Escala!$C$4,IF('Formato No.2'!M93="D",Escala!$C$5,IF('Formato No.2'!M93="E",Escala!$C$6,IF('Formato No.2'!M93="N/A","",IF('Formato No.2'!M93="","","ERROR")))))))</f>
        <v/>
      </c>
    </row>
    <row r="97" spans="1:12" ht="20.25" customHeight="1" x14ac:dyDescent="0.2">
      <c r="B97" s="4"/>
      <c r="C97" s="4"/>
      <c r="D97" s="44"/>
      <c r="E97" s="45"/>
      <c r="F97" s="46"/>
      <c r="G97" s="46"/>
      <c r="H97" s="47"/>
      <c r="I97" s="59">
        <f>+AVERAGE(I86:I96)</f>
        <v>0.625</v>
      </c>
      <c r="J97" s="59" t="e">
        <f>+AVERAGE(J86:J96)</f>
        <v>#DIV/0!</v>
      </c>
      <c r="K97" s="59" t="e">
        <f>+AVERAGE(K86:K96)</f>
        <v>#DIV/0!</v>
      </c>
      <c r="L97" s="59" t="e">
        <f>+AVERAGE(L86:L96)</f>
        <v>#DIV/0!</v>
      </c>
    </row>
    <row r="98" spans="1:12" ht="24" customHeight="1" x14ac:dyDescent="0.2">
      <c r="A98" s="1">
        <v>5</v>
      </c>
      <c r="B98" s="1">
        <v>0</v>
      </c>
      <c r="C98" s="1">
        <v>0</v>
      </c>
      <c r="D98" s="31" t="s">
        <v>226</v>
      </c>
      <c r="E98" s="127" t="s">
        <v>352</v>
      </c>
      <c r="F98" s="128"/>
      <c r="G98" s="128"/>
      <c r="H98" s="129"/>
      <c r="I98" s="58" t="s">
        <v>394</v>
      </c>
      <c r="J98" s="58" t="s">
        <v>386</v>
      </c>
      <c r="K98" s="58" t="s">
        <v>387</v>
      </c>
      <c r="L98" s="58" t="s">
        <v>388</v>
      </c>
    </row>
    <row r="99" spans="1:12" ht="24.6" customHeight="1" x14ac:dyDescent="0.2">
      <c r="A99" s="1">
        <v>5</v>
      </c>
      <c r="B99" s="4">
        <v>16</v>
      </c>
      <c r="C99" s="4">
        <v>0</v>
      </c>
      <c r="D99" s="16" t="s">
        <v>236</v>
      </c>
      <c r="E99" s="132" t="s">
        <v>367</v>
      </c>
      <c r="F99" s="124" t="s">
        <v>52</v>
      </c>
      <c r="G99" s="125"/>
      <c r="H99" s="126"/>
      <c r="I99" s="60">
        <f>+IF('Formato No.2'!J94="A",Escala!$C$2,IF('Formato No.2'!J94="B",Escala!$C$3,IF('Formato No.2'!J94="C",Escala!$C$4,IF('Formato No.2'!J94="D",Escala!$C$5,IF('Formato No.2'!J94="E",Escala!$C$6,IF('Formato No.2'!J94="N/A","",IF('Formato No.2'!J94="","","ERROR")))))))</f>
        <v>1</v>
      </c>
      <c r="J99" s="60" t="str">
        <f>+IF('Formato No.2'!K94="A",Escala!$C$2,IF('Formato No.2'!K94="B",Escala!$C$3,IF('Formato No.2'!K94="C",Escala!$C$4,IF('Formato No.2'!K94="D",Escala!$C$5,IF('Formato No.2'!K94="E",Escala!$C$6,IF('Formato No.2'!K94="N/A","",IF('Formato No.2'!K94="","","ERROR")))))))</f>
        <v/>
      </c>
      <c r="K99" s="60" t="str">
        <f>+IF('Formato No.2'!L94="A",Escala!$C$2,IF('Formato No.2'!L94="B",Escala!$C$3,IF('Formato No.2'!L94="C",Escala!$C$4,IF('Formato No.2'!L94="D",Escala!$C$5,IF('Formato No.2'!L94="E",Escala!$C$6,IF('Formato No.2'!L94="N/A","",IF('Formato No.2'!L94="","","ERROR")))))))</f>
        <v/>
      </c>
      <c r="L99" s="60" t="str">
        <f>+IF('Formato No.2'!M94="A",Escala!$C$2,IF('Formato No.2'!M94="B",Escala!$C$3,IF('Formato No.2'!M94="C",Escala!$C$4,IF('Formato No.2'!M94="D",Escala!$C$5,IF('Formato No.2'!M94="E",Escala!$C$6,IF('Formato No.2'!M94="N/A","",IF('Formato No.2'!M94="","","ERROR")))))))</f>
        <v/>
      </c>
    </row>
    <row r="100" spans="1:12" ht="30" customHeight="1" x14ac:dyDescent="0.2">
      <c r="A100" s="1">
        <v>5</v>
      </c>
      <c r="B100" s="4">
        <v>16</v>
      </c>
      <c r="C100" s="4">
        <v>1</v>
      </c>
      <c r="D100" s="16" t="s">
        <v>237</v>
      </c>
      <c r="E100" s="133"/>
      <c r="F100" s="124" t="s">
        <v>53</v>
      </c>
      <c r="G100" s="125"/>
      <c r="H100" s="126"/>
      <c r="I100" s="60">
        <f>+IF('Formato No.2'!J95="A",Escala!$C$2,IF('Formato No.2'!J95="B",Escala!$C$3,IF('Formato No.2'!J95="C",Escala!$C$4,IF('Formato No.2'!J95="D",Escala!$C$5,IF('Formato No.2'!J95="E",Escala!$C$6,IF('Formato No.2'!J95="N/A","",IF('Formato No.2'!J95="","","ERROR")))))))</f>
        <v>0.8</v>
      </c>
      <c r="J100" s="60" t="str">
        <f>+IF('Formato No.2'!K95="A",Escala!$C$2,IF('Formato No.2'!K95="B",Escala!$C$3,IF('Formato No.2'!K95="C",Escala!$C$4,IF('Formato No.2'!K95="D",Escala!$C$5,IF('Formato No.2'!K95="E",Escala!$C$6,IF('Formato No.2'!K95="N/A","",IF('Formato No.2'!K95="","","ERROR")))))))</f>
        <v/>
      </c>
      <c r="K100" s="60" t="str">
        <f>+IF('Formato No.2'!L95="A",Escala!$C$2,IF('Formato No.2'!L95="B",Escala!$C$3,IF('Formato No.2'!L95="C",Escala!$C$4,IF('Formato No.2'!L95="D",Escala!$C$5,IF('Formato No.2'!L95="E",Escala!$C$6,IF('Formato No.2'!L95="N/A","",IF('Formato No.2'!L95="","","ERROR")))))))</f>
        <v/>
      </c>
      <c r="L100" s="60" t="str">
        <f>+IF('Formato No.2'!M95="A",Escala!$C$2,IF('Formato No.2'!M95="B",Escala!$C$3,IF('Formato No.2'!M95="C",Escala!$C$4,IF('Formato No.2'!M95="D",Escala!$C$5,IF('Formato No.2'!M95="E",Escala!$C$6,IF('Formato No.2'!M95="N/A","",IF('Formato No.2'!M95="","","ERROR")))))))</f>
        <v/>
      </c>
    </row>
    <row r="101" spans="1:12" ht="20.25" customHeight="1" x14ac:dyDescent="0.2">
      <c r="A101" s="1">
        <v>5</v>
      </c>
      <c r="B101" s="4">
        <v>16</v>
      </c>
      <c r="C101" s="4">
        <v>2</v>
      </c>
      <c r="D101" s="16" t="s">
        <v>238</v>
      </c>
      <c r="E101" s="133"/>
      <c r="F101" s="124" t="s">
        <v>152</v>
      </c>
      <c r="G101" s="125"/>
      <c r="H101" s="126"/>
      <c r="I101" s="60">
        <f>+IF('Formato No.2'!J96="A",Escala!$C$2,IF('Formato No.2'!J96="B",Escala!$C$3,IF('Formato No.2'!J96="C",Escala!$C$4,IF('Formato No.2'!J96="D",Escala!$C$5,IF('Formato No.2'!J96="E",Escala!$C$6,IF('Formato No.2'!J96="N/A","",IF('Formato No.2'!J96="","","ERROR")))))))</f>
        <v>0.8</v>
      </c>
      <c r="J101" s="60" t="str">
        <f>+IF('Formato No.2'!K96="A",Escala!$C$2,IF('Formato No.2'!K96="B",Escala!$C$3,IF('Formato No.2'!K96="C",Escala!$C$4,IF('Formato No.2'!K96="D",Escala!$C$5,IF('Formato No.2'!K96="E",Escala!$C$6,IF('Formato No.2'!K96="N/A","",IF('Formato No.2'!K96="","","ERROR")))))))</f>
        <v/>
      </c>
      <c r="K101" s="60" t="str">
        <f>+IF('Formato No.2'!L96="A",Escala!$C$2,IF('Formato No.2'!L96="B",Escala!$C$3,IF('Formato No.2'!L96="C",Escala!$C$4,IF('Formato No.2'!L96="D",Escala!$C$5,IF('Formato No.2'!L96="E",Escala!$C$6,IF('Formato No.2'!L96="N/A","",IF('Formato No.2'!L96="","","ERROR")))))))</f>
        <v/>
      </c>
      <c r="L101" s="60" t="str">
        <f>+IF('Formato No.2'!M96="A",Escala!$C$2,IF('Formato No.2'!M96="B",Escala!$C$3,IF('Formato No.2'!M96="C",Escala!$C$4,IF('Formato No.2'!M96="D",Escala!$C$5,IF('Formato No.2'!M96="E",Escala!$C$6,IF('Formato No.2'!M96="N/A","",IF('Formato No.2'!M96="","","ERROR")))))))</f>
        <v/>
      </c>
    </row>
    <row r="102" spans="1:12" ht="23.45" customHeight="1" x14ac:dyDescent="0.2">
      <c r="A102" s="1">
        <v>5</v>
      </c>
      <c r="B102" s="4">
        <v>16</v>
      </c>
      <c r="C102" s="4">
        <v>3</v>
      </c>
      <c r="D102" s="16" t="s">
        <v>239</v>
      </c>
      <c r="E102" s="133"/>
      <c r="F102" s="124" t="s">
        <v>151</v>
      </c>
      <c r="G102" s="125"/>
      <c r="H102" s="126"/>
      <c r="I102" s="60">
        <f>+IF('Formato No.2'!J97="A",Escala!$C$2,IF('Formato No.2'!J97="B",Escala!$C$3,IF('Formato No.2'!J97="C",Escala!$C$4,IF('Formato No.2'!J97="D",Escala!$C$5,IF('Formato No.2'!J97="E",Escala!$C$6,IF('Formato No.2'!J97="N/A","",IF('Formato No.2'!J97="","","ERROR")))))))</f>
        <v>0.8</v>
      </c>
      <c r="J102" s="60" t="str">
        <f>+IF('Formato No.2'!K97="A",Escala!$C$2,IF('Formato No.2'!K97="B",Escala!$C$3,IF('Formato No.2'!K97="C",Escala!$C$4,IF('Formato No.2'!K97="D",Escala!$C$5,IF('Formato No.2'!K97="E",Escala!$C$6,IF('Formato No.2'!K97="N/A","",IF('Formato No.2'!K97="","","ERROR")))))))</f>
        <v/>
      </c>
      <c r="K102" s="60" t="str">
        <f>+IF('Formato No.2'!L97="A",Escala!$C$2,IF('Formato No.2'!L97="B",Escala!$C$3,IF('Formato No.2'!L97="C",Escala!$C$4,IF('Formato No.2'!L97="D",Escala!$C$5,IF('Formato No.2'!L97="E",Escala!$C$6,IF('Formato No.2'!L97="N/A","",IF('Formato No.2'!L97="","","ERROR")))))))</f>
        <v/>
      </c>
      <c r="L102" s="60" t="str">
        <f>+IF('Formato No.2'!M97="A",Escala!$C$2,IF('Formato No.2'!M97="B",Escala!$C$3,IF('Formato No.2'!M97="C",Escala!$C$4,IF('Formato No.2'!M97="D",Escala!$C$5,IF('Formato No.2'!M97="E",Escala!$C$6,IF('Formato No.2'!M97="N/A","",IF('Formato No.2'!M97="","","ERROR")))))))</f>
        <v/>
      </c>
    </row>
    <row r="103" spans="1:12" ht="59.25" customHeight="1" x14ac:dyDescent="0.2">
      <c r="A103" s="1">
        <v>5</v>
      </c>
      <c r="B103" s="4">
        <v>16</v>
      </c>
      <c r="C103" s="4">
        <v>4</v>
      </c>
      <c r="D103" s="16" t="s">
        <v>240</v>
      </c>
      <c r="E103" s="133"/>
      <c r="F103" s="124" t="s">
        <v>54</v>
      </c>
      <c r="G103" s="125"/>
      <c r="H103" s="126"/>
      <c r="I103" s="60" t="str">
        <f>+IF('Formato No.2'!J98="A",Escala!$C$2,IF('Formato No.2'!J98="B",Escala!$C$3,IF('Formato No.2'!J98="C",Escala!$C$4,IF('Formato No.2'!J98="D",Escala!$C$5,IF('Formato No.2'!J98="E",Escala!$C$6,IF('Formato No.2'!J98="N/A","",IF('Formato No.2'!J98="","","ERROR")))))))</f>
        <v/>
      </c>
      <c r="J103" s="60" t="str">
        <f>+IF('Formato No.2'!K98="A",Escala!$C$2,IF('Formato No.2'!K98="B",Escala!$C$3,IF('Formato No.2'!K98="C",Escala!$C$4,IF('Formato No.2'!K98="D",Escala!$C$5,IF('Formato No.2'!K98="E",Escala!$C$6,IF('Formato No.2'!K98="N/A","",IF('Formato No.2'!K98="","","ERROR")))))))</f>
        <v/>
      </c>
      <c r="K103" s="60" t="str">
        <f>+IF('Formato No.2'!L98="A",Escala!$C$2,IF('Formato No.2'!L98="B",Escala!$C$3,IF('Formato No.2'!L98="C",Escala!$C$4,IF('Formato No.2'!L98="D",Escala!$C$5,IF('Formato No.2'!L98="E",Escala!$C$6,IF('Formato No.2'!L98="N/A","",IF('Formato No.2'!L98="","","ERROR")))))))</f>
        <v/>
      </c>
      <c r="L103" s="60" t="str">
        <f>+IF('Formato No.2'!M98="A",Escala!$C$2,IF('Formato No.2'!M98="B",Escala!$C$3,IF('Formato No.2'!M98="C",Escala!$C$4,IF('Formato No.2'!M98="D",Escala!$C$5,IF('Formato No.2'!M98="E",Escala!$C$6,IF('Formato No.2'!M98="N/A","",IF('Formato No.2'!M98="","","ERROR")))))))</f>
        <v/>
      </c>
    </row>
    <row r="104" spans="1:12" ht="99.75" customHeight="1" x14ac:dyDescent="0.2">
      <c r="A104" s="1">
        <v>5</v>
      </c>
      <c r="B104" s="4">
        <v>16</v>
      </c>
      <c r="C104" s="4">
        <v>5</v>
      </c>
      <c r="D104" s="16" t="s">
        <v>241</v>
      </c>
      <c r="E104" s="133"/>
      <c r="F104" s="124" t="s">
        <v>55</v>
      </c>
      <c r="G104" s="125"/>
      <c r="H104" s="126"/>
      <c r="I104" s="60" t="str">
        <f>+IF('Formato No.2'!J99="A",Escala!$C$2,IF('Formato No.2'!J99="B",Escala!$C$3,IF('Formato No.2'!J99="C",Escala!$C$4,IF('Formato No.2'!J99="D",Escala!$C$5,IF('Formato No.2'!J99="E",Escala!$C$6,IF('Formato No.2'!J99="N/A","",IF('Formato No.2'!J99="","","ERROR")))))))</f>
        <v/>
      </c>
      <c r="J104" s="60" t="str">
        <f>+IF('Formato No.2'!K99="A",Escala!$C$2,IF('Formato No.2'!K99="B",Escala!$C$3,IF('Formato No.2'!K99="C",Escala!$C$4,IF('Formato No.2'!K99="D",Escala!$C$5,IF('Formato No.2'!K99="E",Escala!$C$6,IF('Formato No.2'!K99="N/A","",IF('Formato No.2'!K99="","","ERROR")))))))</f>
        <v/>
      </c>
      <c r="K104" s="60" t="str">
        <f>+IF('Formato No.2'!L99="A",Escala!$C$2,IF('Formato No.2'!L99="B",Escala!$C$3,IF('Formato No.2'!L99="C",Escala!$C$4,IF('Formato No.2'!L99="D",Escala!$C$5,IF('Formato No.2'!L99="E",Escala!$C$6,IF('Formato No.2'!L99="N/A","",IF('Formato No.2'!L99="","","ERROR")))))))</f>
        <v/>
      </c>
      <c r="L104" s="60" t="str">
        <f>+IF('Formato No.2'!M99="A",Escala!$C$2,IF('Formato No.2'!M99="B",Escala!$C$3,IF('Formato No.2'!M99="C",Escala!$C$4,IF('Formato No.2'!M99="D",Escala!$C$5,IF('Formato No.2'!M99="E",Escala!$C$6,IF('Formato No.2'!M99="N/A","",IF('Formato No.2'!M99="","","ERROR")))))))</f>
        <v/>
      </c>
    </row>
    <row r="105" spans="1:12" ht="25.5" customHeight="1" x14ac:dyDescent="0.2">
      <c r="A105" s="1">
        <v>5</v>
      </c>
      <c r="B105" s="4">
        <v>16</v>
      </c>
      <c r="C105" s="4">
        <v>6</v>
      </c>
      <c r="D105" s="16" t="s">
        <v>242</v>
      </c>
      <c r="E105" s="133"/>
      <c r="F105" s="124" t="s">
        <v>159</v>
      </c>
      <c r="G105" s="125"/>
      <c r="H105" s="126"/>
      <c r="I105" s="60">
        <f>+IF('Formato No.2'!J100="A",Escala!$C$2,IF('Formato No.2'!J100="B",Escala!$C$3,IF('Formato No.2'!J100="C",Escala!$C$4,IF('Formato No.2'!J100="D",Escala!$C$5,IF('Formato No.2'!J100="E",Escala!$C$6,IF('Formato No.2'!J100="N/A","",IF('Formato No.2'!J100="","","ERROR")))))))</f>
        <v>0.8</v>
      </c>
      <c r="J105" s="60" t="str">
        <f>+IF('Formato No.2'!K100="A",Escala!$C$2,IF('Formato No.2'!K100="B",Escala!$C$3,IF('Formato No.2'!K100="C",Escala!$C$4,IF('Formato No.2'!K100="D",Escala!$C$5,IF('Formato No.2'!K100="E",Escala!$C$6,IF('Formato No.2'!K100="N/A","",IF('Formato No.2'!K100="","","ERROR")))))))</f>
        <v/>
      </c>
      <c r="K105" s="60" t="str">
        <f>+IF('Formato No.2'!L100="A",Escala!$C$2,IF('Formato No.2'!L100="B",Escala!$C$3,IF('Formato No.2'!L100="C",Escala!$C$4,IF('Formato No.2'!L100="D",Escala!$C$5,IF('Formato No.2'!L100="E",Escala!$C$6,IF('Formato No.2'!L100="N/A","",IF('Formato No.2'!L100="","","ERROR")))))))</f>
        <v/>
      </c>
      <c r="L105" s="60" t="str">
        <f>+IF('Formato No.2'!M100="A",Escala!$C$2,IF('Formato No.2'!M100="B",Escala!$C$3,IF('Formato No.2'!M100="C",Escala!$C$4,IF('Formato No.2'!M100="D",Escala!$C$5,IF('Formato No.2'!M100="E",Escala!$C$6,IF('Formato No.2'!M100="N/A","",IF('Formato No.2'!M100="","","ERROR")))))))</f>
        <v/>
      </c>
    </row>
    <row r="106" spans="1:12" ht="30" customHeight="1" x14ac:dyDescent="0.2">
      <c r="A106" s="1">
        <v>5</v>
      </c>
      <c r="B106" s="4">
        <v>16</v>
      </c>
      <c r="C106" s="4">
        <v>7</v>
      </c>
      <c r="D106" s="16" t="s">
        <v>243</v>
      </c>
      <c r="E106" s="134"/>
      <c r="F106" s="124" t="s">
        <v>160</v>
      </c>
      <c r="G106" s="125"/>
      <c r="H106" s="126"/>
      <c r="I106" s="60">
        <f>+IF('Formato No.2'!J101="A",Escala!$C$2,IF('Formato No.2'!J101="B",Escala!$C$3,IF('Formato No.2'!J101="C",Escala!$C$4,IF('Formato No.2'!J101="D",Escala!$C$5,IF('Formato No.2'!J101="E",Escala!$C$6,IF('Formato No.2'!J101="N/A","",IF('Formato No.2'!J101="","","ERROR")))))))</f>
        <v>1</v>
      </c>
      <c r="J106" s="60" t="str">
        <f>+IF('Formato No.2'!K101="A",Escala!$C$2,IF('Formato No.2'!K101="B",Escala!$C$3,IF('Formato No.2'!K101="C",Escala!$C$4,IF('Formato No.2'!K101="D",Escala!$C$5,IF('Formato No.2'!K101="E",Escala!$C$6,IF('Formato No.2'!K101="N/A","",IF('Formato No.2'!K101="","","ERROR")))))))</f>
        <v/>
      </c>
      <c r="K106" s="60" t="str">
        <f>+IF('Formato No.2'!L101="A",Escala!$C$2,IF('Formato No.2'!L101="B",Escala!$C$3,IF('Formato No.2'!L101="C",Escala!$C$4,IF('Formato No.2'!L101="D",Escala!$C$5,IF('Formato No.2'!L101="E",Escala!$C$6,IF('Formato No.2'!L101="N/A","",IF('Formato No.2'!L101="","","ERROR")))))))</f>
        <v/>
      </c>
      <c r="L106" s="60" t="str">
        <f>+IF('Formato No.2'!M101="A",Escala!$C$2,IF('Formato No.2'!M101="B",Escala!$C$3,IF('Formato No.2'!M101="C",Escala!$C$4,IF('Formato No.2'!M101="D",Escala!$C$5,IF('Formato No.2'!M101="E",Escala!$C$6,IF('Formato No.2'!M101="N/A","",IF('Formato No.2'!M101="","","ERROR")))))))</f>
        <v/>
      </c>
    </row>
    <row r="107" spans="1:12" ht="18" customHeight="1" thickBot="1" x14ac:dyDescent="0.25">
      <c r="B107" s="4"/>
      <c r="C107" s="4"/>
      <c r="D107" s="44"/>
      <c r="E107" s="45"/>
      <c r="F107" s="46"/>
      <c r="G107" s="46"/>
      <c r="H107" s="47"/>
      <c r="I107" s="59">
        <f>+AVERAGE(I99:I106)</f>
        <v>0.8666666666666667</v>
      </c>
      <c r="J107" s="59" t="e">
        <f t="shared" ref="J107:L107" si="18">+AVERAGE(J99:J106)</f>
        <v>#DIV/0!</v>
      </c>
      <c r="K107" s="59" t="e">
        <f t="shared" si="18"/>
        <v>#DIV/0!</v>
      </c>
      <c r="L107" s="59" t="e">
        <f t="shared" si="18"/>
        <v>#DIV/0!</v>
      </c>
    </row>
    <row r="108" spans="1:12" ht="19.149999999999999" customHeight="1" thickBot="1" x14ac:dyDescent="0.25">
      <c r="B108" s="4"/>
      <c r="C108" s="4"/>
      <c r="D108" s="52"/>
      <c r="E108" s="53"/>
      <c r="F108" s="54"/>
      <c r="G108" s="54"/>
      <c r="H108" s="55"/>
      <c r="I108" s="62">
        <f>+(I107+I97)/2</f>
        <v>0.74583333333333335</v>
      </c>
      <c r="J108" s="62" t="e">
        <f t="shared" ref="J108:L108" si="19">+(J107+J97)/2</f>
        <v>#DIV/0!</v>
      </c>
      <c r="K108" s="62" t="e">
        <f t="shared" si="19"/>
        <v>#DIV/0!</v>
      </c>
      <c r="L108" s="62" t="e">
        <f t="shared" si="19"/>
        <v>#DIV/0!</v>
      </c>
    </row>
    <row r="109" spans="1:12" ht="28.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27" t="s">
        <v>147</v>
      </c>
      <c r="F109" s="128"/>
      <c r="G109" s="128"/>
      <c r="H109" s="129"/>
      <c r="I109" s="58" t="s">
        <v>394</v>
      </c>
      <c r="J109" s="58" t="s">
        <v>386</v>
      </c>
      <c r="K109" s="58" t="s">
        <v>387</v>
      </c>
      <c r="L109" s="58" t="s">
        <v>388</v>
      </c>
    </row>
    <row r="110" spans="1:12" ht="39" customHeight="1" x14ac:dyDescent="0.2">
      <c r="A110" s="1">
        <v>6</v>
      </c>
      <c r="B110" s="4">
        <v>17</v>
      </c>
      <c r="C110" s="4">
        <v>0</v>
      </c>
      <c r="D110" s="16" t="s">
        <v>245</v>
      </c>
      <c r="E110" s="130" t="s">
        <v>368</v>
      </c>
      <c r="F110" s="124" t="s">
        <v>56</v>
      </c>
      <c r="G110" s="125"/>
      <c r="H110" s="126"/>
      <c r="I110" s="60">
        <f>+IF('Formato No.2'!J103="A",Escala!$C$2,IF('Formato No.2'!J103="B",Escala!$C$3,IF('Formato No.2'!J103="C",Escala!$C$4,IF('Formato No.2'!J103="D",Escala!$C$5,IF('Formato No.2'!J103="E",Escala!$C$6,IF('Formato No.2'!J103="N/A","",IF('Formato No.2'!J103="","","ERROR")))))))</f>
        <v>0.8</v>
      </c>
      <c r="J110" s="60" t="str">
        <f>+IF('Formato No.2'!K103="A",Escala!$C$2,IF('Formato No.2'!K103="B",Escala!$C$3,IF('Formato No.2'!K103="C",Escala!$C$4,IF('Formato No.2'!K103="D",Escala!$C$5,IF('Formato No.2'!K103="E",Escala!$C$6,IF('Formato No.2'!K103="N/A","",IF('Formato No.2'!K103="","","ERROR")))))))</f>
        <v/>
      </c>
      <c r="K110" s="60" t="str">
        <f>+IF('Formato No.2'!L103="A",Escala!$C$2,IF('Formato No.2'!L103="B",Escala!$C$3,IF('Formato No.2'!L103="C",Escala!$C$4,IF('Formato No.2'!L103="D",Escala!$C$5,IF('Formato No.2'!L103="E",Escala!$C$6,IF('Formato No.2'!L103="N/A","",IF('Formato No.2'!L103="","","ERROR")))))))</f>
        <v/>
      </c>
      <c r="L110" s="60" t="str">
        <f>+IF('Formato No.2'!M103="A",Escala!$C$2,IF('Formato No.2'!M103="B",Escala!$C$3,IF('Formato No.2'!M103="C",Escala!$C$4,IF('Formato No.2'!M103="D",Escala!$C$5,IF('Formato No.2'!M103="E",Escala!$C$6,IF('Formato No.2'!M103="N/A","",IF('Formato No.2'!M103="","","ERROR")))))))</f>
        <v/>
      </c>
    </row>
    <row r="111" spans="1:12" ht="34.5" customHeight="1" x14ac:dyDescent="0.2">
      <c r="A111" s="1">
        <v>6</v>
      </c>
      <c r="B111" s="4">
        <v>17</v>
      </c>
      <c r="C111" s="4">
        <v>1</v>
      </c>
      <c r="D111" s="16" t="s">
        <v>246</v>
      </c>
      <c r="E111" s="131"/>
      <c r="F111" s="124" t="s">
        <v>57</v>
      </c>
      <c r="G111" s="125"/>
      <c r="H111" s="126"/>
      <c r="I111" s="60">
        <f>+IF('Formato No.2'!J104="A",Escala!$C$2,IF('Formato No.2'!J104="B",Escala!$C$3,IF('Formato No.2'!J104="C",Escala!$C$4,IF('Formato No.2'!J104="D",Escala!$C$5,IF('Formato No.2'!J104="E",Escala!$C$6,IF('Formato No.2'!J104="N/A","",IF('Formato No.2'!J104="","","ERROR")))))))</f>
        <v>0.8</v>
      </c>
      <c r="J111" s="60" t="str">
        <f>+IF('Formato No.2'!K104="A",Escala!$C$2,IF('Formato No.2'!K104="B",Escala!$C$3,IF('Formato No.2'!K104="C",Escala!$C$4,IF('Formato No.2'!K104="D",Escala!$C$5,IF('Formato No.2'!K104="E",Escala!$C$6,IF('Formato No.2'!K104="N/A","",IF('Formato No.2'!K104="","","ERROR")))))))</f>
        <v/>
      </c>
      <c r="K111" s="60" t="str">
        <f>+IF('Formato No.2'!L104="A",Escala!$C$2,IF('Formato No.2'!L104="B",Escala!$C$3,IF('Formato No.2'!L104="C",Escala!$C$4,IF('Formato No.2'!L104="D",Escala!$C$5,IF('Formato No.2'!L104="E",Escala!$C$6,IF('Formato No.2'!L104="N/A","",IF('Formato No.2'!L104="","","ERROR")))))))</f>
        <v/>
      </c>
      <c r="L111" s="60" t="str">
        <f>+IF('Formato No.2'!M104="A",Escala!$C$2,IF('Formato No.2'!M104="B",Escala!$C$3,IF('Formato No.2'!M104="C",Escala!$C$4,IF('Formato No.2'!M104="D",Escala!$C$5,IF('Formato No.2'!M104="E",Escala!$C$6,IF('Formato No.2'!M104="N/A","",IF('Formato No.2'!M104="","","ERROR")))))))</f>
        <v/>
      </c>
    </row>
    <row r="112" spans="1:12" ht="28.5" customHeight="1" x14ac:dyDescent="0.2">
      <c r="A112" s="1">
        <v>6</v>
      </c>
      <c r="B112" s="4">
        <v>17</v>
      </c>
      <c r="C112" s="4">
        <v>2</v>
      </c>
      <c r="D112" s="16" t="s">
        <v>247</v>
      </c>
      <c r="E112" s="131"/>
      <c r="F112" s="124" t="s">
        <v>58</v>
      </c>
      <c r="G112" s="125"/>
      <c r="H112" s="126"/>
      <c r="I112" s="60" t="str">
        <f>+IF('Formato No.2'!J105="A",Escala!$C$2,IF('Formato No.2'!J105="B",Escala!$C$3,IF('Formato No.2'!J105="C",Escala!$C$4,IF('Formato No.2'!J105="D",Escala!$C$5,IF('Formato No.2'!J105="E",Escala!$C$6,IF('Formato No.2'!J105="N/A","",IF('Formato No.2'!J105="","","ERROR")))))))</f>
        <v/>
      </c>
      <c r="J112" s="60" t="str">
        <f>+IF('Formato No.2'!K105="A",Escala!$C$2,IF('Formato No.2'!K105="B",Escala!$C$3,IF('Formato No.2'!K105="C",Escala!$C$4,IF('Formato No.2'!K105="D",Escala!$C$5,IF('Formato No.2'!K105="E",Escala!$C$6,IF('Formato No.2'!K105="N/A","",IF('Formato No.2'!K105="","","ERROR")))))))</f>
        <v/>
      </c>
      <c r="K112" s="60" t="str">
        <f>+IF('Formato No.2'!L105="A",Escala!$C$2,IF('Formato No.2'!L105="B",Escala!$C$3,IF('Formato No.2'!L105="C",Escala!$C$4,IF('Formato No.2'!L105="D",Escala!$C$5,IF('Formato No.2'!L105="E",Escala!$C$6,IF('Formato No.2'!L105="N/A","",IF('Formato No.2'!L105="","","ERROR")))))))</f>
        <v/>
      </c>
      <c r="L112" s="60" t="str">
        <f>+IF('Formato No.2'!M105="A",Escala!$C$2,IF('Formato No.2'!M105="B",Escala!$C$3,IF('Formato No.2'!M105="C",Escala!$C$4,IF('Formato No.2'!M105="D",Escala!$C$5,IF('Formato No.2'!M105="E",Escala!$C$6,IF('Formato No.2'!M105="N/A","",IF('Formato No.2'!M105="","","ERROR")))))))</f>
        <v/>
      </c>
    </row>
    <row r="113" spans="1:12" ht="32.25" customHeight="1" x14ac:dyDescent="0.2">
      <c r="A113" s="1">
        <v>6</v>
      </c>
      <c r="B113" s="4">
        <v>17</v>
      </c>
      <c r="C113" s="4">
        <v>3</v>
      </c>
      <c r="D113" s="16" t="s">
        <v>248</v>
      </c>
      <c r="E113" s="131"/>
      <c r="F113" s="124" t="s">
        <v>59</v>
      </c>
      <c r="G113" s="125"/>
      <c r="H113" s="126"/>
      <c r="I113" s="60">
        <f>+IF('Formato No.2'!J106="A",Escala!$C$2,IF('Formato No.2'!J106="B",Escala!$C$3,IF('Formato No.2'!J106="C",Escala!$C$4,IF('Formato No.2'!J106="D",Escala!$C$5,IF('Formato No.2'!J106="E",Escala!$C$6,IF('Formato No.2'!J106="N/A","",IF('Formato No.2'!J106="","","ERROR")))))))</f>
        <v>0.8</v>
      </c>
      <c r="J113" s="60" t="str">
        <f>+IF('Formato No.2'!K106="A",Escala!$C$2,IF('Formato No.2'!K106="B",Escala!$C$3,IF('Formato No.2'!K106="C",Escala!$C$4,IF('Formato No.2'!K106="D",Escala!$C$5,IF('Formato No.2'!K106="E",Escala!$C$6,IF('Formato No.2'!K106="N/A","",IF('Formato No.2'!K106="","","ERROR")))))))</f>
        <v/>
      </c>
      <c r="K113" s="60" t="str">
        <f>+IF('Formato No.2'!L106="A",Escala!$C$2,IF('Formato No.2'!L106="B",Escala!$C$3,IF('Formato No.2'!L106="C",Escala!$C$4,IF('Formato No.2'!L106="D",Escala!$C$5,IF('Formato No.2'!L106="E",Escala!$C$6,IF('Formato No.2'!L106="N/A","",IF('Formato No.2'!L106="","","ERROR")))))))</f>
        <v/>
      </c>
      <c r="L113" s="60" t="str">
        <f>+IF('Formato No.2'!M106="A",Escala!$C$2,IF('Formato No.2'!M106="B",Escala!$C$3,IF('Formato No.2'!M106="C",Escala!$C$4,IF('Formato No.2'!M106="D",Escala!$C$5,IF('Formato No.2'!M106="E",Escala!$C$6,IF('Formato No.2'!M106="N/A","",IF('Formato No.2'!M106="","","ERROR")))))))</f>
        <v/>
      </c>
    </row>
    <row r="114" spans="1:12" ht="29.25" customHeight="1" x14ac:dyDescent="0.2">
      <c r="A114" s="1">
        <v>6</v>
      </c>
      <c r="B114" s="4">
        <v>17</v>
      </c>
      <c r="C114" s="4">
        <v>4</v>
      </c>
      <c r="D114" s="16" t="s">
        <v>249</v>
      </c>
      <c r="E114" s="131"/>
      <c r="F114" s="124" t="s">
        <v>60</v>
      </c>
      <c r="G114" s="125"/>
      <c r="H114" s="126"/>
      <c r="I114" s="60" t="str">
        <f>+IF('Formato No.2'!J107="A",Escala!$C$2,IF('Formato No.2'!J107="B",Escala!$C$3,IF('Formato No.2'!J107="C",Escala!$C$4,IF('Formato No.2'!J107="D",Escala!$C$5,IF('Formato No.2'!J107="E",Escala!$C$6,IF('Formato No.2'!J107="N/A","",IF('Formato No.2'!J107="","","ERROR")))))))</f>
        <v/>
      </c>
      <c r="J114" s="60" t="str">
        <f>+IF('Formato No.2'!K107="A",Escala!$C$2,IF('Formato No.2'!K107="B",Escala!$C$3,IF('Formato No.2'!K107="C",Escala!$C$4,IF('Formato No.2'!K107="D",Escala!$C$5,IF('Formato No.2'!K107="E",Escala!$C$6,IF('Formato No.2'!K107="N/A","",IF('Formato No.2'!K107="","","ERROR")))))))</f>
        <v/>
      </c>
      <c r="K114" s="60" t="str">
        <f>+IF('Formato No.2'!L107="A",Escala!$C$2,IF('Formato No.2'!L107="B",Escala!$C$3,IF('Formato No.2'!L107="C",Escala!$C$4,IF('Formato No.2'!L107="D",Escala!$C$5,IF('Formato No.2'!L107="E",Escala!$C$6,IF('Formato No.2'!L107="N/A","",IF('Formato No.2'!L107="","","ERROR")))))))</f>
        <v/>
      </c>
      <c r="L114" s="60" t="str">
        <f>+IF('Formato No.2'!M107="A",Escala!$C$2,IF('Formato No.2'!M107="B",Escala!$C$3,IF('Formato No.2'!M107="C",Escala!$C$4,IF('Formato No.2'!M107="D",Escala!$C$5,IF('Formato No.2'!M107="E",Escala!$C$6,IF('Formato No.2'!M107="N/A","",IF('Formato No.2'!M107="","","ERROR")))))))</f>
        <v/>
      </c>
    </row>
    <row r="115" spans="1:12" ht="32.25" customHeight="1" x14ac:dyDescent="0.2">
      <c r="A115" s="1">
        <v>6</v>
      </c>
      <c r="B115" s="4">
        <v>17</v>
      </c>
      <c r="C115" s="4">
        <v>5</v>
      </c>
      <c r="D115" s="16" t="s">
        <v>250</v>
      </c>
      <c r="E115" s="131"/>
      <c r="F115" s="124" t="s">
        <v>61</v>
      </c>
      <c r="G115" s="125"/>
      <c r="H115" s="126"/>
      <c r="I115" s="60">
        <f>+IF('Formato No.2'!J108="A",Escala!$C$2,IF('Formato No.2'!J108="B",Escala!$C$3,IF('Formato No.2'!J108="C",Escala!$C$4,IF('Formato No.2'!J108="D",Escala!$C$5,IF('Formato No.2'!J108="E",Escala!$C$6,IF('Formato No.2'!J108="N/A","",IF('Formato No.2'!J108="","","ERROR")))))))</f>
        <v>0.6</v>
      </c>
      <c r="J115" s="60" t="str">
        <f>+IF('Formato No.2'!K108="A",Escala!$C$2,IF('Formato No.2'!K108="B",Escala!$C$3,IF('Formato No.2'!K108="C",Escala!$C$4,IF('Formato No.2'!K108="D",Escala!$C$5,IF('Formato No.2'!K108="E",Escala!$C$6,IF('Formato No.2'!K108="N/A","",IF('Formato No.2'!K108="","","ERROR")))))))</f>
        <v/>
      </c>
      <c r="K115" s="60" t="str">
        <f>+IF('Formato No.2'!L108="A",Escala!$C$2,IF('Formato No.2'!L108="B",Escala!$C$3,IF('Formato No.2'!L108="C",Escala!$C$4,IF('Formato No.2'!L108="D",Escala!$C$5,IF('Formato No.2'!L108="E",Escala!$C$6,IF('Formato No.2'!L108="N/A","",IF('Formato No.2'!L108="","","ERROR")))))))</f>
        <v/>
      </c>
      <c r="L115" s="60" t="str">
        <f>+IF('Formato No.2'!M108="A",Escala!$C$2,IF('Formato No.2'!M108="B",Escala!$C$3,IF('Formato No.2'!M108="C",Escala!$C$4,IF('Formato No.2'!M108="D",Escala!$C$5,IF('Formato No.2'!M108="E",Escala!$C$6,IF('Formato No.2'!M108="N/A","",IF('Formato No.2'!M108="","","ERROR")))))))</f>
        <v/>
      </c>
    </row>
    <row r="116" spans="1:12" ht="23.25" customHeight="1" x14ac:dyDescent="0.2">
      <c r="B116" s="4"/>
      <c r="C116" s="4"/>
      <c r="D116" s="44"/>
      <c r="E116" s="45"/>
      <c r="F116" s="46"/>
      <c r="G116" s="46"/>
      <c r="H116" s="47"/>
      <c r="I116" s="59">
        <f>+AVERAGE(I110:I115)</f>
        <v>0.75000000000000011</v>
      </c>
      <c r="J116" s="59" t="e">
        <f t="shared" ref="J116:K116" si="20">+AVERAGE(J110:J115)</f>
        <v>#DIV/0!</v>
      </c>
      <c r="K116" s="59" t="e">
        <f t="shared" si="20"/>
        <v>#DIV/0!</v>
      </c>
      <c r="L116" s="59" t="e">
        <f>+AVERAGE(L110:L115)</f>
        <v>#DIV/0!</v>
      </c>
    </row>
    <row r="117" spans="1:12" ht="27" customHeight="1" x14ac:dyDescent="0.2">
      <c r="A117" s="1">
        <v>6</v>
      </c>
      <c r="B117" s="1">
        <v>0</v>
      </c>
      <c r="C117" s="1">
        <v>0</v>
      </c>
      <c r="D117" s="31" t="s">
        <v>244</v>
      </c>
      <c r="E117" s="127" t="s">
        <v>147</v>
      </c>
      <c r="F117" s="128"/>
      <c r="G117" s="128"/>
      <c r="H117" s="129"/>
      <c r="I117" s="58" t="s">
        <v>394</v>
      </c>
      <c r="J117" s="58" t="s">
        <v>386</v>
      </c>
      <c r="K117" s="58" t="s">
        <v>387</v>
      </c>
      <c r="L117" s="58" t="s">
        <v>388</v>
      </c>
    </row>
    <row r="118" spans="1:12" ht="25.9" customHeight="1" x14ac:dyDescent="0.2">
      <c r="A118" s="1">
        <v>6</v>
      </c>
      <c r="B118" s="4">
        <v>18</v>
      </c>
      <c r="C118" s="4">
        <v>0</v>
      </c>
      <c r="D118" s="16" t="s">
        <v>251</v>
      </c>
      <c r="E118" s="132" t="s">
        <v>369</v>
      </c>
      <c r="F118" s="124" t="s">
        <v>62</v>
      </c>
      <c r="G118" s="125"/>
      <c r="H118" s="126"/>
      <c r="I118" s="60" t="str">
        <f>+IF('Formato No.2'!J110="A",Escala!$C$2,IF('Formato No.2'!J110="B",Escala!$C$3,IF('Formato No.2'!J110="C",Escala!$C$4,IF('Formato No.2'!J110="D",Escala!$C$5,IF('Formato No.2'!J110="E",Escala!$C$6,IF('Formato No.2'!J110="N/A","",IF('Formato No.2'!J110="","","ERROR")))))))</f>
        <v/>
      </c>
      <c r="J118" s="60" t="str">
        <f>+IF('Formato No.2'!K110="A",Escala!$C$2,IF('Formato No.2'!K110="B",Escala!$C$3,IF('Formato No.2'!K110="C",Escala!$C$4,IF('Formato No.2'!K110="D",Escala!$C$5,IF('Formato No.2'!K110="E",Escala!$C$6,IF('Formato No.2'!K110="N/A","",IF('Formato No.2'!K110="","","ERROR")))))))</f>
        <v/>
      </c>
      <c r="K118" s="60" t="str">
        <f>+IF('Formato No.2'!L110="A",Escala!$C$2,IF('Formato No.2'!L110="B",Escala!$C$3,IF('Formato No.2'!L110="C",Escala!$C$4,IF('Formato No.2'!L110="D",Escala!$C$5,IF('Formato No.2'!L110="E",Escala!$C$6,IF('Formato No.2'!L110="N/A","",IF('Formato No.2'!L110="","","ERROR")))))))</f>
        <v/>
      </c>
      <c r="L118" s="60" t="str">
        <f>+IF('Formato No.2'!M110="A",Escala!$C$2,IF('Formato No.2'!M110="B",Escala!$C$3,IF('Formato No.2'!M110="C",Escala!$C$4,IF('Formato No.2'!M110="D",Escala!$C$5,IF('Formato No.2'!M110="E",Escala!$C$6,IF('Formato No.2'!M110="N/A","",IF('Formato No.2'!M110="","","ERROR")))))))</f>
        <v/>
      </c>
    </row>
    <row r="119" spans="1:12" ht="23.45" customHeight="1" x14ac:dyDescent="0.2">
      <c r="A119" s="1">
        <v>6</v>
      </c>
      <c r="B119" s="4">
        <v>18</v>
      </c>
      <c r="C119" s="4">
        <v>1</v>
      </c>
      <c r="D119" s="16" t="s">
        <v>252</v>
      </c>
      <c r="E119" s="133"/>
      <c r="F119" s="124" t="s">
        <v>426</v>
      </c>
      <c r="G119" s="125"/>
      <c r="H119" s="126"/>
      <c r="I119" s="60">
        <f>+IF('Formato No.2'!J111="A",Escala!$C$2,IF('Formato No.2'!J111="B",Escala!$C$3,IF('Formato No.2'!J111="C",Escala!$C$4,IF('Formato No.2'!J111="D",Escala!$C$5,IF('Formato No.2'!J111="E",Escala!$C$6,IF('Formato No.2'!J111="N/A","",IF('Formato No.2'!J111="","","ERROR")))))))</f>
        <v>0.8</v>
      </c>
      <c r="J119" s="60" t="str">
        <f>+IF('Formato No.2'!K111="A",Escala!$C$2,IF('Formato No.2'!K111="B",Escala!$C$3,IF('Formato No.2'!K111="C",Escala!$C$4,IF('Formato No.2'!K111="D",Escala!$C$5,IF('Formato No.2'!K111="E",Escala!$C$6,IF('Formato No.2'!K111="N/A","",IF('Formato No.2'!K111="","","ERROR")))))))</f>
        <v/>
      </c>
      <c r="K119" s="60" t="str">
        <f>+IF('Formato No.2'!L111="A",Escala!$C$2,IF('Formato No.2'!L111="B",Escala!$C$3,IF('Formato No.2'!L111="C",Escala!$C$4,IF('Formato No.2'!L111="D",Escala!$C$5,IF('Formato No.2'!L111="E",Escala!$C$6,IF('Formato No.2'!L111="N/A","",IF('Formato No.2'!L111="","","ERROR")))))))</f>
        <v/>
      </c>
      <c r="L119" s="60" t="str">
        <f>+IF('Formato No.2'!M111="A",Escala!$C$2,IF('Formato No.2'!M111="B",Escala!$C$3,IF('Formato No.2'!M111="C",Escala!$C$4,IF('Formato No.2'!M111="D",Escala!$C$5,IF('Formato No.2'!M111="E",Escala!$C$6,IF('Formato No.2'!M111="N/A","",IF('Formato No.2'!M111="","","ERROR")))))))</f>
        <v/>
      </c>
    </row>
    <row r="120" spans="1:12" ht="25.9" customHeight="1" x14ac:dyDescent="0.2">
      <c r="A120" s="1">
        <v>6</v>
      </c>
      <c r="B120" s="4">
        <v>18</v>
      </c>
      <c r="C120" s="4">
        <v>2</v>
      </c>
      <c r="D120" s="16" t="s">
        <v>253</v>
      </c>
      <c r="E120" s="133"/>
      <c r="F120" s="124" t="s">
        <v>63</v>
      </c>
      <c r="G120" s="125"/>
      <c r="H120" s="126"/>
      <c r="I120" s="60" t="str">
        <f>+IF('Formato No.2'!J112="A",Escala!$C$2,IF('Formato No.2'!J112="B",Escala!$C$3,IF('Formato No.2'!J112="C",Escala!$C$4,IF('Formato No.2'!J112="D",Escala!$C$5,IF('Formato No.2'!J112="E",Escala!$C$6,IF('Formato No.2'!J112="N/A","",IF('Formato No.2'!J112="","","ERROR")))))))</f>
        <v/>
      </c>
      <c r="J120" s="60" t="str">
        <f>+IF('Formato No.2'!K112="A",Escala!$C$2,IF('Formato No.2'!K112="B",Escala!$C$3,IF('Formato No.2'!K112="C",Escala!$C$4,IF('Formato No.2'!K112="D",Escala!$C$5,IF('Formato No.2'!K112="E",Escala!$C$6,IF('Formato No.2'!K112="N/A","",IF('Formato No.2'!K112="","","ERROR")))))))</f>
        <v/>
      </c>
      <c r="K120" s="60" t="str">
        <f>+IF('Formato No.2'!L112="A",Escala!$C$2,IF('Formato No.2'!L112="B",Escala!$C$3,IF('Formato No.2'!L112="C",Escala!$C$4,IF('Formato No.2'!L112="D",Escala!$C$5,IF('Formato No.2'!L112="E",Escala!$C$6,IF('Formato No.2'!L112="N/A","",IF('Formato No.2'!L112="","","ERROR")))))))</f>
        <v/>
      </c>
      <c r="L120" s="60" t="str">
        <f>+IF('Formato No.2'!M112="A",Escala!$C$2,IF('Formato No.2'!M112="B",Escala!$C$3,IF('Formato No.2'!M112="C",Escala!$C$4,IF('Formato No.2'!M112="D",Escala!$C$5,IF('Formato No.2'!M112="E",Escala!$C$6,IF('Formato No.2'!M112="N/A","",IF('Formato No.2'!M112="","","ERROR")))))))</f>
        <v/>
      </c>
    </row>
    <row r="121" spans="1:12" ht="19.899999999999999" customHeight="1" x14ac:dyDescent="0.2">
      <c r="A121" s="1">
        <v>6</v>
      </c>
      <c r="B121" s="4">
        <v>18</v>
      </c>
      <c r="C121" s="4">
        <v>3</v>
      </c>
      <c r="D121" s="16" t="s">
        <v>254</v>
      </c>
      <c r="E121" s="133"/>
      <c r="F121" s="124" t="s">
        <v>427</v>
      </c>
      <c r="G121" s="125"/>
      <c r="H121" s="126"/>
      <c r="I121" s="60">
        <f>+IF('Formato No.2'!J113="A",Escala!$C$2,IF('Formato No.2'!J113="B",Escala!$C$3,IF('Formato No.2'!J113="C",Escala!$C$4,IF('Formato No.2'!J113="D",Escala!$C$5,IF('Formato No.2'!J113="E",Escala!$C$6,IF('Formato No.2'!J113="N/A","",IF('Formato No.2'!J113="","","ERROR")))))))</f>
        <v>0.8</v>
      </c>
      <c r="J121" s="60" t="str">
        <f>+IF('Formato No.2'!K113="A",Escala!$C$2,IF('Formato No.2'!K113="B",Escala!$C$3,IF('Formato No.2'!K113="C",Escala!$C$4,IF('Formato No.2'!K113="D",Escala!$C$5,IF('Formato No.2'!K113="E",Escala!$C$6,IF('Formato No.2'!K113="N/A","",IF('Formato No.2'!K113="","","ERROR")))))))</f>
        <v/>
      </c>
      <c r="K121" s="60" t="str">
        <f>+IF('Formato No.2'!L113="A",Escala!$C$2,IF('Formato No.2'!L113="B",Escala!$C$3,IF('Formato No.2'!L113="C",Escala!$C$4,IF('Formato No.2'!L113="D",Escala!$C$5,IF('Formato No.2'!L113="E",Escala!$C$6,IF('Formato No.2'!L113="N/A","",IF('Formato No.2'!L113="","","ERROR")))))))</f>
        <v/>
      </c>
      <c r="L121" s="60" t="str">
        <f>+IF('Formato No.2'!M113="A",Escala!$C$2,IF('Formato No.2'!M113="B",Escala!$C$3,IF('Formato No.2'!M113="C",Escala!$C$4,IF('Formato No.2'!M113="D",Escala!$C$5,IF('Formato No.2'!M113="E",Escala!$C$6,IF('Formato No.2'!M113="N/A","",IF('Formato No.2'!M113="","","ERROR")))))))</f>
        <v/>
      </c>
    </row>
    <row r="122" spans="1:12" ht="25.9" customHeight="1" x14ac:dyDescent="0.2">
      <c r="A122" s="1">
        <v>6</v>
      </c>
      <c r="B122" s="4">
        <v>18</v>
      </c>
      <c r="C122" s="4">
        <v>4</v>
      </c>
      <c r="D122" s="16" t="s">
        <v>255</v>
      </c>
      <c r="E122" s="133"/>
      <c r="F122" s="124" t="s">
        <v>64</v>
      </c>
      <c r="G122" s="125"/>
      <c r="H122" s="126"/>
      <c r="I122" s="60">
        <f>+IF('Formato No.2'!J114="A",Escala!$C$2,IF('Formato No.2'!J114="B",Escala!$C$3,IF('Formato No.2'!J114="C",Escala!$C$4,IF('Formato No.2'!J114="D",Escala!$C$5,IF('Formato No.2'!J114="E",Escala!$C$6,IF('Formato No.2'!J114="N/A","",IF('Formato No.2'!J114="","","ERROR")))))))</f>
        <v>0.8</v>
      </c>
      <c r="J122" s="60" t="str">
        <f>+IF('Formato No.2'!K114="A",Escala!$C$2,IF('Formato No.2'!K114="B",Escala!$C$3,IF('Formato No.2'!K114="C",Escala!$C$4,IF('Formato No.2'!K114="D",Escala!$C$5,IF('Formato No.2'!K114="E",Escala!$C$6,IF('Formato No.2'!K114="N/A","",IF('Formato No.2'!K114="","","ERROR")))))))</f>
        <v/>
      </c>
      <c r="K122" s="60" t="str">
        <f>+IF('Formato No.2'!L114="A",Escala!$C$2,IF('Formato No.2'!L114="B",Escala!$C$3,IF('Formato No.2'!L114="C",Escala!$C$4,IF('Formato No.2'!L114="D",Escala!$C$5,IF('Formato No.2'!L114="E",Escala!$C$6,IF('Formato No.2'!L114="N/A","",IF('Formato No.2'!L114="","","ERROR")))))))</f>
        <v/>
      </c>
      <c r="L122" s="60" t="str">
        <f>+IF('Formato No.2'!M114="A",Escala!$C$2,IF('Formato No.2'!M114="B",Escala!$C$3,IF('Formato No.2'!M114="C",Escala!$C$4,IF('Formato No.2'!M114="D",Escala!$C$5,IF('Formato No.2'!M114="E",Escala!$C$6,IF('Formato No.2'!M114="N/A","",IF('Formato No.2'!M114="","","ERROR")))))))</f>
        <v/>
      </c>
    </row>
    <row r="123" spans="1:12" ht="114" customHeight="1" x14ac:dyDescent="0.2">
      <c r="A123" s="1">
        <v>6</v>
      </c>
      <c r="B123" s="4">
        <v>18</v>
      </c>
      <c r="C123" s="4">
        <v>5</v>
      </c>
      <c r="D123" s="16" t="s">
        <v>256</v>
      </c>
      <c r="E123" s="133"/>
      <c r="F123" s="124" t="s">
        <v>65</v>
      </c>
      <c r="G123" s="125"/>
      <c r="H123" s="126"/>
      <c r="I123" s="60" t="str">
        <f>+IF('Formato No.2'!J115="A",Escala!$C$2,IF('Formato No.2'!J115="B",Escala!$C$3,IF('Formato No.2'!J115="C",Escala!$C$4,IF('Formato No.2'!J115="D",Escala!$C$5,IF('Formato No.2'!J115="E",Escala!$C$6,IF('Formato No.2'!J115="N/A","",IF('Formato No.2'!J115="","","ERROR")))))))</f>
        <v/>
      </c>
      <c r="J123" s="60" t="str">
        <f>+IF('Formato No.2'!K115="A",Escala!$C$2,IF('Formato No.2'!K115="B",Escala!$C$3,IF('Formato No.2'!K115="C",Escala!$C$4,IF('Formato No.2'!K115="D",Escala!$C$5,IF('Formato No.2'!K115="E",Escala!$C$6,IF('Formato No.2'!K115="N/A","",IF('Formato No.2'!K115="","","ERROR")))))))</f>
        <v/>
      </c>
      <c r="K123" s="60" t="str">
        <f>+IF('Formato No.2'!L115="A",Escala!$C$2,IF('Formato No.2'!L115="B",Escala!$C$3,IF('Formato No.2'!L115="C",Escala!$C$4,IF('Formato No.2'!L115="D",Escala!$C$5,IF('Formato No.2'!L115="E",Escala!$C$6,IF('Formato No.2'!L115="N/A","",IF('Formato No.2'!L115="","","ERROR")))))))</f>
        <v/>
      </c>
      <c r="L123" s="60" t="str">
        <f>+IF('Formato No.2'!M115="A",Escala!$C$2,IF('Formato No.2'!M115="B",Escala!$C$3,IF('Formato No.2'!M115="C",Escala!$C$4,IF('Formato No.2'!M115="D",Escala!$C$5,IF('Formato No.2'!M115="E",Escala!$C$6,IF('Formato No.2'!M115="N/A","",IF('Formato No.2'!M115="","","ERROR")))))))</f>
        <v/>
      </c>
    </row>
    <row r="124" spans="1:12" ht="33.6" customHeight="1" x14ac:dyDescent="0.2">
      <c r="A124" s="1">
        <v>6</v>
      </c>
      <c r="B124" s="4">
        <v>18</v>
      </c>
      <c r="C124" s="4">
        <v>6</v>
      </c>
      <c r="D124" s="16" t="s">
        <v>257</v>
      </c>
      <c r="E124" s="133"/>
      <c r="F124" s="124" t="s">
        <v>66</v>
      </c>
      <c r="G124" s="125"/>
      <c r="H124" s="126"/>
      <c r="I124" s="60" t="str">
        <f>+IF('Formato No.2'!J116="A",Escala!$C$2,IF('Formato No.2'!J116="B",Escala!$C$3,IF('Formato No.2'!J116="C",Escala!$C$4,IF('Formato No.2'!J116="D",Escala!$C$5,IF('Formato No.2'!J116="E",Escala!$C$6,IF('Formato No.2'!J116="N/A","",IF('Formato No.2'!J116="","","ERROR")))))))</f>
        <v/>
      </c>
      <c r="J124" s="60" t="str">
        <f>+IF('Formato No.2'!K116="A",Escala!$C$2,IF('Formato No.2'!K116="B",Escala!$C$3,IF('Formato No.2'!K116="C",Escala!$C$4,IF('Formato No.2'!K116="D",Escala!$C$5,IF('Formato No.2'!K116="E",Escala!$C$6,IF('Formato No.2'!K116="N/A","",IF('Formato No.2'!K116="","","ERROR")))))))</f>
        <v/>
      </c>
      <c r="K124" s="60" t="str">
        <f>+IF('Formato No.2'!L116="A",Escala!$C$2,IF('Formato No.2'!L116="B",Escala!$C$3,IF('Formato No.2'!L116="C",Escala!$C$4,IF('Formato No.2'!L116="D",Escala!$C$5,IF('Formato No.2'!L116="E",Escala!$C$6,IF('Formato No.2'!L116="N/A","",IF('Formato No.2'!L116="","","ERROR")))))))</f>
        <v/>
      </c>
      <c r="L124" s="60" t="str">
        <f>+IF('Formato No.2'!M116="A",Escala!$C$2,IF('Formato No.2'!M116="B",Escala!$C$3,IF('Formato No.2'!M116="C",Escala!$C$4,IF('Formato No.2'!M116="D",Escala!$C$5,IF('Formato No.2'!M116="E",Escala!$C$6,IF('Formato No.2'!M116="N/A","",IF('Formato No.2'!M116="","","ERROR")))))))</f>
        <v/>
      </c>
    </row>
    <row r="125" spans="1:12" ht="28.15" customHeight="1" x14ac:dyDescent="0.2">
      <c r="A125" s="1">
        <v>6</v>
      </c>
      <c r="B125" s="4">
        <v>18</v>
      </c>
      <c r="C125" s="4">
        <v>7</v>
      </c>
      <c r="D125" s="16" t="s">
        <v>258</v>
      </c>
      <c r="E125" s="133"/>
      <c r="F125" s="124" t="s">
        <v>161</v>
      </c>
      <c r="G125" s="125"/>
      <c r="H125" s="126"/>
      <c r="I125" s="60" t="str">
        <f>+IF('Formato No.2'!J117="A",Escala!$C$2,IF('Formato No.2'!J117="B",Escala!$C$3,IF('Formato No.2'!J117="C",Escala!$C$4,IF('Formato No.2'!J117="D",Escala!$C$5,IF('Formato No.2'!J117="E",Escala!$C$6,IF('Formato No.2'!J117="N/A","",IF('Formato No.2'!J117="","","ERROR")))))))</f>
        <v/>
      </c>
      <c r="J125" s="60" t="str">
        <f>+IF('Formato No.2'!K117="A",Escala!$C$2,IF('Formato No.2'!K117="B",Escala!$C$3,IF('Formato No.2'!K117="C",Escala!$C$4,IF('Formato No.2'!K117="D",Escala!$C$5,IF('Formato No.2'!K117="E",Escala!$C$6,IF('Formato No.2'!K117="N/A","",IF('Formato No.2'!K117="","","ERROR")))))))</f>
        <v/>
      </c>
      <c r="K125" s="60" t="str">
        <f>+IF('Formato No.2'!L117="A",Escala!$C$2,IF('Formato No.2'!L117="B",Escala!$C$3,IF('Formato No.2'!L117="C",Escala!$C$4,IF('Formato No.2'!L117="D",Escala!$C$5,IF('Formato No.2'!L117="E",Escala!$C$6,IF('Formato No.2'!L117="N/A","",IF('Formato No.2'!L117="","","ERROR")))))))</f>
        <v/>
      </c>
      <c r="L125" s="60" t="str">
        <f>+IF('Formato No.2'!M117="A",Escala!$C$2,IF('Formato No.2'!M117="B",Escala!$C$3,IF('Formato No.2'!M117="C",Escala!$C$4,IF('Formato No.2'!M117="D",Escala!$C$5,IF('Formato No.2'!M117="E",Escala!$C$6,IF('Formato No.2'!M117="N/A","",IF('Formato No.2'!M117="","","ERROR")))))))</f>
        <v/>
      </c>
    </row>
    <row r="126" spans="1:12" ht="40.9" customHeight="1" x14ac:dyDescent="0.2">
      <c r="A126" s="1">
        <v>6</v>
      </c>
      <c r="B126" s="4">
        <v>18</v>
      </c>
      <c r="C126" s="4">
        <v>8</v>
      </c>
      <c r="D126" s="16" t="s">
        <v>259</v>
      </c>
      <c r="E126" s="133"/>
      <c r="F126" s="124" t="s">
        <v>162</v>
      </c>
      <c r="G126" s="125"/>
      <c r="H126" s="126"/>
      <c r="I126" s="60" t="str">
        <f>+IF('Formato No.2'!J118="A",Escala!$C$2,IF('Formato No.2'!J118="B",Escala!$C$3,IF('Formato No.2'!J118="C",Escala!$C$4,IF('Formato No.2'!J118="D",Escala!$C$5,IF('Formato No.2'!J118="E",Escala!$C$6,IF('Formato No.2'!J118="N/A","",IF('Formato No.2'!J118="","","ERROR")))))))</f>
        <v/>
      </c>
      <c r="J126" s="60" t="str">
        <f>+IF('Formato No.2'!K118="A",Escala!$C$2,IF('Formato No.2'!K118="B",Escala!$C$3,IF('Formato No.2'!K118="C",Escala!$C$4,IF('Formato No.2'!K118="D",Escala!$C$5,IF('Formato No.2'!K118="E",Escala!$C$6,IF('Formato No.2'!K118="N/A","",IF('Formato No.2'!K118="","","ERROR")))))))</f>
        <v/>
      </c>
      <c r="K126" s="60" t="str">
        <f>+IF('Formato No.2'!L118="A",Escala!$C$2,IF('Formato No.2'!L118="B",Escala!$C$3,IF('Formato No.2'!L118="C",Escala!$C$4,IF('Formato No.2'!L118="D",Escala!$C$5,IF('Formato No.2'!L118="E",Escala!$C$6,IF('Formato No.2'!L118="N/A","",IF('Formato No.2'!L118="","","ERROR")))))))</f>
        <v/>
      </c>
      <c r="L126" s="60" t="str">
        <f>+IF('Formato No.2'!M118="A",Escala!$C$2,IF('Formato No.2'!M118="B",Escala!$C$3,IF('Formato No.2'!M118="C",Escala!$C$4,IF('Formato No.2'!M118="D",Escala!$C$5,IF('Formato No.2'!M118="E",Escala!$C$6,IF('Formato No.2'!M118="N/A","",IF('Formato No.2'!M118="","","ERROR")))))))</f>
        <v/>
      </c>
    </row>
    <row r="127" spans="1:12" ht="19.899999999999999" customHeight="1" x14ac:dyDescent="0.2">
      <c r="A127" s="1">
        <v>6</v>
      </c>
      <c r="B127" s="4">
        <v>18</v>
      </c>
      <c r="C127" s="4">
        <v>9</v>
      </c>
      <c r="D127" s="16" t="s">
        <v>260</v>
      </c>
      <c r="E127" s="133"/>
      <c r="F127" s="124" t="s">
        <v>163</v>
      </c>
      <c r="G127" s="125"/>
      <c r="H127" s="126"/>
      <c r="I127" s="60">
        <f>+IF('Formato No.2'!J119="A",Escala!$C$2,IF('Formato No.2'!J119="B",Escala!$C$3,IF('Formato No.2'!J119="C",Escala!$C$4,IF('Formato No.2'!J119="D",Escala!$C$5,IF('Formato No.2'!J119="E",Escala!$C$6,IF('Formato No.2'!J119="N/A","",IF('Formato No.2'!J119="","","ERROR")))))))</f>
        <v>0.8</v>
      </c>
      <c r="J127" s="60" t="str">
        <f>+IF('Formato No.2'!K119="A",Escala!$C$2,IF('Formato No.2'!K119="B",Escala!$C$3,IF('Formato No.2'!K119="C",Escala!$C$4,IF('Formato No.2'!K119="D",Escala!$C$5,IF('Formato No.2'!K119="E",Escala!$C$6,IF('Formato No.2'!K119="N/A","",IF('Formato No.2'!K119="","","ERROR")))))))</f>
        <v/>
      </c>
      <c r="K127" s="60" t="str">
        <f>+IF('Formato No.2'!L119="A",Escala!$C$2,IF('Formato No.2'!L119="B",Escala!$C$3,IF('Formato No.2'!L119="C",Escala!$C$4,IF('Formato No.2'!L119="D",Escala!$C$5,IF('Formato No.2'!L119="E",Escala!$C$6,IF('Formato No.2'!L119="N/A","",IF('Formato No.2'!L119="","","ERROR")))))))</f>
        <v/>
      </c>
      <c r="L127" s="60" t="str">
        <f>+IF('Formato No.2'!M119="A",Escala!$C$2,IF('Formato No.2'!M119="B",Escala!$C$3,IF('Formato No.2'!M119="C",Escala!$C$4,IF('Formato No.2'!M119="D",Escala!$C$5,IF('Formato No.2'!M119="E",Escala!$C$6,IF('Formato No.2'!M119="N/A","",IF('Formato No.2'!M119="","","ERROR")))))))</f>
        <v/>
      </c>
    </row>
    <row r="128" spans="1:12" ht="19.899999999999999" customHeight="1" x14ac:dyDescent="0.2">
      <c r="A128" s="1">
        <v>6</v>
      </c>
      <c r="B128" s="4">
        <v>18</v>
      </c>
      <c r="C128" s="4">
        <v>10</v>
      </c>
      <c r="D128" s="16" t="s">
        <v>261</v>
      </c>
      <c r="E128" s="133"/>
      <c r="F128" s="124" t="s">
        <v>164</v>
      </c>
      <c r="G128" s="125"/>
      <c r="H128" s="126"/>
      <c r="I128" s="60">
        <f>+IF('Formato No.2'!J120="A",Escala!$C$2,IF('Formato No.2'!J120="B",Escala!$C$3,IF('Formato No.2'!J120="C",Escala!$C$4,IF('Formato No.2'!J120="D",Escala!$C$5,IF('Formato No.2'!J120="E",Escala!$C$6,IF('Formato No.2'!J120="N/A","",IF('Formato No.2'!J120="","","ERROR")))))))</f>
        <v>0.3</v>
      </c>
      <c r="J128" s="60" t="str">
        <f>+IF('Formato No.2'!K120="A",Escala!$C$2,IF('Formato No.2'!K120="B",Escala!$C$3,IF('Formato No.2'!K120="C",Escala!$C$4,IF('Formato No.2'!K120="D",Escala!$C$5,IF('Formato No.2'!K120="E",Escala!$C$6,IF('Formato No.2'!K120="N/A","",IF('Formato No.2'!K120="","","ERROR")))))))</f>
        <v/>
      </c>
      <c r="K128" s="60" t="str">
        <f>+IF('Formato No.2'!L120="A",Escala!$C$2,IF('Formato No.2'!L120="B",Escala!$C$3,IF('Formato No.2'!L120="C",Escala!$C$4,IF('Formato No.2'!L120="D",Escala!$C$5,IF('Formato No.2'!L120="E",Escala!$C$6,IF('Formato No.2'!L120="N/A","",IF('Formato No.2'!L120="","","ERROR")))))))</f>
        <v/>
      </c>
      <c r="L128" s="60" t="str">
        <f>+IF('Formato No.2'!M120="A",Escala!$C$2,IF('Formato No.2'!M120="B",Escala!$C$3,IF('Formato No.2'!M120="C",Escala!$C$4,IF('Formato No.2'!M120="D",Escala!$C$5,IF('Formato No.2'!M120="E",Escala!$C$6,IF('Formato No.2'!M120="N/A","",IF('Formato No.2'!M120="","","ERROR")))))))</f>
        <v/>
      </c>
    </row>
    <row r="129" spans="1:12" ht="22.9" customHeight="1" x14ac:dyDescent="0.2">
      <c r="A129" s="1">
        <v>6</v>
      </c>
      <c r="B129" s="4">
        <v>18</v>
      </c>
      <c r="C129" s="4">
        <v>11</v>
      </c>
      <c r="D129" s="16" t="s">
        <v>262</v>
      </c>
      <c r="E129" s="133"/>
      <c r="F129" s="124" t="s">
        <v>67</v>
      </c>
      <c r="G129" s="125"/>
      <c r="H129" s="126"/>
      <c r="I129" s="60">
        <f>+IF('Formato No.2'!J121="A",Escala!$C$2,IF('Formato No.2'!J121="B",Escala!$C$3,IF('Formato No.2'!J121="C",Escala!$C$4,IF('Formato No.2'!J121="D",Escala!$C$5,IF('Formato No.2'!J121="E",Escala!$C$6,IF('Formato No.2'!J121="N/A","",IF('Formato No.2'!J121="","","ERROR")))))))</f>
        <v>1</v>
      </c>
      <c r="J129" s="60" t="str">
        <f>+IF('Formato No.2'!K121="A",Escala!$C$2,IF('Formato No.2'!K121="B",Escala!$C$3,IF('Formato No.2'!K121="C",Escala!$C$4,IF('Formato No.2'!K121="D",Escala!$C$5,IF('Formato No.2'!K121="E",Escala!$C$6,IF('Formato No.2'!K121="N/A","",IF('Formato No.2'!K121="","","ERROR")))))))</f>
        <v/>
      </c>
      <c r="K129" s="60" t="str">
        <f>+IF('Formato No.2'!L121="A",Escala!$C$2,IF('Formato No.2'!L121="B",Escala!$C$3,IF('Formato No.2'!L121="C",Escala!$C$4,IF('Formato No.2'!L121="D",Escala!$C$5,IF('Formato No.2'!L121="E",Escala!$C$6,IF('Formato No.2'!L121="N/A","",IF('Formato No.2'!L121="","","ERROR")))))))</f>
        <v/>
      </c>
      <c r="L129" s="60" t="str">
        <f>+IF('Formato No.2'!M121="A",Escala!$C$2,IF('Formato No.2'!M121="B",Escala!$C$3,IF('Formato No.2'!M121="C",Escala!$C$4,IF('Formato No.2'!M121="D",Escala!$C$5,IF('Formato No.2'!M121="E",Escala!$C$6,IF('Formato No.2'!M121="N/A","",IF('Formato No.2'!M121="","","ERROR")))))))</f>
        <v/>
      </c>
    </row>
    <row r="130" spans="1:12" ht="19.899999999999999" customHeight="1" x14ac:dyDescent="0.2">
      <c r="A130" s="1">
        <v>6</v>
      </c>
      <c r="B130" s="4">
        <v>18</v>
      </c>
      <c r="C130" s="4">
        <v>12</v>
      </c>
      <c r="D130" s="16" t="s">
        <v>263</v>
      </c>
      <c r="E130" s="133"/>
      <c r="F130" s="124" t="s">
        <v>68</v>
      </c>
      <c r="G130" s="125"/>
      <c r="H130" s="126"/>
      <c r="I130" s="60">
        <f>+IF('Formato No.2'!J122="A",Escala!$C$2,IF('Formato No.2'!J122="B",Escala!$C$3,IF('Formato No.2'!J122="C",Escala!$C$4,IF('Formato No.2'!J122="D",Escala!$C$5,IF('Formato No.2'!J122="E",Escala!$C$6,IF('Formato No.2'!J122="N/A","",IF('Formato No.2'!J122="","","ERROR")))))))</f>
        <v>0.8</v>
      </c>
      <c r="J130" s="60" t="str">
        <f>+IF('Formato No.2'!K122="A",Escala!$C$2,IF('Formato No.2'!K122="B",Escala!$C$3,IF('Formato No.2'!K122="C",Escala!$C$4,IF('Formato No.2'!K122="D",Escala!$C$5,IF('Formato No.2'!K122="E",Escala!$C$6,IF('Formato No.2'!K122="N/A","",IF('Formato No.2'!K122="","","ERROR")))))))</f>
        <v/>
      </c>
      <c r="K130" s="60" t="str">
        <f>+IF('Formato No.2'!L122="A",Escala!$C$2,IF('Formato No.2'!L122="B",Escala!$C$3,IF('Formato No.2'!L122="C",Escala!$C$4,IF('Formato No.2'!L122="D",Escala!$C$5,IF('Formato No.2'!L122="E",Escala!$C$6,IF('Formato No.2'!L122="N/A","",IF('Formato No.2'!L122="","","ERROR")))))))</f>
        <v/>
      </c>
      <c r="L130" s="60" t="str">
        <f>+IF('Formato No.2'!M122="A",Escala!$C$2,IF('Formato No.2'!M122="B",Escala!$C$3,IF('Formato No.2'!M122="C",Escala!$C$4,IF('Formato No.2'!M122="D",Escala!$C$5,IF('Formato No.2'!M122="E",Escala!$C$6,IF('Formato No.2'!M122="N/A","",IF('Formato No.2'!M122="","","ERROR")))))))</f>
        <v/>
      </c>
    </row>
    <row r="131" spans="1:12" ht="19.899999999999999" customHeight="1" x14ac:dyDescent="0.2">
      <c r="A131" s="1">
        <v>6</v>
      </c>
      <c r="B131" s="4">
        <v>18</v>
      </c>
      <c r="C131" s="4">
        <v>13</v>
      </c>
      <c r="D131" s="16" t="s">
        <v>264</v>
      </c>
      <c r="E131" s="134"/>
      <c r="F131" s="124" t="s">
        <v>404</v>
      </c>
      <c r="G131" s="125"/>
      <c r="H131" s="126"/>
      <c r="I131" s="60">
        <f>+IF('Formato No.2'!J123="A",Escala!$C$2,IF('Formato No.2'!J123="B",Escala!$C$3,IF('Formato No.2'!J123="C",Escala!$C$4,IF('Formato No.2'!J123="D",Escala!$C$5,IF('Formato No.2'!J123="E",Escala!$C$6,IF('Formato No.2'!J123="N/A","",IF('Formato No.2'!J123="","","ERROR")))))))</f>
        <v>0.8</v>
      </c>
      <c r="J131" s="60" t="str">
        <f>+IF('Formato No.2'!K123="A",Escala!$C$2,IF('Formato No.2'!K123="B",Escala!$C$3,IF('Formato No.2'!K123="C",Escala!$C$4,IF('Formato No.2'!K123="D",Escala!$C$5,IF('Formato No.2'!K123="E",Escala!$C$6,IF('Formato No.2'!K123="N/A","",IF('Formato No.2'!K123="","","ERROR")))))))</f>
        <v/>
      </c>
      <c r="K131" s="60" t="str">
        <f>+IF('Formato No.2'!L123="A",Escala!$C$2,IF('Formato No.2'!L123="B",Escala!$C$3,IF('Formato No.2'!L123="C",Escala!$C$4,IF('Formato No.2'!L123="D",Escala!$C$5,IF('Formato No.2'!L123="E",Escala!$C$6,IF('Formato No.2'!L123="N/A","",IF('Formato No.2'!L123="","","ERROR")))))))</f>
        <v/>
      </c>
      <c r="L131" s="60" t="str">
        <f>+IF('Formato No.2'!M123="A",Escala!$C$2,IF('Formato No.2'!M123="B",Escala!$C$3,IF('Formato No.2'!M123="C",Escala!$C$4,IF('Formato No.2'!M123="D",Escala!$C$5,IF('Formato No.2'!M123="E",Escala!$C$6,IF('Formato No.2'!M123="N/A","",IF('Formato No.2'!M123="","","ERROR")))))))</f>
        <v/>
      </c>
    </row>
    <row r="132" spans="1:12" ht="18.600000000000001" customHeight="1" thickBot="1" x14ac:dyDescent="0.25">
      <c r="B132" s="4"/>
      <c r="C132" s="4"/>
      <c r="D132" s="44"/>
      <c r="E132" s="45"/>
      <c r="F132" s="46"/>
      <c r="G132" s="46"/>
      <c r="H132" s="47"/>
      <c r="I132" s="59">
        <f>+AVERAGE(I118:I131)</f>
        <v>0.76249999999999996</v>
      </c>
      <c r="J132" s="59" t="e">
        <f t="shared" ref="J132:L132" si="21">+AVERAGE(J118:J131)</f>
        <v>#DIV/0!</v>
      </c>
      <c r="K132" s="59" t="e">
        <f t="shared" si="21"/>
        <v>#DIV/0!</v>
      </c>
      <c r="L132" s="59" t="e">
        <f t="shared" si="21"/>
        <v>#DIV/0!</v>
      </c>
    </row>
    <row r="133" spans="1:12" ht="18.600000000000001" customHeight="1" thickBot="1" x14ac:dyDescent="0.25">
      <c r="B133" s="4"/>
      <c r="C133" s="4"/>
      <c r="D133" s="52"/>
      <c r="E133" s="53"/>
      <c r="F133" s="54"/>
      <c r="G133" s="54"/>
      <c r="H133" s="55"/>
      <c r="I133" s="62">
        <f>+(I132+I116)/2</f>
        <v>0.75625000000000009</v>
      </c>
      <c r="J133" s="62" t="e">
        <f t="shared" ref="J133:L133" si="22">+(J132+J116)/2</f>
        <v>#DIV/0!</v>
      </c>
      <c r="K133" s="62" t="e">
        <f t="shared" si="22"/>
        <v>#DIV/0!</v>
      </c>
      <c r="L133" s="62" t="e">
        <f t="shared" si="22"/>
        <v>#DIV/0!</v>
      </c>
    </row>
    <row r="134" spans="1:12" ht="25.5" customHeight="1" x14ac:dyDescent="0.2">
      <c r="A134" s="1">
        <v>7</v>
      </c>
      <c r="B134" s="1">
        <v>0</v>
      </c>
      <c r="C134" s="1">
        <v>0</v>
      </c>
      <c r="D134" s="31" t="s">
        <v>265</v>
      </c>
      <c r="E134" s="127" t="s">
        <v>389</v>
      </c>
      <c r="F134" s="128"/>
      <c r="G134" s="128"/>
      <c r="H134" s="129"/>
      <c r="I134" s="58" t="s">
        <v>394</v>
      </c>
      <c r="J134" s="58" t="s">
        <v>386</v>
      </c>
      <c r="K134" s="58" t="s">
        <v>387</v>
      </c>
      <c r="L134" s="58" t="s">
        <v>388</v>
      </c>
    </row>
    <row r="135" spans="1:12" ht="24" customHeight="1" x14ac:dyDescent="0.2">
      <c r="A135" s="1">
        <v>7</v>
      </c>
      <c r="B135" s="4">
        <v>19</v>
      </c>
      <c r="C135" s="4">
        <v>0</v>
      </c>
      <c r="D135" s="16" t="s">
        <v>266</v>
      </c>
      <c r="E135" s="182" t="s">
        <v>370</v>
      </c>
      <c r="F135" s="124" t="s">
        <v>69</v>
      </c>
      <c r="G135" s="125"/>
      <c r="H135" s="126"/>
      <c r="I135" s="60" t="str">
        <f>+IF('Formato No.2'!J125="A",Escala!$C$2,IF('Formato No.2'!J125="B",Escala!$C$3,IF('Formato No.2'!J125="C",Escala!$C$4,IF('Formato No.2'!J125="D",Escala!$C$5,IF('Formato No.2'!J125="E",Escala!$C$6,IF('Formato No.2'!J125="N/A","",IF('Formato No.2'!J125="","","ERROR")))))))</f>
        <v/>
      </c>
      <c r="J135" s="60" t="str">
        <f>+IF('Formato No.2'!K125="A",Escala!$C$2,IF('Formato No.2'!K125="B",Escala!$C$3,IF('Formato No.2'!K125="C",Escala!$C$4,IF('Formato No.2'!K125="D",Escala!$C$5,IF('Formato No.2'!K125="E",Escala!$C$6,IF('Formato No.2'!K125="N/A","",IF('Formato No.2'!K125="","","ERROR")))))))</f>
        <v/>
      </c>
      <c r="K135" s="60" t="str">
        <f>+IF('Formato No.2'!L125="A",Escala!$C$2,IF('Formato No.2'!L125="B",Escala!$C$3,IF('Formato No.2'!L125="C",Escala!$C$4,IF('Formato No.2'!L125="D",Escala!$C$5,IF('Formato No.2'!L125="E",Escala!$C$6,IF('Formato No.2'!L125="N/A","",IF('Formato No.2'!L125="","","ERROR")))))))</f>
        <v/>
      </c>
      <c r="L135" s="60" t="str">
        <f>+IF('Formato No.2'!M125="A",Escala!$C$2,IF('Formato No.2'!M125="B",Escala!$C$3,IF('Formato No.2'!M125="C",Escala!$C$4,IF('Formato No.2'!M125="D",Escala!$C$5,IF('Formato No.2'!M125="E",Escala!$C$6,IF('Formato No.2'!M125="N/A","",IF('Formato No.2'!M125="","","ERROR")))))))</f>
        <v/>
      </c>
    </row>
    <row r="136" spans="1:12" ht="24" customHeight="1" x14ac:dyDescent="0.2">
      <c r="A136" s="1">
        <v>7</v>
      </c>
      <c r="B136" s="4">
        <v>19</v>
      </c>
      <c r="C136" s="4">
        <v>1</v>
      </c>
      <c r="D136" s="16" t="s">
        <v>267</v>
      </c>
      <c r="E136" s="183"/>
      <c r="F136" s="124" t="s">
        <v>70</v>
      </c>
      <c r="G136" s="125"/>
      <c r="H136" s="126"/>
      <c r="I136" s="60" t="str">
        <f>+IF('Formato No.2'!J126="A",Escala!$C$2,IF('Formato No.2'!J126="B",Escala!$C$3,IF('Formato No.2'!J126="C",Escala!$C$4,IF('Formato No.2'!J126="D",Escala!$C$5,IF('Formato No.2'!J126="E",Escala!$C$6,IF('Formato No.2'!J126="N/A","",IF('Formato No.2'!J126="","","ERROR")))))))</f>
        <v/>
      </c>
      <c r="J136" s="60" t="str">
        <f>+IF('Formato No.2'!K126="A",Escala!$C$2,IF('Formato No.2'!K126="B",Escala!$C$3,IF('Formato No.2'!K126="C",Escala!$C$4,IF('Formato No.2'!K126="D",Escala!$C$5,IF('Formato No.2'!K126="E",Escala!$C$6,IF('Formato No.2'!K126="N/A","",IF('Formato No.2'!K126="","","ERROR")))))))</f>
        <v/>
      </c>
      <c r="K136" s="60" t="str">
        <f>+IF('Formato No.2'!L126="A",Escala!$C$2,IF('Formato No.2'!L126="B",Escala!$C$3,IF('Formato No.2'!L126="C",Escala!$C$4,IF('Formato No.2'!L126="D",Escala!$C$5,IF('Formato No.2'!L126="E",Escala!$C$6,IF('Formato No.2'!L126="N/A","",IF('Formato No.2'!L126="","","ERROR")))))))</f>
        <v/>
      </c>
      <c r="L136" s="60" t="str">
        <f>+IF('Formato No.2'!M126="A",Escala!$C$2,IF('Formato No.2'!M126="B",Escala!$C$3,IF('Formato No.2'!M126="C",Escala!$C$4,IF('Formato No.2'!M126="D",Escala!$C$5,IF('Formato No.2'!M126="E",Escala!$C$6,IF('Formato No.2'!M126="N/A","",IF('Formato No.2'!M126="","","ERROR")))))))</f>
        <v/>
      </c>
    </row>
    <row r="137" spans="1:12" ht="24" customHeight="1" x14ac:dyDescent="0.2">
      <c r="A137" s="1">
        <v>7</v>
      </c>
      <c r="B137" s="4">
        <v>19</v>
      </c>
      <c r="C137" s="4">
        <v>2</v>
      </c>
      <c r="D137" s="16" t="s">
        <v>268</v>
      </c>
      <c r="E137" s="183"/>
      <c r="F137" s="124" t="s">
        <v>71</v>
      </c>
      <c r="G137" s="125"/>
      <c r="H137" s="126"/>
      <c r="I137" s="60" t="str">
        <f>+IF('Formato No.2'!J127="A",Escala!$C$2,IF('Formato No.2'!J127="B",Escala!$C$3,IF('Formato No.2'!J127="C",Escala!$C$4,IF('Formato No.2'!J127="D",Escala!$C$5,IF('Formato No.2'!J127="E",Escala!$C$6,IF('Formato No.2'!J127="N/A","",IF('Formato No.2'!J127="","","ERROR")))))))</f>
        <v/>
      </c>
      <c r="J137" s="60" t="str">
        <f>+IF('Formato No.2'!K127="A",Escala!$C$2,IF('Formato No.2'!K127="B",Escala!$C$3,IF('Formato No.2'!K127="C",Escala!$C$4,IF('Formato No.2'!K127="D",Escala!$C$5,IF('Formato No.2'!K127="E",Escala!$C$6,IF('Formato No.2'!K127="N/A","",IF('Formato No.2'!K127="","","ERROR")))))))</f>
        <v/>
      </c>
      <c r="K137" s="60" t="str">
        <f>+IF('Formato No.2'!L127="A",Escala!$C$2,IF('Formato No.2'!L127="B",Escala!$C$3,IF('Formato No.2'!L127="C",Escala!$C$4,IF('Formato No.2'!L127="D",Escala!$C$5,IF('Formato No.2'!L127="E",Escala!$C$6,IF('Formato No.2'!L127="N/A","",IF('Formato No.2'!L127="","","ERROR")))))))</f>
        <v/>
      </c>
      <c r="L137" s="60" t="str">
        <f>+IF('Formato No.2'!M127="A",Escala!$C$2,IF('Formato No.2'!M127="B",Escala!$C$3,IF('Formato No.2'!M127="C",Escala!$C$4,IF('Formato No.2'!M127="D",Escala!$C$5,IF('Formato No.2'!M127="E",Escala!$C$6,IF('Formato No.2'!M127="N/A","",IF('Formato No.2'!M127="","","ERROR")))))))</f>
        <v/>
      </c>
    </row>
    <row r="138" spans="1:12" ht="25.5" customHeight="1" x14ac:dyDescent="0.2">
      <c r="A138" s="1">
        <v>7</v>
      </c>
      <c r="B138" s="1">
        <v>0</v>
      </c>
      <c r="C138" s="1">
        <v>0</v>
      </c>
      <c r="D138" s="31" t="s">
        <v>265</v>
      </c>
      <c r="E138" s="127" t="s">
        <v>389</v>
      </c>
      <c r="F138" s="128"/>
      <c r="G138" s="128"/>
      <c r="H138" s="129"/>
      <c r="I138" s="58" t="s">
        <v>394</v>
      </c>
      <c r="J138" s="58" t="s">
        <v>386</v>
      </c>
      <c r="K138" s="58" t="s">
        <v>387</v>
      </c>
      <c r="L138" s="58" t="s">
        <v>388</v>
      </c>
    </row>
    <row r="139" spans="1:12" ht="40.15" customHeight="1" x14ac:dyDescent="0.2">
      <c r="A139" s="1">
        <v>7</v>
      </c>
      <c r="B139" s="4">
        <v>19</v>
      </c>
      <c r="C139" s="4">
        <v>3</v>
      </c>
      <c r="D139" s="16" t="s">
        <v>269</v>
      </c>
      <c r="E139" s="183" t="s">
        <v>370</v>
      </c>
      <c r="F139" s="124" t="s">
        <v>72</v>
      </c>
      <c r="G139" s="125"/>
      <c r="H139" s="126"/>
      <c r="I139" s="60">
        <f>+IF('Formato No.2'!J129="A",Escala!$C$2,IF('Formato No.2'!J129="B",Escala!$C$3,IF('Formato No.2'!J129="C",Escala!$C$4,IF('Formato No.2'!J129="D",Escala!$C$5,IF('Formato No.2'!J129="E",Escala!$C$6,IF('Formato No.2'!J129="N/A","",IF('Formato No.2'!J129="","","ERROR")))))))</f>
        <v>0.6</v>
      </c>
      <c r="J139" s="60" t="str">
        <f>+IF('Formato No.2'!K129="A",Escala!$C$2,IF('Formato No.2'!K129="B",Escala!$C$3,IF('Formato No.2'!K129="C",Escala!$C$4,IF('Formato No.2'!K129="D",Escala!$C$5,IF('Formato No.2'!K129="E",Escala!$C$6,IF('Formato No.2'!K129="N/A","",IF('Formato No.2'!K129="","","ERROR")))))))</f>
        <v/>
      </c>
      <c r="K139" s="60" t="str">
        <f>+IF('Formato No.2'!L129="A",Escala!$C$2,IF('Formato No.2'!L129="B",Escala!$C$3,IF('Formato No.2'!L129="C",Escala!$C$4,IF('Formato No.2'!L129="D",Escala!$C$5,IF('Formato No.2'!L129="E",Escala!$C$6,IF('Formato No.2'!L129="N/A","",IF('Formato No.2'!L129="","","ERROR")))))))</f>
        <v/>
      </c>
      <c r="L139" s="60" t="str">
        <f>+IF('Formato No.2'!M129="A",Escala!$C$2,IF('Formato No.2'!M129="B",Escala!$C$3,IF('Formato No.2'!M129="C",Escala!$C$4,IF('Formato No.2'!M129="D",Escala!$C$5,IF('Formato No.2'!M129="E",Escala!$C$6,IF('Formato No.2'!M129="N/A","",IF('Formato No.2'!M129="","","ERROR")))))))</f>
        <v/>
      </c>
    </row>
    <row r="140" spans="1:12" ht="26.45" customHeight="1" x14ac:dyDescent="0.2">
      <c r="A140" s="1">
        <v>7</v>
      </c>
      <c r="B140" s="4">
        <v>19</v>
      </c>
      <c r="C140" s="4">
        <v>4</v>
      </c>
      <c r="D140" s="16" t="s">
        <v>270</v>
      </c>
      <c r="E140" s="183"/>
      <c r="F140" s="135" t="s">
        <v>73</v>
      </c>
      <c r="G140" s="136"/>
      <c r="H140" s="137"/>
      <c r="I140" s="60">
        <f>+IF('Formato No.2'!J130="A",Escala!$C$2,IF('Formato No.2'!J130="B",Escala!$C$3,IF('Formato No.2'!J130="C",Escala!$C$4,IF('Formato No.2'!J130="D",Escala!$C$5,IF('Formato No.2'!J130="E",Escala!$C$6,IF('Formato No.2'!J130="N/A","",IF('Formato No.2'!J130="","","ERROR")))))))</f>
        <v>0.6</v>
      </c>
      <c r="J140" s="60" t="str">
        <f>+IF('Formato No.2'!K130="A",Escala!$C$2,IF('Formato No.2'!K130="B",Escala!$C$3,IF('Formato No.2'!K130="C",Escala!$C$4,IF('Formato No.2'!K130="D",Escala!$C$5,IF('Formato No.2'!K130="E",Escala!$C$6,IF('Formato No.2'!K130="N/A","",IF('Formato No.2'!K130="","","ERROR")))))))</f>
        <v/>
      </c>
      <c r="K140" s="60" t="str">
        <f>+IF('Formato No.2'!L130="A",Escala!$C$2,IF('Formato No.2'!L130="B",Escala!$C$3,IF('Formato No.2'!L130="C",Escala!$C$4,IF('Formato No.2'!L130="D",Escala!$C$5,IF('Formato No.2'!L130="E",Escala!$C$6,IF('Formato No.2'!L130="N/A","",IF('Formato No.2'!L130="","","ERROR")))))))</f>
        <v/>
      </c>
      <c r="L140" s="60" t="str">
        <f>+IF('Formato No.2'!M130="A",Escala!$C$2,IF('Formato No.2'!M130="B",Escala!$C$3,IF('Formato No.2'!M130="C",Escala!$C$4,IF('Formato No.2'!M130="D",Escala!$C$5,IF('Formato No.2'!M130="E",Escala!$C$6,IF('Formato No.2'!M130="N/A","",IF('Formato No.2'!M130="","","ERROR")))))))</f>
        <v/>
      </c>
    </row>
    <row r="141" spans="1:12" ht="26.45" customHeight="1" x14ac:dyDescent="0.2">
      <c r="A141" s="1">
        <v>7</v>
      </c>
      <c r="B141" s="4">
        <v>19</v>
      </c>
      <c r="C141" s="4">
        <v>5</v>
      </c>
      <c r="D141" s="16" t="s">
        <v>271</v>
      </c>
      <c r="E141" s="183"/>
      <c r="F141" s="124" t="s">
        <v>74</v>
      </c>
      <c r="G141" s="125"/>
      <c r="H141" s="126"/>
      <c r="I141" s="60">
        <f>+IF('Formato No.2'!J131="A",Escala!$C$2,IF('Formato No.2'!J131="B",Escala!$C$3,IF('Formato No.2'!J131="C",Escala!$C$4,IF('Formato No.2'!J131="D",Escala!$C$5,IF('Formato No.2'!J131="E",Escala!$C$6,IF('Formato No.2'!J131="N/A","",IF('Formato No.2'!J131="","","ERROR")))))))</f>
        <v>0.3</v>
      </c>
      <c r="J141" s="60" t="str">
        <f>+IF('Formato No.2'!K131="A",Escala!$C$2,IF('Formato No.2'!K131="B",Escala!$C$3,IF('Formato No.2'!K131="C",Escala!$C$4,IF('Formato No.2'!K131="D",Escala!$C$5,IF('Formato No.2'!K131="E",Escala!$C$6,IF('Formato No.2'!K131="N/A","",IF('Formato No.2'!K131="","","ERROR")))))))</f>
        <v/>
      </c>
      <c r="K141" s="60" t="str">
        <f>+IF('Formato No.2'!L131="A",Escala!$C$2,IF('Formato No.2'!L131="B",Escala!$C$3,IF('Formato No.2'!L131="C",Escala!$C$4,IF('Formato No.2'!L131="D",Escala!$C$5,IF('Formato No.2'!L131="E",Escala!$C$6,IF('Formato No.2'!L131="N/A","",IF('Formato No.2'!L131="","","ERROR")))))))</f>
        <v/>
      </c>
      <c r="L141" s="60" t="str">
        <f>+IF('Formato No.2'!M131="A",Escala!$C$2,IF('Formato No.2'!M131="B",Escala!$C$3,IF('Formato No.2'!M131="C",Escala!$C$4,IF('Formato No.2'!M131="D",Escala!$C$5,IF('Formato No.2'!M131="E",Escala!$C$6,IF('Formato No.2'!M131="N/A","",IF('Formato No.2'!M131="","","ERROR")))))))</f>
        <v/>
      </c>
    </row>
    <row r="142" spans="1:12" ht="26.45" customHeight="1" x14ac:dyDescent="0.2">
      <c r="A142" s="1">
        <v>7</v>
      </c>
      <c r="B142" s="4">
        <v>19</v>
      </c>
      <c r="C142" s="4">
        <v>6</v>
      </c>
      <c r="D142" s="16" t="s">
        <v>272</v>
      </c>
      <c r="E142" s="183"/>
      <c r="F142" s="124" t="s">
        <v>75</v>
      </c>
      <c r="G142" s="125"/>
      <c r="H142" s="126"/>
      <c r="I142" s="60">
        <f>+IF('Formato No.2'!J132="A",Escala!$C$2,IF('Formato No.2'!J132="B",Escala!$C$3,IF('Formato No.2'!J132="C",Escala!$C$4,IF('Formato No.2'!J132="D",Escala!$C$5,IF('Formato No.2'!J132="E",Escala!$C$6,IF('Formato No.2'!J132="N/A","",IF('Formato No.2'!J132="","","ERROR")))))))</f>
        <v>0.8</v>
      </c>
      <c r="J142" s="60" t="str">
        <f>+IF('Formato No.2'!K132="A",Escala!$C$2,IF('Formato No.2'!K132="B",Escala!$C$3,IF('Formato No.2'!K132="C",Escala!$C$4,IF('Formato No.2'!K132="D",Escala!$C$5,IF('Formato No.2'!K132="E",Escala!$C$6,IF('Formato No.2'!K132="N/A","",IF('Formato No.2'!K132="","","ERROR")))))))</f>
        <v/>
      </c>
      <c r="K142" s="60" t="str">
        <f>+IF('Formato No.2'!L132="A",Escala!$C$2,IF('Formato No.2'!L132="B",Escala!$C$3,IF('Formato No.2'!L132="C",Escala!$C$4,IF('Formato No.2'!L132="D",Escala!$C$5,IF('Formato No.2'!L132="E",Escala!$C$6,IF('Formato No.2'!L132="N/A","",IF('Formato No.2'!L132="","","ERROR")))))))</f>
        <v/>
      </c>
      <c r="L142" s="60" t="str">
        <f>+IF('Formato No.2'!M132="A",Escala!$C$2,IF('Formato No.2'!M132="B",Escala!$C$3,IF('Formato No.2'!M132="C",Escala!$C$4,IF('Formato No.2'!M132="D",Escala!$C$5,IF('Formato No.2'!M132="E",Escala!$C$6,IF('Formato No.2'!M132="N/A","",IF('Formato No.2'!M132="","","ERROR")))))))</f>
        <v/>
      </c>
    </row>
    <row r="143" spans="1:12" ht="26.45" customHeight="1" x14ac:dyDescent="0.2">
      <c r="A143" s="1">
        <v>7</v>
      </c>
      <c r="B143" s="4">
        <v>19</v>
      </c>
      <c r="C143" s="4">
        <v>7</v>
      </c>
      <c r="D143" s="16" t="s">
        <v>273</v>
      </c>
      <c r="E143" s="183"/>
      <c r="F143" s="124" t="s">
        <v>428</v>
      </c>
      <c r="G143" s="125"/>
      <c r="H143" s="126"/>
      <c r="I143" s="60">
        <f>+IF('Formato No.2'!J133="A",Escala!$C$2,IF('Formato No.2'!J133="B",Escala!$C$3,IF('Formato No.2'!J133="C",Escala!$C$4,IF('Formato No.2'!J133="D",Escala!$C$5,IF('Formato No.2'!J133="E",Escala!$C$6,IF('Formato No.2'!J133="N/A","",IF('Formato No.2'!J133="","","ERROR")))))))</f>
        <v>0.8</v>
      </c>
      <c r="J143" s="60" t="str">
        <f>+IF('Formato No.2'!K133="A",Escala!$C$2,IF('Formato No.2'!K133="B",Escala!$C$3,IF('Formato No.2'!K133="C",Escala!$C$4,IF('Formato No.2'!K133="D",Escala!$C$5,IF('Formato No.2'!K133="E",Escala!$C$6,IF('Formato No.2'!K133="N/A","",IF('Formato No.2'!K133="","","ERROR")))))))</f>
        <v/>
      </c>
      <c r="K143" s="60" t="str">
        <f>+IF('Formato No.2'!L133="A",Escala!$C$2,IF('Formato No.2'!L133="B",Escala!$C$3,IF('Formato No.2'!L133="C",Escala!$C$4,IF('Formato No.2'!L133="D",Escala!$C$5,IF('Formato No.2'!L133="E",Escala!$C$6,IF('Formato No.2'!L133="N/A","",IF('Formato No.2'!L133="","","ERROR")))))))</f>
        <v/>
      </c>
      <c r="L143" s="60" t="str">
        <f>+IF('Formato No.2'!M133="A",Escala!$C$2,IF('Formato No.2'!M133="B",Escala!$C$3,IF('Formato No.2'!M133="C",Escala!$C$4,IF('Formato No.2'!M133="D",Escala!$C$5,IF('Formato No.2'!M133="E",Escala!$C$6,IF('Formato No.2'!M133="N/A","",IF('Formato No.2'!M133="","","ERROR")))))))</f>
        <v/>
      </c>
    </row>
    <row r="144" spans="1:12" ht="26.45" customHeight="1" x14ac:dyDescent="0.2">
      <c r="A144" s="1">
        <v>7</v>
      </c>
      <c r="B144" s="4">
        <v>19</v>
      </c>
      <c r="C144" s="4">
        <v>8</v>
      </c>
      <c r="D144" s="16" t="s">
        <v>274</v>
      </c>
      <c r="E144" s="183"/>
      <c r="F144" s="124" t="s">
        <v>76</v>
      </c>
      <c r="G144" s="125"/>
      <c r="H144" s="126"/>
      <c r="I144" s="60">
        <f>+IF('Formato No.2'!J134="A",Escala!$C$2,IF('Formato No.2'!J134="B",Escala!$C$3,IF('Formato No.2'!J134="C",Escala!$C$4,IF('Formato No.2'!J134="D",Escala!$C$5,IF('Formato No.2'!J134="E",Escala!$C$6,IF('Formato No.2'!J134="N/A","",IF('Formato No.2'!J134="","","ERROR")))))))</f>
        <v>0.8</v>
      </c>
      <c r="J144" s="60" t="str">
        <f>+IF('Formato No.2'!K134="A",Escala!$C$2,IF('Formato No.2'!K134="B",Escala!$C$3,IF('Formato No.2'!K134="C",Escala!$C$4,IF('Formato No.2'!K134="D",Escala!$C$5,IF('Formato No.2'!K134="E",Escala!$C$6,IF('Formato No.2'!K134="N/A","",IF('Formato No.2'!K134="","","ERROR")))))))</f>
        <v/>
      </c>
      <c r="K144" s="60" t="str">
        <f>+IF('Formato No.2'!L134="A",Escala!$C$2,IF('Formato No.2'!L134="B",Escala!$C$3,IF('Formato No.2'!L134="C",Escala!$C$4,IF('Formato No.2'!L134="D",Escala!$C$5,IF('Formato No.2'!L134="E",Escala!$C$6,IF('Formato No.2'!L134="N/A","",IF('Formato No.2'!L134="","","ERROR")))))))</f>
        <v/>
      </c>
      <c r="L144" s="60" t="str">
        <f>+IF('Formato No.2'!M134="A",Escala!$C$2,IF('Formato No.2'!M134="B",Escala!$C$3,IF('Formato No.2'!M134="C",Escala!$C$4,IF('Formato No.2'!M134="D",Escala!$C$5,IF('Formato No.2'!M134="E",Escala!$C$6,IF('Formato No.2'!M134="N/A","",IF('Formato No.2'!M134="","","ERROR")))))))</f>
        <v/>
      </c>
    </row>
    <row r="145" spans="1:12" ht="37.5" customHeight="1" x14ac:dyDescent="0.2">
      <c r="A145" s="1">
        <v>7</v>
      </c>
      <c r="B145" s="4">
        <v>19</v>
      </c>
      <c r="C145" s="4">
        <v>9</v>
      </c>
      <c r="D145" s="16" t="s">
        <v>275</v>
      </c>
      <c r="E145" s="184"/>
      <c r="F145" s="124" t="s">
        <v>77</v>
      </c>
      <c r="G145" s="125"/>
      <c r="H145" s="126"/>
      <c r="I145" s="60">
        <f>+IF('Formato No.2'!J135="A",Escala!$C$2,IF('Formato No.2'!J135="B",Escala!$C$3,IF('Formato No.2'!J135="C",Escala!$C$4,IF('Formato No.2'!J135="D",Escala!$C$5,IF('Formato No.2'!J135="E",Escala!$C$6,IF('Formato No.2'!J135="N/A","",IF('Formato No.2'!J135="","","ERROR")))))))</f>
        <v>0.6</v>
      </c>
      <c r="J145" s="60" t="str">
        <f>+IF('Formato No.2'!K135="A",Escala!$C$2,IF('Formato No.2'!K135="B",Escala!$C$3,IF('Formato No.2'!K135="C",Escala!$C$4,IF('Formato No.2'!K135="D",Escala!$C$5,IF('Formato No.2'!K135="E",Escala!$C$6,IF('Formato No.2'!K135="N/A","",IF('Formato No.2'!K135="","","ERROR")))))))</f>
        <v/>
      </c>
      <c r="K145" s="60" t="str">
        <f>+IF('Formato No.2'!L135="A",Escala!$C$2,IF('Formato No.2'!L135="B",Escala!$C$3,IF('Formato No.2'!L135="C",Escala!$C$4,IF('Formato No.2'!L135="D",Escala!$C$5,IF('Formato No.2'!L135="E",Escala!$C$6,IF('Formato No.2'!L135="N/A","",IF('Formato No.2'!L135="","","ERROR")))))))</f>
        <v/>
      </c>
      <c r="L145" s="60" t="str">
        <f>+IF('Formato No.2'!M135="A",Escala!$C$2,IF('Formato No.2'!M135="B",Escala!$C$3,IF('Formato No.2'!M135="C",Escala!$C$4,IF('Formato No.2'!M135="D",Escala!$C$5,IF('Formato No.2'!M135="E",Escala!$C$6,IF('Formato No.2'!M135="N/A","",IF('Formato No.2'!M135="","","ERROR")))))))</f>
        <v/>
      </c>
    </row>
    <row r="146" spans="1:12" ht="30.75" customHeight="1" x14ac:dyDescent="0.2">
      <c r="B146" s="4"/>
      <c r="C146" s="4"/>
      <c r="D146" s="44"/>
      <c r="E146" s="45"/>
      <c r="F146" s="46"/>
      <c r="G146" s="46"/>
      <c r="H146" s="47"/>
      <c r="I146" s="59">
        <f>+AVERAGE(I135:I145)</f>
        <v>0.64285714285714268</v>
      </c>
      <c r="J146" s="59" t="e">
        <f t="shared" ref="J146:L146" si="23">+AVERAGE(J135:J145)</f>
        <v>#DIV/0!</v>
      </c>
      <c r="K146" s="59" t="e">
        <f t="shared" si="23"/>
        <v>#DIV/0!</v>
      </c>
      <c r="L146" s="59" t="e">
        <f t="shared" si="23"/>
        <v>#DIV/0!</v>
      </c>
    </row>
    <row r="147" spans="1:12" ht="24.6" customHeight="1" x14ac:dyDescent="0.2">
      <c r="A147" s="1">
        <v>7</v>
      </c>
      <c r="B147" s="4">
        <v>20</v>
      </c>
      <c r="C147" s="4">
        <v>0</v>
      </c>
      <c r="D147" s="16" t="s">
        <v>276</v>
      </c>
      <c r="E147" s="130" t="s">
        <v>371</v>
      </c>
      <c r="F147" s="124" t="s">
        <v>78</v>
      </c>
      <c r="G147" s="125"/>
      <c r="H147" s="126"/>
      <c r="I147" s="60">
        <f>+IF('Formato No.2'!J136="A",Escala!$C$2,IF('Formato No.2'!J136="B",Escala!$C$3,IF('Formato No.2'!J136="C",Escala!$C$4,IF('Formato No.2'!J136="D",Escala!$C$5,IF('Formato No.2'!J136="E",Escala!$C$6,IF('Formato No.2'!J136="N/A","",IF('Formato No.2'!J136="","","ERROR")))))))</f>
        <v>0.6</v>
      </c>
      <c r="J147" s="60" t="str">
        <f>+IF('Formato No.2'!K136="A",Escala!$C$2,IF('Formato No.2'!K136="B",Escala!$C$3,IF('Formato No.2'!K136="C",Escala!$C$4,IF('Formato No.2'!K136="D",Escala!$C$5,IF('Formato No.2'!K136="E",Escala!$C$6,IF('Formato No.2'!K136="N/A","",IF('Formato No.2'!K136="","","ERROR")))))))</f>
        <v/>
      </c>
      <c r="K147" s="60" t="str">
        <f>+IF('Formato No.2'!L136="A",Escala!$C$2,IF('Formato No.2'!L136="B",Escala!$C$3,IF('Formato No.2'!L136="C",Escala!$C$4,IF('Formato No.2'!L136="D",Escala!$C$5,IF('Formato No.2'!L136="E",Escala!$C$6,IF('Formato No.2'!L136="N/A","",IF('Formato No.2'!L136="","","ERROR")))))))</f>
        <v/>
      </c>
      <c r="L147" s="60" t="str">
        <f>+IF('Formato No.2'!M136="A",Escala!$C$2,IF('Formato No.2'!M136="B",Escala!$C$3,IF('Formato No.2'!M136="C",Escala!$C$4,IF('Formato No.2'!M136="D",Escala!$C$5,IF('Formato No.2'!M136="E",Escala!$C$6,IF('Formato No.2'!M136="N/A","",IF('Formato No.2'!M136="","","ERROR")))))))</f>
        <v/>
      </c>
    </row>
    <row r="148" spans="1:12" ht="21" customHeight="1" x14ac:dyDescent="0.2">
      <c r="A148" s="1">
        <v>7</v>
      </c>
      <c r="B148" s="4">
        <v>20</v>
      </c>
      <c r="C148" s="4">
        <v>1</v>
      </c>
      <c r="D148" s="16" t="s">
        <v>277</v>
      </c>
      <c r="E148" s="131"/>
      <c r="F148" s="124" t="s">
        <v>79</v>
      </c>
      <c r="G148" s="125"/>
      <c r="H148" s="126"/>
      <c r="I148" s="60">
        <f>+IF('Formato No.2'!J137="A",Escala!$C$2,IF('Formato No.2'!J137="B",Escala!$C$3,IF('Formato No.2'!J137="C",Escala!$C$4,IF('Formato No.2'!J137="D",Escala!$C$5,IF('Formato No.2'!J137="E",Escala!$C$6,IF('Formato No.2'!J137="N/A","",IF('Formato No.2'!J137="","","ERROR")))))))</f>
        <v>0.6</v>
      </c>
      <c r="J148" s="60" t="str">
        <f>+IF('Formato No.2'!K137="A",Escala!$C$2,IF('Formato No.2'!K137="B",Escala!$C$3,IF('Formato No.2'!K137="C",Escala!$C$4,IF('Formato No.2'!K137="D",Escala!$C$5,IF('Formato No.2'!K137="E",Escala!$C$6,IF('Formato No.2'!K137="N/A","",IF('Formato No.2'!K137="","","ERROR")))))))</f>
        <v/>
      </c>
      <c r="K148" s="60" t="str">
        <f>+IF('Formato No.2'!L137="A",Escala!$C$2,IF('Formato No.2'!L137="B",Escala!$C$3,IF('Formato No.2'!L137="C",Escala!$C$4,IF('Formato No.2'!L137="D",Escala!$C$5,IF('Formato No.2'!L137="E",Escala!$C$6,IF('Formato No.2'!L137="N/A","",IF('Formato No.2'!L137="","","ERROR")))))))</f>
        <v/>
      </c>
      <c r="L148" s="60" t="str">
        <f>+IF('Formato No.2'!M137="A",Escala!$C$2,IF('Formato No.2'!M137="B",Escala!$C$3,IF('Formato No.2'!M137="C",Escala!$C$4,IF('Formato No.2'!M137="D",Escala!$C$5,IF('Formato No.2'!M137="E",Escala!$C$6,IF('Formato No.2'!M137="N/A","",IF('Formato No.2'!M137="","","ERROR")))))))</f>
        <v/>
      </c>
    </row>
    <row r="149" spans="1:12" ht="27.75" customHeight="1" x14ac:dyDescent="0.2">
      <c r="A149" s="1">
        <v>7</v>
      </c>
      <c r="B149" s="4">
        <v>20</v>
      </c>
      <c r="C149" s="4">
        <v>2</v>
      </c>
      <c r="D149" s="16" t="s">
        <v>278</v>
      </c>
      <c r="E149" s="131"/>
      <c r="F149" s="124" t="s">
        <v>80</v>
      </c>
      <c r="G149" s="125"/>
      <c r="H149" s="126"/>
      <c r="I149" s="60">
        <f>+IF('Formato No.2'!J138="A",Escala!$C$2,IF('Formato No.2'!J138="B",Escala!$C$3,IF('Formato No.2'!J138="C",Escala!$C$4,IF('Formato No.2'!J138="D",Escala!$C$5,IF('Formato No.2'!J138="E",Escala!$C$6,IF('Formato No.2'!J138="N/A","",IF('Formato No.2'!J138="","","ERROR")))))))</f>
        <v>0.6</v>
      </c>
      <c r="J149" s="60" t="str">
        <f>+IF('Formato No.2'!K138="A",Escala!$C$2,IF('Formato No.2'!K138="B",Escala!$C$3,IF('Formato No.2'!K138="C",Escala!$C$4,IF('Formato No.2'!K138="D",Escala!$C$5,IF('Formato No.2'!K138="E",Escala!$C$6,IF('Formato No.2'!K138="N/A","",IF('Formato No.2'!K138="","","ERROR")))))))</f>
        <v/>
      </c>
      <c r="K149" s="60" t="str">
        <f>+IF('Formato No.2'!L138="A",Escala!$C$2,IF('Formato No.2'!L138="B",Escala!$C$3,IF('Formato No.2'!L138="C",Escala!$C$4,IF('Formato No.2'!L138="D",Escala!$C$5,IF('Formato No.2'!L138="E",Escala!$C$6,IF('Formato No.2'!L138="N/A","",IF('Formato No.2'!L138="","","ERROR")))))))</f>
        <v/>
      </c>
      <c r="L149" s="60" t="str">
        <f>+IF('Formato No.2'!M138="A",Escala!$C$2,IF('Formato No.2'!M138="B",Escala!$C$3,IF('Formato No.2'!M138="C",Escala!$C$4,IF('Formato No.2'!M138="D",Escala!$C$5,IF('Formato No.2'!M138="E",Escala!$C$6,IF('Formato No.2'!M138="N/A","",IF('Formato No.2'!M138="","","ERROR")))))))</f>
        <v/>
      </c>
    </row>
    <row r="150" spans="1:12" ht="24" customHeight="1" x14ac:dyDescent="0.2">
      <c r="A150" s="1">
        <v>7</v>
      </c>
      <c r="B150" s="4">
        <v>20</v>
      </c>
      <c r="C150" s="4">
        <v>3</v>
      </c>
      <c r="D150" s="16" t="s">
        <v>279</v>
      </c>
      <c r="E150" s="131"/>
      <c r="F150" s="124" t="s">
        <v>81</v>
      </c>
      <c r="G150" s="125"/>
      <c r="H150" s="126"/>
      <c r="I150" s="60" t="str">
        <f>+IF('Formato No.2'!J139="A",Escala!$C$2,IF('Formato No.2'!J139="B",Escala!$C$3,IF('Formato No.2'!J139="C",Escala!$C$4,IF('Formato No.2'!J139="D",Escala!$C$5,IF('Formato No.2'!J139="E",Escala!$C$6,IF('Formato No.2'!J139="N/A","",IF('Formato No.2'!J139="","","ERROR")))))))</f>
        <v/>
      </c>
      <c r="J150" s="60" t="str">
        <f>+IF('Formato No.2'!K139="A",Escala!$C$2,IF('Formato No.2'!K139="B",Escala!$C$3,IF('Formato No.2'!K139="C",Escala!$C$4,IF('Formato No.2'!K139="D",Escala!$C$5,IF('Formato No.2'!K139="E",Escala!$C$6,IF('Formato No.2'!K139="N/A","",IF('Formato No.2'!K139="","","ERROR")))))))</f>
        <v/>
      </c>
      <c r="K150" s="60" t="str">
        <f>+IF('Formato No.2'!L139="A",Escala!$C$2,IF('Formato No.2'!L139="B",Escala!$C$3,IF('Formato No.2'!L139="C",Escala!$C$4,IF('Formato No.2'!L139="D",Escala!$C$5,IF('Formato No.2'!L139="E",Escala!$C$6,IF('Formato No.2'!L139="N/A","",IF('Formato No.2'!L139="","","ERROR")))))))</f>
        <v/>
      </c>
      <c r="L150" s="60" t="str">
        <f>+IF('Formato No.2'!M139="A",Escala!$C$2,IF('Formato No.2'!M139="B",Escala!$C$3,IF('Formato No.2'!M139="C",Escala!$C$4,IF('Formato No.2'!M139="D",Escala!$C$5,IF('Formato No.2'!M139="E",Escala!$C$6,IF('Formato No.2'!M139="N/A","",IF('Formato No.2'!M139="","","ERROR")))))))</f>
        <v/>
      </c>
    </row>
    <row r="151" spans="1:12" ht="23.45" customHeight="1" thickBot="1" x14ac:dyDescent="0.25">
      <c r="B151" s="4"/>
      <c r="C151" s="4"/>
      <c r="D151" s="44"/>
      <c r="E151" s="45"/>
      <c r="F151" s="46"/>
      <c r="G151" s="46"/>
      <c r="H151" s="47"/>
      <c r="I151" s="59">
        <f>+AVERAGE(I147:I150)</f>
        <v>0.6</v>
      </c>
      <c r="J151" s="59" t="e">
        <f t="shared" ref="J151:L151" si="24">+AVERAGE(J147:J150)</f>
        <v>#DIV/0!</v>
      </c>
      <c r="K151" s="59" t="e">
        <f t="shared" si="24"/>
        <v>#DIV/0!</v>
      </c>
      <c r="L151" s="59" t="e">
        <f t="shared" si="24"/>
        <v>#DIV/0!</v>
      </c>
    </row>
    <row r="152" spans="1:12" ht="25.15" customHeight="1" thickBot="1" x14ac:dyDescent="0.25">
      <c r="B152" s="4"/>
      <c r="C152" s="4"/>
      <c r="D152" s="52"/>
      <c r="E152" s="53"/>
      <c r="F152" s="54"/>
      <c r="G152" s="54"/>
      <c r="H152" s="55"/>
      <c r="I152" s="62">
        <f>+(I151+I146)/2</f>
        <v>0.62142857142857133</v>
      </c>
      <c r="J152" s="62" t="e">
        <f t="shared" ref="J152:L152" si="25">+(J151+J146)/2</f>
        <v>#DIV/0!</v>
      </c>
      <c r="K152" s="62" t="e">
        <f t="shared" si="25"/>
        <v>#DIV/0!</v>
      </c>
      <c r="L152" s="62" t="e">
        <f t="shared" si="25"/>
        <v>#DIV/0!</v>
      </c>
    </row>
    <row r="153" spans="1:12" ht="22.9" customHeight="1" x14ac:dyDescent="0.2">
      <c r="A153" s="1">
        <v>8</v>
      </c>
      <c r="B153" s="1">
        <v>0</v>
      </c>
      <c r="C153" s="1">
        <v>0</v>
      </c>
      <c r="D153" s="31" t="s">
        <v>280</v>
      </c>
      <c r="E153" s="127" t="s">
        <v>391</v>
      </c>
      <c r="F153" s="128"/>
      <c r="G153" s="128"/>
      <c r="H153" s="129"/>
      <c r="I153" s="58" t="s">
        <v>394</v>
      </c>
      <c r="J153" s="58" t="s">
        <v>386</v>
      </c>
      <c r="K153" s="58" t="s">
        <v>387</v>
      </c>
      <c r="L153" s="58" t="s">
        <v>388</v>
      </c>
    </row>
    <row r="154" spans="1:12" ht="31.5" customHeight="1" x14ac:dyDescent="0.2">
      <c r="A154" s="1">
        <v>8</v>
      </c>
      <c r="B154" s="4">
        <v>21</v>
      </c>
      <c r="C154" s="4">
        <v>0</v>
      </c>
      <c r="D154" s="16" t="s">
        <v>281</v>
      </c>
      <c r="E154" s="130" t="s">
        <v>372</v>
      </c>
      <c r="F154" s="124" t="s">
        <v>82</v>
      </c>
      <c r="G154" s="125"/>
      <c r="H154" s="126"/>
      <c r="I154" s="60">
        <f>+IF('Formato No.2'!J141="A",Escala!$C$2,IF('Formato No.2'!J141="B",Escala!$C$3,IF('Formato No.2'!J141="C",Escala!$C$4,IF('Formato No.2'!J141="D",Escala!$C$5,IF('Formato No.2'!J141="E",Escala!$C$6,IF('Formato No.2'!J141="N/A","",IF('Formato No.2'!J141="","","ERROR")))))))</f>
        <v>0.8</v>
      </c>
      <c r="J154" s="60" t="str">
        <f>+IF('Formato No.2'!K141="A",Escala!$C$2,IF('Formato No.2'!K141="B",Escala!$C$3,IF('Formato No.2'!K141="C",Escala!$C$4,IF('Formato No.2'!K141="D",Escala!$C$5,IF('Formato No.2'!K141="E",Escala!$C$6,IF('Formato No.2'!K141="N/A","",IF('Formato No.2'!K141="","","ERROR")))))))</f>
        <v/>
      </c>
      <c r="K154" s="60" t="str">
        <f>+IF('Formato No.2'!L141="A",Escala!$C$2,IF('Formato No.2'!L141="B",Escala!$C$3,IF('Formato No.2'!L141="C",Escala!$C$4,IF('Formato No.2'!L141="D",Escala!$C$5,IF('Formato No.2'!L141="E",Escala!$C$6,IF('Formato No.2'!L141="N/A","",IF('Formato No.2'!L141="","","ERROR")))))))</f>
        <v/>
      </c>
      <c r="L154" s="60" t="str">
        <f>+IF('Formato No.2'!M141="A",Escala!$C$2,IF('Formato No.2'!M141="B",Escala!$C$3,IF('Formato No.2'!M141="C",Escala!$C$4,IF('Formato No.2'!M141="D",Escala!$C$5,IF('Formato No.2'!M141="E",Escala!$C$6,IF('Formato No.2'!M141="N/A","",IF('Formato No.2'!M141="","","ERROR")))))))</f>
        <v/>
      </c>
    </row>
    <row r="155" spans="1:12" ht="30" customHeight="1" x14ac:dyDescent="0.2">
      <c r="A155" s="1">
        <v>8</v>
      </c>
      <c r="B155" s="4">
        <v>21</v>
      </c>
      <c r="C155" s="4">
        <v>1</v>
      </c>
      <c r="D155" s="16" t="s">
        <v>282</v>
      </c>
      <c r="E155" s="131"/>
      <c r="F155" s="124" t="s">
        <v>83</v>
      </c>
      <c r="G155" s="125"/>
      <c r="H155" s="126"/>
      <c r="I155" s="60">
        <f>+IF('Formato No.2'!J142="A",Escala!$C$2,IF('Formato No.2'!J142="B",Escala!$C$3,IF('Formato No.2'!J142="C",Escala!$C$4,IF('Formato No.2'!J142="D",Escala!$C$5,IF('Formato No.2'!J142="E",Escala!$C$6,IF('Formato No.2'!J142="N/A","",IF('Formato No.2'!J142="","","ERROR")))))))</f>
        <v>0.8</v>
      </c>
      <c r="J155" s="60" t="str">
        <f>+IF('Formato No.2'!K142="A",Escala!$C$2,IF('Formato No.2'!K142="B",Escala!$C$3,IF('Formato No.2'!K142="C",Escala!$C$4,IF('Formato No.2'!K142="D",Escala!$C$5,IF('Formato No.2'!K142="E",Escala!$C$6,IF('Formato No.2'!K142="N/A","",IF('Formato No.2'!K142="","","ERROR")))))))</f>
        <v/>
      </c>
      <c r="K155" s="60" t="str">
        <f>+IF('Formato No.2'!L142="A",Escala!$C$2,IF('Formato No.2'!L142="B",Escala!$C$3,IF('Formato No.2'!L142="C",Escala!$C$4,IF('Formato No.2'!L142="D",Escala!$C$5,IF('Formato No.2'!L142="E",Escala!$C$6,IF('Formato No.2'!L142="N/A","",IF('Formato No.2'!L142="","","ERROR")))))))</f>
        <v/>
      </c>
      <c r="L155" s="60" t="str">
        <f>+IF('Formato No.2'!M142="A",Escala!$C$2,IF('Formato No.2'!M142="B",Escala!$C$3,IF('Formato No.2'!M142="C",Escala!$C$4,IF('Formato No.2'!M142="D",Escala!$C$5,IF('Formato No.2'!M142="E",Escala!$C$6,IF('Formato No.2'!M142="N/A","",IF('Formato No.2'!M142="","","ERROR")))))))</f>
        <v/>
      </c>
    </row>
    <row r="156" spans="1:12" ht="31.5" customHeight="1" x14ac:dyDescent="0.2">
      <c r="A156" s="1">
        <v>8</v>
      </c>
      <c r="B156" s="4">
        <v>21</v>
      </c>
      <c r="C156" s="4">
        <v>2</v>
      </c>
      <c r="D156" s="16" t="s">
        <v>283</v>
      </c>
      <c r="E156" s="131"/>
      <c r="F156" s="124" t="s">
        <v>84</v>
      </c>
      <c r="G156" s="125"/>
      <c r="H156" s="126"/>
      <c r="I156" s="60">
        <f>+IF('Formato No.2'!J143="A",Escala!$C$2,IF('Formato No.2'!J143="B",Escala!$C$3,IF('Formato No.2'!J143="C",Escala!$C$4,IF('Formato No.2'!J143="D",Escala!$C$5,IF('Formato No.2'!J143="E",Escala!$C$6,IF('Formato No.2'!J143="N/A","",IF('Formato No.2'!J143="","","ERROR")))))))</f>
        <v>1</v>
      </c>
      <c r="J156" s="60" t="str">
        <f>+IF('Formato No.2'!K143="A",Escala!$C$2,IF('Formato No.2'!K143="B",Escala!$C$3,IF('Formato No.2'!K143="C",Escala!$C$4,IF('Formato No.2'!K143="D",Escala!$C$5,IF('Formato No.2'!K143="E",Escala!$C$6,IF('Formato No.2'!K143="N/A","",IF('Formato No.2'!K143="","","ERROR")))))))</f>
        <v/>
      </c>
      <c r="K156" s="60" t="str">
        <f>+IF('Formato No.2'!L143="A",Escala!$C$2,IF('Formato No.2'!L143="B",Escala!$C$3,IF('Formato No.2'!L143="C",Escala!$C$4,IF('Formato No.2'!L143="D",Escala!$C$5,IF('Formato No.2'!L143="E",Escala!$C$6,IF('Formato No.2'!L143="N/A","",IF('Formato No.2'!L143="","","ERROR")))))))</f>
        <v/>
      </c>
      <c r="L156" s="60" t="str">
        <f>+IF('Formato No.2'!M143="A",Escala!$C$2,IF('Formato No.2'!M143="B",Escala!$C$3,IF('Formato No.2'!M143="C",Escala!$C$4,IF('Formato No.2'!M143="D",Escala!$C$5,IF('Formato No.2'!M143="E",Escala!$C$6,IF('Formato No.2'!M143="N/A","",IF('Formato No.2'!M143="","","ERROR")))))))</f>
        <v/>
      </c>
    </row>
    <row r="157" spans="1:12" ht="30" customHeight="1" x14ac:dyDescent="0.2">
      <c r="A157" s="1">
        <v>8</v>
      </c>
      <c r="B157" s="4">
        <v>21</v>
      </c>
      <c r="C157" s="4">
        <v>3</v>
      </c>
      <c r="D157" s="16" t="s">
        <v>284</v>
      </c>
      <c r="E157" s="131"/>
      <c r="F157" s="124" t="s">
        <v>85</v>
      </c>
      <c r="G157" s="125"/>
      <c r="H157" s="126"/>
      <c r="I157" s="60">
        <f>+IF('Formato No.2'!J144="A",Escala!$C$2,IF('Formato No.2'!J144="B",Escala!$C$3,IF('Formato No.2'!J144="C",Escala!$C$4,IF('Formato No.2'!J144="D",Escala!$C$5,IF('Formato No.2'!J144="E",Escala!$C$6,IF('Formato No.2'!J144="N/A","",IF('Formato No.2'!J144="","","ERROR")))))))</f>
        <v>0.8</v>
      </c>
      <c r="J157" s="60" t="str">
        <f>+IF('Formato No.2'!K144="A",Escala!$C$2,IF('Formato No.2'!K144="B",Escala!$C$3,IF('Formato No.2'!K144="C",Escala!$C$4,IF('Formato No.2'!K144="D",Escala!$C$5,IF('Formato No.2'!K144="E",Escala!$C$6,IF('Formato No.2'!K144="N/A","",IF('Formato No.2'!K144="","","ERROR")))))))</f>
        <v/>
      </c>
      <c r="K157" s="60" t="str">
        <f>+IF('Formato No.2'!L144="A",Escala!$C$2,IF('Formato No.2'!L144="B",Escala!$C$3,IF('Formato No.2'!L144="C",Escala!$C$4,IF('Formato No.2'!L144="D",Escala!$C$5,IF('Formato No.2'!L144="E",Escala!$C$6,IF('Formato No.2'!L144="N/A","",IF('Formato No.2'!L144="","","ERROR")))))))</f>
        <v/>
      </c>
      <c r="L157" s="60" t="str">
        <f>+IF('Formato No.2'!M144="A",Escala!$C$2,IF('Formato No.2'!M144="B",Escala!$C$3,IF('Formato No.2'!M144="C",Escala!$C$4,IF('Formato No.2'!M144="D",Escala!$C$5,IF('Formato No.2'!M144="E",Escala!$C$6,IF('Formato No.2'!M144="N/A","",IF('Formato No.2'!M144="","","ERROR")))))))</f>
        <v/>
      </c>
    </row>
    <row r="158" spans="1:12" ht="30" customHeight="1" x14ac:dyDescent="0.2">
      <c r="A158" s="1">
        <v>8</v>
      </c>
      <c r="B158" s="4">
        <v>21</v>
      </c>
      <c r="C158" s="4">
        <v>4</v>
      </c>
      <c r="D158" s="16" t="s">
        <v>285</v>
      </c>
      <c r="E158" s="131"/>
      <c r="F158" s="124" t="s">
        <v>86</v>
      </c>
      <c r="G158" s="125"/>
      <c r="H158" s="126"/>
      <c r="I158" s="60">
        <f>+IF('Formato No.2'!J145="A",Escala!$C$2,IF('Formato No.2'!J145="B",Escala!$C$3,IF('Formato No.2'!J145="C",Escala!$C$4,IF('Formato No.2'!J145="D",Escala!$C$5,IF('Formato No.2'!J145="E",Escala!$C$6,IF('Formato No.2'!J145="N/A","",IF('Formato No.2'!J145="","","ERROR")))))))</f>
        <v>0.8</v>
      </c>
      <c r="J158" s="60" t="str">
        <f>+IF('Formato No.2'!K145="A",Escala!$C$2,IF('Formato No.2'!K145="B",Escala!$C$3,IF('Formato No.2'!K145="C",Escala!$C$4,IF('Formato No.2'!K145="D",Escala!$C$5,IF('Formato No.2'!K145="E",Escala!$C$6,IF('Formato No.2'!K145="N/A","",IF('Formato No.2'!K145="","","ERROR")))))))</f>
        <v/>
      </c>
      <c r="K158" s="60" t="str">
        <f>+IF('Formato No.2'!L145="A",Escala!$C$2,IF('Formato No.2'!L145="B",Escala!$C$3,IF('Formato No.2'!L145="C",Escala!$C$4,IF('Formato No.2'!L145="D",Escala!$C$5,IF('Formato No.2'!L145="E",Escala!$C$6,IF('Formato No.2'!L145="N/A","",IF('Formato No.2'!L145="","","ERROR")))))))</f>
        <v/>
      </c>
      <c r="L158" s="60" t="str">
        <f>+IF('Formato No.2'!M145="A",Escala!$C$2,IF('Formato No.2'!M145="B",Escala!$C$3,IF('Formato No.2'!M145="C",Escala!$C$4,IF('Formato No.2'!M145="D",Escala!$C$5,IF('Formato No.2'!M145="E",Escala!$C$6,IF('Formato No.2'!M145="N/A","",IF('Formato No.2'!M145="","","ERROR")))))))</f>
        <v/>
      </c>
    </row>
    <row r="159" spans="1:12" ht="26.25" customHeight="1" x14ac:dyDescent="0.2">
      <c r="B159" s="4"/>
      <c r="C159" s="4"/>
      <c r="D159" s="44"/>
      <c r="E159" s="45"/>
      <c r="F159" s="46"/>
      <c r="G159" s="46"/>
      <c r="H159" s="47"/>
      <c r="I159" s="59">
        <f>+AVERAGE(I154:I158)</f>
        <v>0.84000000000000008</v>
      </c>
      <c r="J159" s="59" t="e">
        <f t="shared" ref="J159:L159" si="26">+AVERAGE(J154:J158)</f>
        <v>#DIV/0!</v>
      </c>
      <c r="K159" s="59" t="e">
        <f t="shared" si="26"/>
        <v>#DIV/0!</v>
      </c>
      <c r="L159" s="59" t="e">
        <f t="shared" si="26"/>
        <v>#DIV/0!</v>
      </c>
    </row>
    <row r="160" spans="1:12" ht="22.9" customHeight="1" x14ac:dyDescent="0.2">
      <c r="A160" s="1">
        <v>8</v>
      </c>
      <c r="B160" s="1">
        <v>0</v>
      </c>
      <c r="C160" s="1">
        <v>0</v>
      </c>
      <c r="D160" s="31" t="s">
        <v>280</v>
      </c>
      <c r="E160" s="127" t="s">
        <v>391</v>
      </c>
      <c r="F160" s="128"/>
      <c r="G160" s="128"/>
      <c r="H160" s="129"/>
      <c r="I160" s="58" t="s">
        <v>394</v>
      </c>
      <c r="J160" s="58" t="s">
        <v>386</v>
      </c>
      <c r="K160" s="58" t="s">
        <v>387</v>
      </c>
      <c r="L160" s="58" t="s">
        <v>388</v>
      </c>
    </row>
    <row r="161" spans="1:12" ht="28.5" customHeight="1" x14ac:dyDescent="0.2">
      <c r="A161" s="1">
        <v>8</v>
      </c>
      <c r="B161" s="4">
        <v>22</v>
      </c>
      <c r="C161" s="4">
        <v>0</v>
      </c>
      <c r="D161" s="16" t="s">
        <v>286</v>
      </c>
      <c r="E161" s="130" t="s">
        <v>373</v>
      </c>
      <c r="F161" s="124" t="s">
        <v>87</v>
      </c>
      <c r="G161" s="125"/>
      <c r="H161" s="126"/>
      <c r="I161" s="60">
        <f>+IF('Formato No.2'!J146="A",Escala!$C$2,IF('Formato No.2'!J146="B",Escala!$C$3,IF('Formato No.2'!J146="C",Escala!$C$4,IF('Formato No.2'!J146="D",Escala!$C$5,IF('Formato No.2'!J146="E",Escala!$C$6,IF('Formato No.2'!J146="N/A","",IF('Formato No.2'!J146="","","ERROR")))))))</f>
        <v>0.8</v>
      </c>
      <c r="J161" s="60" t="str">
        <f>+IF('Formato No.2'!K146="A",Escala!$C$2,IF('Formato No.2'!K146="B",Escala!$C$3,IF('Formato No.2'!K146="C",Escala!$C$4,IF('Formato No.2'!K146="D",Escala!$C$5,IF('Formato No.2'!K146="E",Escala!$C$6,IF('Formato No.2'!K146="N/A","",IF('Formato No.2'!K146="","","ERROR")))))))</f>
        <v/>
      </c>
      <c r="K161" s="60" t="str">
        <f>+IF('Formato No.2'!L146="A",Escala!$C$2,IF('Formato No.2'!L146="B",Escala!$C$3,IF('Formato No.2'!L146="C",Escala!$C$4,IF('Formato No.2'!L146="D",Escala!$C$5,IF('Formato No.2'!L146="E",Escala!$C$6,IF('Formato No.2'!L146="N/A","",IF('Formato No.2'!L146="","","ERROR")))))))</f>
        <v/>
      </c>
      <c r="L161" s="60" t="str">
        <f>+IF('Formato No.2'!M146="A",Escala!$C$2,IF('Formato No.2'!M146="B",Escala!$C$3,IF('Formato No.2'!M146="C",Escala!$C$4,IF('Formato No.2'!M146="D",Escala!$C$5,IF('Formato No.2'!M146="E",Escala!$C$6,IF('Formato No.2'!M146="N/A","",IF('Formato No.2'!M146="","","ERROR")))))))</f>
        <v/>
      </c>
    </row>
    <row r="162" spans="1:12" ht="24" customHeight="1" x14ac:dyDescent="0.2">
      <c r="A162" s="1">
        <v>8</v>
      </c>
      <c r="B162" s="4">
        <v>22</v>
      </c>
      <c r="C162" s="4">
        <v>1</v>
      </c>
      <c r="D162" s="16" t="s">
        <v>287</v>
      </c>
      <c r="E162" s="131"/>
      <c r="F162" s="124" t="s">
        <v>88</v>
      </c>
      <c r="G162" s="125"/>
      <c r="H162" s="126"/>
      <c r="I162" s="60">
        <f>+IF('Formato No.2'!J147="A",Escala!$C$2,IF('Formato No.2'!J147="B",Escala!$C$3,IF('Formato No.2'!J147="C",Escala!$C$4,IF('Formato No.2'!J147="D",Escala!$C$5,IF('Formato No.2'!J147="E",Escala!$C$6,IF('Formato No.2'!J147="N/A","",IF('Formato No.2'!J147="","","ERROR")))))))</f>
        <v>0.8</v>
      </c>
      <c r="J162" s="60" t="str">
        <f>+IF('Formato No.2'!K147="A",Escala!$C$2,IF('Formato No.2'!K147="B",Escala!$C$3,IF('Formato No.2'!K147="C",Escala!$C$4,IF('Formato No.2'!K147="D",Escala!$C$5,IF('Formato No.2'!K147="E",Escala!$C$6,IF('Formato No.2'!K147="N/A","",IF('Formato No.2'!K147="","","ERROR")))))))</f>
        <v/>
      </c>
      <c r="K162" s="60" t="str">
        <f>+IF('Formato No.2'!L147="A",Escala!$C$2,IF('Formato No.2'!L147="B",Escala!$C$3,IF('Formato No.2'!L147="C",Escala!$C$4,IF('Formato No.2'!L147="D",Escala!$C$5,IF('Formato No.2'!L147="E",Escala!$C$6,IF('Formato No.2'!L147="N/A","",IF('Formato No.2'!L147="","","ERROR")))))))</f>
        <v/>
      </c>
      <c r="L162" s="60" t="str">
        <f>+IF('Formato No.2'!M147="A",Escala!$C$2,IF('Formato No.2'!M147="B",Escala!$C$3,IF('Formato No.2'!M147="C",Escala!$C$4,IF('Formato No.2'!M147="D",Escala!$C$5,IF('Formato No.2'!M147="E",Escala!$C$6,IF('Formato No.2'!M147="N/A","",IF('Formato No.2'!M147="","","ERROR")))))))</f>
        <v/>
      </c>
    </row>
    <row r="163" spans="1:12" ht="28.5" customHeight="1" x14ac:dyDescent="0.2">
      <c r="A163" s="1">
        <v>8</v>
      </c>
      <c r="B163" s="4">
        <v>22</v>
      </c>
      <c r="C163" s="4">
        <v>2</v>
      </c>
      <c r="D163" s="16" t="s">
        <v>288</v>
      </c>
      <c r="E163" s="131"/>
      <c r="F163" s="124" t="s">
        <v>89</v>
      </c>
      <c r="G163" s="125"/>
      <c r="H163" s="126"/>
      <c r="I163" s="60">
        <f>+IF('Formato No.2'!J148="A",Escala!$C$2,IF('Formato No.2'!J148="B",Escala!$C$3,IF('Formato No.2'!J148="C",Escala!$C$4,IF('Formato No.2'!J148="D",Escala!$C$5,IF('Formato No.2'!J148="E",Escala!$C$6,IF('Formato No.2'!J148="N/A","",IF('Formato No.2'!J148="","","ERROR")))))))</f>
        <v>0.6</v>
      </c>
      <c r="J163" s="60" t="str">
        <f>+IF('Formato No.2'!K148="A",Escala!$C$2,IF('Formato No.2'!K148="B",Escala!$C$3,IF('Formato No.2'!K148="C",Escala!$C$4,IF('Formato No.2'!K148="D",Escala!$C$5,IF('Formato No.2'!K148="E",Escala!$C$6,IF('Formato No.2'!K148="N/A","",IF('Formato No.2'!K148="","","ERROR")))))))</f>
        <v/>
      </c>
      <c r="K163" s="60" t="str">
        <f>+IF('Formato No.2'!L148="A",Escala!$C$2,IF('Formato No.2'!L148="B",Escala!$C$3,IF('Formato No.2'!L148="C",Escala!$C$4,IF('Formato No.2'!L148="D",Escala!$C$5,IF('Formato No.2'!L148="E",Escala!$C$6,IF('Formato No.2'!L148="N/A","",IF('Formato No.2'!L148="","","ERROR")))))))</f>
        <v/>
      </c>
      <c r="L163" s="60" t="str">
        <f>+IF('Formato No.2'!M148="A",Escala!$C$2,IF('Formato No.2'!M148="B",Escala!$C$3,IF('Formato No.2'!M148="C",Escala!$C$4,IF('Formato No.2'!M148="D",Escala!$C$5,IF('Formato No.2'!M148="E",Escala!$C$6,IF('Formato No.2'!M148="N/A","",IF('Formato No.2'!M148="","","ERROR")))))))</f>
        <v/>
      </c>
    </row>
    <row r="164" spans="1:12" ht="30" customHeight="1" x14ac:dyDescent="0.2">
      <c r="A164" s="1">
        <v>8</v>
      </c>
      <c r="B164" s="4">
        <v>22</v>
      </c>
      <c r="C164" s="4">
        <v>3</v>
      </c>
      <c r="D164" s="16" t="s">
        <v>289</v>
      </c>
      <c r="E164" s="131"/>
      <c r="F164" s="124" t="s">
        <v>90</v>
      </c>
      <c r="G164" s="125"/>
      <c r="H164" s="126"/>
      <c r="I164" s="60">
        <f>+IF('Formato No.2'!J149="A",Escala!$C$2,IF('Formato No.2'!J149="B",Escala!$C$3,IF('Formato No.2'!J149="C",Escala!$C$4,IF('Formato No.2'!J149="D",Escala!$C$5,IF('Formato No.2'!J149="E",Escala!$C$6,IF('Formato No.2'!J149="N/A","",IF('Formato No.2'!J149="","","ERROR")))))))</f>
        <v>1</v>
      </c>
      <c r="J164" s="60" t="str">
        <f>+IF('Formato No.2'!K149="A",Escala!$C$2,IF('Formato No.2'!K149="B",Escala!$C$3,IF('Formato No.2'!K149="C",Escala!$C$4,IF('Formato No.2'!K149="D",Escala!$C$5,IF('Formato No.2'!K149="E",Escala!$C$6,IF('Formato No.2'!K149="N/A","",IF('Formato No.2'!K149="","","ERROR")))))))</f>
        <v/>
      </c>
      <c r="K164" s="60" t="str">
        <f>+IF('Formato No.2'!L149="A",Escala!$C$2,IF('Formato No.2'!L149="B",Escala!$C$3,IF('Formato No.2'!L149="C",Escala!$C$4,IF('Formato No.2'!L149="D",Escala!$C$5,IF('Formato No.2'!L149="E",Escala!$C$6,IF('Formato No.2'!L149="N/A","",IF('Formato No.2'!L149="","","ERROR")))))))</f>
        <v/>
      </c>
      <c r="L164" s="60" t="str">
        <f>+IF('Formato No.2'!M149="A",Escala!$C$2,IF('Formato No.2'!M149="B",Escala!$C$3,IF('Formato No.2'!M149="C",Escala!$C$4,IF('Formato No.2'!M149="D",Escala!$C$5,IF('Formato No.2'!M149="E",Escala!$C$6,IF('Formato No.2'!M149="N/A","",IF('Formato No.2'!M149="","","ERROR")))))))</f>
        <v/>
      </c>
    </row>
    <row r="165" spans="1:12" ht="21" customHeight="1" x14ac:dyDescent="0.2">
      <c r="B165" s="4"/>
      <c r="C165" s="4"/>
      <c r="D165" s="44"/>
      <c r="E165" s="45"/>
      <c r="F165" s="46"/>
      <c r="G165" s="46"/>
      <c r="H165" s="47"/>
      <c r="I165" s="59">
        <f>+AVERAGE(I161:I164)</f>
        <v>0.8</v>
      </c>
      <c r="J165" s="59" t="e">
        <f t="shared" ref="J165:L165" si="27">+AVERAGE(J161:J164)</f>
        <v>#DIV/0!</v>
      </c>
      <c r="K165" s="59" t="e">
        <f t="shared" si="27"/>
        <v>#DIV/0!</v>
      </c>
      <c r="L165" s="59" t="e">
        <f t="shared" si="27"/>
        <v>#DIV/0!</v>
      </c>
    </row>
    <row r="166" spans="1:12" ht="37.9" customHeight="1" x14ac:dyDescent="0.2">
      <c r="A166" s="1">
        <v>8</v>
      </c>
      <c r="B166" s="4">
        <v>23</v>
      </c>
      <c r="C166" s="4">
        <v>0</v>
      </c>
      <c r="D166" s="16" t="s">
        <v>290</v>
      </c>
      <c r="E166" s="156" t="s">
        <v>374</v>
      </c>
      <c r="F166" s="124" t="s">
        <v>91</v>
      </c>
      <c r="G166" s="125"/>
      <c r="H166" s="126"/>
      <c r="I166" s="60">
        <f>+IF('Formato No.2'!J151="A",Escala!$C$2,IF('Formato No.2'!J151="B",Escala!$C$3,IF('Formato No.2'!J151="C",Escala!$C$4,IF('Formato No.2'!J151="D",Escala!$C$5,IF('Formato No.2'!J151="E",Escala!$C$6,IF('Formato No.2'!J151="N/A","",IF('Formato No.2'!J151="","","ERROR")))))))</f>
        <v>1</v>
      </c>
      <c r="J166" s="60" t="str">
        <f>+IF('Formato No.2'!K151="A",Escala!$C$2,IF('Formato No.2'!K151="B",Escala!$C$3,IF('Formato No.2'!K151="C",Escala!$C$4,IF('Formato No.2'!K151="D",Escala!$C$5,IF('Formato No.2'!K151="E",Escala!$C$6,IF('Formato No.2'!K151="N/A","",IF('Formato No.2'!K151="","","ERROR")))))))</f>
        <v/>
      </c>
      <c r="K166" s="60" t="str">
        <f>+IF('Formato No.2'!L151="A",Escala!$C$2,IF('Formato No.2'!L151="B",Escala!$C$3,IF('Formato No.2'!L151="C",Escala!$C$4,IF('Formato No.2'!L151="D",Escala!$C$5,IF('Formato No.2'!L151="E",Escala!$C$6,IF('Formato No.2'!L151="N/A","",IF('Formato No.2'!L151="","","ERROR")))))))</f>
        <v/>
      </c>
      <c r="L166" s="60" t="str">
        <f>+IF('Formato No.2'!M151="A",Escala!$C$2,IF('Formato No.2'!M151="B",Escala!$C$3,IF('Formato No.2'!M151="C",Escala!$C$4,IF('Formato No.2'!M151="D",Escala!$C$5,IF('Formato No.2'!M151="E",Escala!$C$6,IF('Formato No.2'!M151="N/A","",IF('Formato No.2'!M151="","","ERROR")))))))</f>
        <v/>
      </c>
    </row>
    <row r="167" spans="1:12" ht="32.450000000000003" customHeight="1" x14ac:dyDescent="0.2">
      <c r="A167" s="1">
        <v>8</v>
      </c>
      <c r="B167" s="4">
        <v>23</v>
      </c>
      <c r="C167" s="4">
        <v>1</v>
      </c>
      <c r="D167" s="16" t="s">
        <v>291</v>
      </c>
      <c r="E167" s="157"/>
      <c r="F167" s="124" t="s">
        <v>92</v>
      </c>
      <c r="G167" s="125"/>
      <c r="H167" s="126"/>
      <c r="I167" s="60">
        <f>+IF('Formato No.2'!J152="A",Escala!$C$2,IF('Formato No.2'!J152="B",Escala!$C$3,IF('Formato No.2'!J152="C",Escala!$C$4,IF('Formato No.2'!J152="D",Escala!$C$5,IF('Formato No.2'!J152="E",Escala!$C$6,IF('Formato No.2'!J152="N/A","",IF('Formato No.2'!J152="","","ERROR")))))))</f>
        <v>1</v>
      </c>
      <c r="J167" s="60" t="str">
        <f>+IF('Formato No.2'!K152="A",Escala!$C$2,IF('Formato No.2'!K152="B",Escala!$C$3,IF('Formato No.2'!K152="C",Escala!$C$4,IF('Formato No.2'!K152="D",Escala!$C$5,IF('Formato No.2'!K152="E",Escala!$C$6,IF('Formato No.2'!K152="N/A","",IF('Formato No.2'!K152="","","ERROR")))))))</f>
        <v/>
      </c>
      <c r="K167" s="60" t="str">
        <f>+IF('Formato No.2'!L152="A",Escala!$C$2,IF('Formato No.2'!L152="B",Escala!$C$3,IF('Formato No.2'!L152="C",Escala!$C$4,IF('Formato No.2'!L152="D",Escala!$C$5,IF('Formato No.2'!L152="E",Escala!$C$6,IF('Formato No.2'!L152="N/A","",IF('Formato No.2'!L152="","","ERROR")))))))</f>
        <v/>
      </c>
      <c r="L167" s="60" t="str">
        <f>+IF('Formato No.2'!M152="A",Escala!$C$2,IF('Formato No.2'!M152="B",Escala!$C$3,IF('Formato No.2'!M152="C",Escala!$C$4,IF('Formato No.2'!M152="D",Escala!$C$5,IF('Formato No.2'!M152="E",Escala!$C$6,IF('Formato No.2'!M152="N/A","",IF('Formato No.2'!M152="","","ERROR")))))))</f>
        <v/>
      </c>
    </row>
    <row r="168" spans="1:12" ht="22.9" customHeight="1" thickBot="1" x14ac:dyDescent="0.25">
      <c r="B168" s="4"/>
      <c r="C168" s="4"/>
      <c r="D168" s="44"/>
      <c r="E168" s="45"/>
      <c r="F168" s="46"/>
      <c r="G168" s="46"/>
      <c r="H168" s="47"/>
      <c r="I168" s="59">
        <f>+AVERAGE(I166:I167)</f>
        <v>1</v>
      </c>
      <c r="J168" s="59" t="e">
        <f t="shared" ref="J168:L168" si="28">+AVERAGE(J166:J167)</f>
        <v>#DIV/0!</v>
      </c>
      <c r="K168" s="59" t="e">
        <f t="shared" si="28"/>
        <v>#DIV/0!</v>
      </c>
      <c r="L168" s="59" t="e">
        <f t="shared" si="28"/>
        <v>#DIV/0!</v>
      </c>
    </row>
    <row r="169" spans="1:12" ht="22.9" customHeight="1" thickBot="1" x14ac:dyDescent="0.25">
      <c r="B169" s="4"/>
      <c r="C169" s="4"/>
      <c r="D169" s="52"/>
      <c r="E169" s="53"/>
      <c r="F169" s="54"/>
      <c r="G169" s="54"/>
      <c r="H169" s="55"/>
      <c r="I169" s="62">
        <f>+(I159+I165+I168)/3</f>
        <v>0.88</v>
      </c>
      <c r="J169" s="62" t="e">
        <f t="shared" ref="J169:L169" si="29">+(J159+J165+J168)/3</f>
        <v>#DIV/0!</v>
      </c>
      <c r="K169" s="62" t="e">
        <f t="shared" si="29"/>
        <v>#DIV/0!</v>
      </c>
      <c r="L169" s="62" t="e">
        <f t="shared" si="29"/>
        <v>#DIV/0!</v>
      </c>
    </row>
    <row r="170" spans="1:12" ht="25.15" customHeight="1" x14ac:dyDescent="0.2">
      <c r="A170" s="1">
        <v>9</v>
      </c>
      <c r="B170" s="1">
        <v>0</v>
      </c>
      <c r="C170" s="1">
        <v>0</v>
      </c>
      <c r="D170" s="31" t="s">
        <v>292</v>
      </c>
      <c r="E170" s="127" t="s">
        <v>148</v>
      </c>
      <c r="F170" s="128"/>
      <c r="G170" s="128"/>
      <c r="H170" s="129"/>
      <c r="I170" s="58" t="s">
        <v>394</v>
      </c>
      <c r="J170" s="58" t="s">
        <v>386</v>
      </c>
      <c r="K170" s="58" t="s">
        <v>387</v>
      </c>
      <c r="L170" s="58" t="s">
        <v>388</v>
      </c>
    </row>
    <row r="171" spans="1:12" ht="19.5" customHeight="1" x14ac:dyDescent="0.2">
      <c r="A171" s="1">
        <v>9</v>
      </c>
      <c r="B171" s="4">
        <v>24</v>
      </c>
      <c r="C171" s="4">
        <v>0</v>
      </c>
      <c r="D171" s="16" t="s">
        <v>293</v>
      </c>
      <c r="E171" s="152" t="s">
        <v>375</v>
      </c>
      <c r="F171" s="124" t="s">
        <v>93</v>
      </c>
      <c r="G171" s="125"/>
      <c r="H171" s="126"/>
      <c r="I171" s="60">
        <f>+IF('Formato No.2'!J154="A",Escala!$C$2,IF('Formato No.2'!J154="B",Escala!$C$3,IF('Formato No.2'!J154="C",Escala!$C$4,IF('Formato No.2'!J154="D",Escala!$C$5,IF('Formato No.2'!J154="E",Escala!$C$6,IF('Formato No.2'!J154="N/A","",IF('Formato No.2'!J154="","","ERROR")))))))</f>
        <v>1</v>
      </c>
      <c r="J171" s="60" t="str">
        <f>+IF('Formato No.2'!K154="A",Escala!$C$2,IF('Formato No.2'!K154="B",Escala!$C$3,IF('Formato No.2'!K154="C",Escala!$C$4,IF('Formato No.2'!K154="D",Escala!$C$5,IF('Formato No.2'!K154="E",Escala!$C$6,IF('Formato No.2'!K154="N/A","",IF('Formato No.2'!K154="","","ERROR")))))))</f>
        <v/>
      </c>
      <c r="K171" s="60" t="str">
        <f>+IF('Formato No.2'!L154="A",Escala!$C$2,IF('Formato No.2'!L154="B",Escala!$C$3,IF('Formato No.2'!L154="C",Escala!$C$4,IF('Formato No.2'!L154="D",Escala!$C$5,IF('Formato No.2'!L154="E",Escala!$C$6,IF('Formato No.2'!L154="N/A","",IF('Formato No.2'!L154="","","ERROR")))))))</f>
        <v/>
      </c>
      <c r="L171" s="60" t="str">
        <f>+IF('Formato No.2'!M154="A",Escala!$C$2,IF('Formato No.2'!M154="B",Escala!$C$3,IF('Formato No.2'!M154="C",Escala!$C$4,IF('Formato No.2'!M154="D",Escala!$C$5,IF('Formato No.2'!M154="E",Escala!$C$6,IF('Formato No.2'!M154="N/A","",IF('Formato No.2'!M154="","","ERROR")))))))</f>
        <v/>
      </c>
    </row>
    <row r="172" spans="1:12" ht="27.75" customHeight="1" x14ac:dyDescent="0.2">
      <c r="A172" s="1">
        <v>9</v>
      </c>
      <c r="B172" s="4">
        <v>24</v>
      </c>
      <c r="C172" s="4">
        <v>1</v>
      </c>
      <c r="D172" s="16" t="s">
        <v>294</v>
      </c>
      <c r="E172" s="131"/>
      <c r="F172" s="124" t="s">
        <v>94</v>
      </c>
      <c r="G172" s="125"/>
      <c r="H172" s="126"/>
      <c r="I172" s="60" t="str">
        <f>+IF('Formato No.2'!J155="A",Escala!$C$2,IF('Formato No.2'!J155="B",Escala!$C$3,IF('Formato No.2'!J155="C",Escala!$C$4,IF('Formato No.2'!J155="D",Escala!$C$5,IF('Formato No.2'!J155="E",Escala!$C$6,IF('Formato No.2'!J155="N/A","",IF('Formato No.2'!J155="","","ERROR")))))))</f>
        <v/>
      </c>
      <c r="J172" s="60" t="str">
        <f>+IF('Formato No.2'!K155="A",Escala!$C$2,IF('Formato No.2'!K155="B",Escala!$C$3,IF('Formato No.2'!K155="C",Escala!$C$4,IF('Formato No.2'!K155="D",Escala!$C$5,IF('Formato No.2'!K155="E",Escala!$C$6,IF('Formato No.2'!K155="N/A","",IF('Formato No.2'!K155="","","ERROR")))))))</f>
        <v/>
      </c>
      <c r="K172" s="60" t="str">
        <f>+IF('Formato No.2'!L155="A",Escala!$C$2,IF('Formato No.2'!L155="B",Escala!$C$3,IF('Formato No.2'!L155="C",Escala!$C$4,IF('Formato No.2'!L155="D",Escala!$C$5,IF('Formato No.2'!L155="E",Escala!$C$6,IF('Formato No.2'!L155="N/A","",IF('Formato No.2'!L155="","","ERROR")))))))</f>
        <v/>
      </c>
      <c r="L172" s="60" t="str">
        <f>+IF('Formato No.2'!M155="A",Escala!$C$2,IF('Formato No.2'!M155="B",Escala!$C$3,IF('Formato No.2'!M155="C",Escala!$C$4,IF('Formato No.2'!M155="D",Escala!$C$5,IF('Formato No.2'!M155="E",Escala!$C$6,IF('Formato No.2'!M155="N/A","",IF('Formato No.2'!M155="","","ERROR")))))))</f>
        <v/>
      </c>
    </row>
    <row r="173" spans="1:12" ht="30.75" customHeight="1" x14ac:dyDescent="0.2">
      <c r="A173" s="1">
        <v>9</v>
      </c>
      <c r="B173" s="4">
        <v>24</v>
      </c>
      <c r="C173" s="4">
        <v>2</v>
      </c>
      <c r="D173" s="16" t="s">
        <v>295</v>
      </c>
      <c r="E173" s="131"/>
      <c r="F173" s="124" t="s">
        <v>95</v>
      </c>
      <c r="G173" s="125"/>
      <c r="H173" s="126"/>
      <c r="I173" s="60">
        <f>+IF('Formato No.2'!J156="A",Escala!$C$2,IF('Formato No.2'!J156="B",Escala!$C$3,IF('Formato No.2'!J156="C",Escala!$C$4,IF('Formato No.2'!J156="D",Escala!$C$5,IF('Formato No.2'!J156="E",Escala!$C$6,IF('Formato No.2'!J156="N/A","",IF('Formato No.2'!J156="","","ERROR")))))))</f>
        <v>1</v>
      </c>
      <c r="J173" s="60" t="str">
        <f>+IF('Formato No.2'!K156="A",Escala!$C$2,IF('Formato No.2'!K156="B",Escala!$C$3,IF('Formato No.2'!K156="C",Escala!$C$4,IF('Formato No.2'!K156="D",Escala!$C$5,IF('Formato No.2'!K156="E",Escala!$C$6,IF('Formato No.2'!K156="N/A","",IF('Formato No.2'!K156="","","ERROR")))))))</f>
        <v/>
      </c>
      <c r="K173" s="60" t="str">
        <f>+IF('Formato No.2'!L156="A",Escala!$C$2,IF('Formato No.2'!L156="B",Escala!$C$3,IF('Formato No.2'!L156="C",Escala!$C$4,IF('Formato No.2'!L156="D",Escala!$C$5,IF('Formato No.2'!L156="E",Escala!$C$6,IF('Formato No.2'!L156="N/A","",IF('Formato No.2'!L156="","","ERROR")))))))</f>
        <v/>
      </c>
      <c r="L173" s="60" t="str">
        <f>+IF('Formato No.2'!M156="A",Escala!$C$2,IF('Formato No.2'!M156="B",Escala!$C$3,IF('Formato No.2'!M156="C",Escala!$C$4,IF('Formato No.2'!M156="D",Escala!$C$5,IF('Formato No.2'!M156="E",Escala!$C$6,IF('Formato No.2'!M156="N/A","",IF('Formato No.2'!M156="","","ERROR")))))))</f>
        <v/>
      </c>
    </row>
    <row r="174" spans="1:12" ht="17.25" customHeight="1" x14ac:dyDescent="0.2">
      <c r="A174" s="1">
        <v>9</v>
      </c>
      <c r="B174" s="4">
        <v>24</v>
      </c>
      <c r="C174" s="4">
        <v>3</v>
      </c>
      <c r="D174" s="16" t="s">
        <v>296</v>
      </c>
      <c r="E174" s="131"/>
      <c r="F174" s="124" t="s">
        <v>96</v>
      </c>
      <c r="G174" s="125"/>
      <c r="H174" s="126"/>
      <c r="I174" s="60" t="str">
        <f>+IF('Formato No.2'!J157="A",Escala!$C$2,IF('Formato No.2'!J157="B",Escala!$C$3,IF('Formato No.2'!J157="C",Escala!$C$4,IF('Formato No.2'!J157="D",Escala!$C$5,IF('Formato No.2'!J157="E",Escala!$C$6,IF('Formato No.2'!J157="N/A","",IF('Formato No.2'!J157="","","ERROR")))))))</f>
        <v/>
      </c>
      <c r="J174" s="60" t="str">
        <f>+IF('Formato No.2'!K157="A",Escala!$C$2,IF('Formato No.2'!K157="B",Escala!$C$3,IF('Formato No.2'!K157="C",Escala!$C$4,IF('Formato No.2'!K157="D",Escala!$C$5,IF('Formato No.2'!K157="E",Escala!$C$6,IF('Formato No.2'!K157="N/A","",IF('Formato No.2'!K157="","","ERROR")))))))</f>
        <v/>
      </c>
      <c r="K174" s="60" t="str">
        <f>+IF('Formato No.2'!L157="A",Escala!$C$2,IF('Formato No.2'!L157="B",Escala!$C$3,IF('Formato No.2'!L157="C",Escala!$C$4,IF('Formato No.2'!L157="D",Escala!$C$5,IF('Formato No.2'!L157="E",Escala!$C$6,IF('Formato No.2'!L157="N/A","",IF('Formato No.2'!L157="","","ERROR")))))))</f>
        <v/>
      </c>
      <c r="L174" s="60" t="str">
        <f>+IF('Formato No.2'!M157="A",Escala!$C$2,IF('Formato No.2'!M157="B",Escala!$C$3,IF('Formato No.2'!M157="C",Escala!$C$4,IF('Formato No.2'!M157="D",Escala!$C$5,IF('Formato No.2'!M157="E",Escala!$C$6,IF('Formato No.2'!M157="N/A","",IF('Formato No.2'!M157="","","ERROR")))))))</f>
        <v/>
      </c>
    </row>
    <row r="175" spans="1:12" ht="29.25" customHeight="1" x14ac:dyDescent="0.2">
      <c r="A175" s="1">
        <v>9</v>
      </c>
      <c r="B175" s="4">
        <v>24</v>
      </c>
      <c r="C175" s="4">
        <v>4</v>
      </c>
      <c r="D175" s="16" t="s">
        <v>297</v>
      </c>
      <c r="E175" s="131"/>
      <c r="F175" s="124" t="s">
        <v>97</v>
      </c>
      <c r="G175" s="125"/>
      <c r="H175" s="126"/>
      <c r="I175" s="60">
        <f>+IF('Formato No.2'!J158="A",Escala!$C$2,IF('Formato No.2'!J158="B",Escala!$C$3,IF('Formato No.2'!J158="C",Escala!$C$4,IF('Formato No.2'!J158="D",Escala!$C$5,IF('Formato No.2'!J158="E",Escala!$C$6,IF('Formato No.2'!J158="N/A","",IF('Formato No.2'!J158="","","ERROR")))))))</f>
        <v>1</v>
      </c>
      <c r="J175" s="60" t="str">
        <f>+IF('Formato No.2'!K158="A",Escala!$C$2,IF('Formato No.2'!K158="B",Escala!$C$3,IF('Formato No.2'!K158="C",Escala!$C$4,IF('Formato No.2'!K158="D",Escala!$C$5,IF('Formato No.2'!K158="E",Escala!$C$6,IF('Formato No.2'!K158="N/A","",IF('Formato No.2'!K158="","","ERROR")))))))</f>
        <v/>
      </c>
      <c r="K175" s="60" t="str">
        <f>+IF('Formato No.2'!L158="A",Escala!$C$2,IF('Formato No.2'!L158="B",Escala!$C$3,IF('Formato No.2'!L158="C",Escala!$C$4,IF('Formato No.2'!L158="D",Escala!$C$5,IF('Formato No.2'!L158="E",Escala!$C$6,IF('Formato No.2'!L158="N/A","",IF('Formato No.2'!L158="","","ERROR")))))))</f>
        <v/>
      </c>
      <c r="L175" s="60" t="str">
        <f>+IF('Formato No.2'!M158="A",Escala!$C$2,IF('Formato No.2'!M158="B",Escala!$C$3,IF('Formato No.2'!M158="C",Escala!$C$4,IF('Formato No.2'!M158="D",Escala!$C$5,IF('Formato No.2'!M158="E",Escala!$C$6,IF('Formato No.2'!M158="N/A","",IF('Formato No.2'!M158="","","ERROR")))))))</f>
        <v/>
      </c>
    </row>
    <row r="176" spans="1:12" ht="21.75" customHeight="1" x14ac:dyDescent="0.2">
      <c r="A176" s="1">
        <v>9</v>
      </c>
      <c r="B176" s="4">
        <v>24</v>
      </c>
      <c r="C176" s="4">
        <v>5</v>
      </c>
      <c r="D176" s="16" t="s">
        <v>298</v>
      </c>
      <c r="E176" s="131"/>
      <c r="F176" s="124" t="s">
        <v>429</v>
      </c>
      <c r="G176" s="125"/>
      <c r="H176" s="126"/>
      <c r="I176" s="60" t="str">
        <f>+IF('Formato No.2'!J159="A",Escala!$C$2,IF('Formato No.2'!J159="B",Escala!$C$3,IF('Formato No.2'!J159="C",Escala!$C$4,IF('Formato No.2'!J159="D",Escala!$C$5,IF('Formato No.2'!J159="E",Escala!$C$6,IF('Formato No.2'!J159="N/A","",IF('Formato No.2'!J159="","","ERROR")))))))</f>
        <v/>
      </c>
      <c r="J176" s="60" t="str">
        <f>+IF('Formato No.2'!K159="A",Escala!$C$2,IF('Formato No.2'!K159="B",Escala!$C$3,IF('Formato No.2'!K159="C",Escala!$C$4,IF('Formato No.2'!K159="D",Escala!$C$5,IF('Formato No.2'!K159="E",Escala!$C$6,IF('Formato No.2'!K159="N/A","",IF('Formato No.2'!K159="","","ERROR")))))))</f>
        <v/>
      </c>
      <c r="K176" s="60" t="str">
        <f>+IF('Formato No.2'!L159="A",Escala!$C$2,IF('Formato No.2'!L159="B",Escala!$C$3,IF('Formato No.2'!L159="C",Escala!$C$4,IF('Formato No.2'!L159="D",Escala!$C$5,IF('Formato No.2'!L159="E",Escala!$C$6,IF('Formato No.2'!L159="N/A","",IF('Formato No.2'!L159="","","ERROR")))))))</f>
        <v/>
      </c>
      <c r="L176" s="60" t="str">
        <f>+IF('Formato No.2'!M159="A",Escala!$C$2,IF('Formato No.2'!M159="B",Escala!$C$3,IF('Formato No.2'!M159="C",Escala!$C$4,IF('Formato No.2'!M159="D",Escala!$C$5,IF('Formato No.2'!M159="E",Escala!$C$6,IF('Formato No.2'!M159="N/A","",IF('Formato No.2'!M159="","","ERROR")))))))</f>
        <v/>
      </c>
    </row>
    <row r="177" spans="1:12" ht="28.15" customHeight="1" x14ac:dyDescent="0.2">
      <c r="A177" s="1">
        <v>9</v>
      </c>
      <c r="B177" s="4">
        <v>24</v>
      </c>
      <c r="C177" s="4">
        <v>6</v>
      </c>
      <c r="D177" s="16" t="s">
        <v>299</v>
      </c>
      <c r="E177" s="131"/>
      <c r="F177" s="124" t="s">
        <v>98</v>
      </c>
      <c r="G177" s="125"/>
      <c r="H177" s="126"/>
      <c r="I177" s="60">
        <f>+IF('Formato No.2'!J160="A",Escala!$C$2,IF('Formato No.2'!J160="B",Escala!$C$3,IF('Formato No.2'!J160="C",Escala!$C$4,IF('Formato No.2'!J160="D",Escala!$C$5,IF('Formato No.2'!J160="E",Escala!$C$6,IF('Formato No.2'!J160="N/A","",IF('Formato No.2'!J160="","","ERROR")))))))</f>
        <v>0.8</v>
      </c>
      <c r="J177" s="60" t="str">
        <f>+IF('Formato No.2'!K160="A",Escala!$C$2,IF('Formato No.2'!K160="B",Escala!$C$3,IF('Formato No.2'!K160="C",Escala!$C$4,IF('Formato No.2'!K160="D",Escala!$C$5,IF('Formato No.2'!K160="E",Escala!$C$6,IF('Formato No.2'!K160="N/A","",IF('Formato No.2'!K160="","","ERROR")))))))</f>
        <v/>
      </c>
      <c r="K177" s="60" t="str">
        <f>+IF('Formato No.2'!L160="A",Escala!$C$2,IF('Formato No.2'!L160="B",Escala!$C$3,IF('Formato No.2'!L160="C",Escala!$C$4,IF('Formato No.2'!L160="D",Escala!$C$5,IF('Formato No.2'!L160="E",Escala!$C$6,IF('Formato No.2'!L160="N/A","",IF('Formato No.2'!L160="","","ERROR")))))))</f>
        <v/>
      </c>
      <c r="L177" s="60" t="str">
        <f>+IF('Formato No.2'!M160="A",Escala!$C$2,IF('Formato No.2'!M160="B",Escala!$C$3,IF('Formato No.2'!M160="C",Escala!$C$4,IF('Formato No.2'!M160="D",Escala!$C$5,IF('Formato No.2'!M160="E",Escala!$C$6,IF('Formato No.2'!M160="N/A","",IF('Formato No.2'!M160="","","ERROR")))))))</f>
        <v/>
      </c>
    </row>
    <row r="178" spans="1:12" ht="27" customHeight="1" x14ac:dyDescent="0.2">
      <c r="A178" s="1">
        <v>9</v>
      </c>
      <c r="B178" s="4">
        <v>24</v>
      </c>
      <c r="C178" s="4">
        <v>7</v>
      </c>
      <c r="D178" s="16" t="s">
        <v>300</v>
      </c>
      <c r="E178" s="131"/>
      <c r="F178" s="124" t="s">
        <v>99</v>
      </c>
      <c r="G178" s="125"/>
      <c r="H178" s="126"/>
      <c r="I178" s="60">
        <f>+IF('Formato No.2'!J161="A",Escala!$C$2,IF('Formato No.2'!J161="B",Escala!$C$3,IF('Formato No.2'!J161="C",Escala!$C$4,IF('Formato No.2'!J161="D",Escala!$C$5,IF('Formato No.2'!J161="E",Escala!$C$6,IF('Formato No.2'!J161="N/A","",IF('Formato No.2'!J161="","","ERROR")))))))</f>
        <v>0.8</v>
      </c>
      <c r="J178" s="60" t="str">
        <f>+IF('Formato No.2'!K161="A",Escala!$C$2,IF('Formato No.2'!K161="B",Escala!$C$3,IF('Formato No.2'!K161="C",Escala!$C$4,IF('Formato No.2'!K161="D",Escala!$C$5,IF('Formato No.2'!K161="E",Escala!$C$6,IF('Formato No.2'!K161="N/A","",IF('Formato No.2'!K161="","","ERROR")))))))</f>
        <v/>
      </c>
      <c r="K178" s="60" t="str">
        <f>+IF('Formato No.2'!L161="A",Escala!$C$2,IF('Formato No.2'!L161="B",Escala!$C$3,IF('Formato No.2'!L161="C",Escala!$C$4,IF('Formato No.2'!L161="D",Escala!$C$5,IF('Formato No.2'!L161="E",Escala!$C$6,IF('Formato No.2'!L161="N/A","",IF('Formato No.2'!L161="","","ERROR")))))))</f>
        <v/>
      </c>
      <c r="L178" s="60" t="str">
        <f>+IF('Formato No.2'!M161="A",Escala!$C$2,IF('Formato No.2'!M161="B",Escala!$C$3,IF('Formato No.2'!M161="C",Escala!$C$4,IF('Formato No.2'!M161="D",Escala!$C$5,IF('Formato No.2'!M161="E",Escala!$C$6,IF('Formato No.2'!M161="N/A","",IF('Formato No.2'!M161="","","ERROR")))))))</f>
        <v/>
      </c>
    </row>
    <row r="179" spans="1:12" ht="21" customHeight="1" x14ac:dyDescent="0.2">
      <c r="A179" s="1">
        <v>9</v>
      </c>
      <c r="B179" s="4">
        <v>24</v>
      </c>
      <c r="C179" s="4">
        <v>8</v>
      </c>
      <c r="D179" s="16" t="s">
        <v>301</v>
      </c>
      <c r="E179" s="131"/>
      <c r="F179" s="124" t="s">
        <v>100</v>
      </c>
      <c r="G179" s="125"/>
      <c r="H179" s="126"/>
      <c r="I179" s="60">
        <f>+IF('Formato No.2'!J162="A",Escala!$C$2,IF('Formato No.2'!J162="B",Escala!$C$3,IF('Formato No.2'!J162="C",Escala!$C$4,IF('Formato No.2'!J162="D",Escala!$C$5,IF('Formato No.2'!J162="E",Escala!$C$6,IF('Formato No.2'!J162="N/A","",IF('Formato No.2'!J162="","","ERROR")))))))</f>
        <v>0.8</v>
      </c>
      <c r="J179" s="60" t="str">
        <f>+IF('Formato No.2'!K162="A",Escala!$C$2,IF('Formato No.2'!K162="B",Escala!$C$3,IF('Formato No.2'!K162="C",Escala!$C$4,IF('Formato No.2'!K162="D",Escala!$C$5,IF('Formato No.2'!K162="E",Escala!$C$6,IF('Formato No.2'!K162="N/A","",IF('Formato No.2'!K162="","","ERROR")))))))</f>
        <v/>
      </c>
      <c r="K179" s="60" t="str">
        <f>+IF('Formato No.2'!L162="A",Escala!$C$2,IF('Formato No.2'!L162="B",Escala!$C$3,IF('Formato No.2'!L162="C",Escala!$C$4,IF('Formato No.2'!L162="D",Escala!$C$5,IF('Formato No.2'!L162="E",Escala!$C$6,IF('Formato No.2'!L162="N/A","",IF('Formato No.2'!L162="","","ERROR")))))))</f>
        <v/>
      </c>
      <c r="L179" s="60" t="str">
        <f>+IF('Formato No.2'!M162="A",Escala!$C$2,IF('Formato No.2'!M162="B",Escala!$C$3,IF('Formato No.2'!M162="C",Escala!$C$4,IF('Formato No.2'!M162="D",Escala!$C$5,IF('Formato No.2'!M162="E",Escala!$C$6,IF('Formato No.2'!M162="N/A","",IF('Formato No.2'!M162="","","ERROR")))))))</f>
        <v/>
      </c>
    </row>
    <row r="180" spans="1:12" ht="30.75" customHeight="1" x14ac:dyDescent="0.2">
      <c r="A180" s="1">
        <v>9</v>
      </c>
      <c r="B180" s="4">
        <v>24</v>
      </c>
      <c r="C180" s="4">
        <v>9</v>
      </c>
      <c r="D180" s="16" t="s">
        <v>302</v>
      </c>
      <c r="E180" s="131"/>
      <c r="F180" s="135" t="s">
        <v>101</v>
      </c>
      <c r="G180" s="136"/>
      <c r="H180" s="137"/>
      <c r="I180" s="60" t="str">
        <f>+IF('Formato No.2'!J163="A",Escala!$C$2,IF('Formato No.2'!J163="B",Escala!$C$3,IF('Formato No.2'!J163="C",Escala!$C$4,IF('Formato No.2'!J163="D",Escala!$C$5,IF('Formato No.2'!J163="E",Escala!$C$6,IF('Formato No.2'!J163="N/A","",IF('Formato No.2'!J163="","","ERROR")))))))</f>
        <v/>
      </c>
      <c r="J180" s="60" t="str">
        <f>+IF('Formato No.2'!K163="A",Escala!$C$2,IF('Formato No.2'!K163="B",Escala!$C$3,IF('Formato No.2'!K163="C",Escala!$C$4,IF('Formato No.2'!K163="D",Escala!$C$5,IF('Formato No.2'!K163="E",Escala!$C$6,IF('Formato No.2'!K163="N/A","",IF('Formato No.2'!K163="","","ERROR")))))))</f>
        <v/>
      </c>
      <c r="K180" s="60" t="str">
        <f>+IF('Formato No.2'!L163="A",Escala!$C$2,IF('Formato No.2'!L163="B",Escala!$C$3,IF('Formato No.2'!L163="C",Escala!$C$4,IF('Formato No.2'!L163="D",Escala!$C$5,IF('Formato No.2'!L163="E",Escala!$C$6,IF('Formato No.2'!L163="N/A","",IF('Formato No.2'!L163="","","ERROR")))))))</f>
        <v/>
      </c>
      <c r="L180" s="60" t="str">
        <f>+IF('Formato No.2'!M163="A",Escala!$C$2,IF('Formato No.2'!M163="B",Escala!$C$3,IF('Formato No.2'!M163="C",Escala!$C$4,IF('Formato No.2'!M163="D",Escala!$C$5,IF('Formato No.2'!M163="E",Escala!$C$6,IF('Formato No.2'!M163="N/A","",IF('Formato No.2'!M163="","","ERROR")))))))</f>
        <v/>
      </c>
    </row>
    <row r="181" spans="1:12" ht="27" customHeight="1" thickBot="1" x14ac:dyDescent="0.25">
      <c r="B181" s="4"/>
      <c r="C181" s="4"/>
      <c r="D181" s="44"/>
      <c r="E181" s="45"/>
      <c r="F181" s="46"/>
      <c r="G181" s="46"/>
      <c r="H181" s="47"/>
      <c r="I181" s="59">
        <f>+AVERAGE(I171:I180)</f>
        <v>0.89999999999999991</v>
      </c>
      <c r="J181" s="59" t="e">
        <f t="shared" ref="J181:L181" si="30">+AVERAGE(J171:J180)</f>
        <v>#DIV/0!</v>
      </c>
      <c r="K181" s="59" t="e">
        <f t="shared" si="30"/>
        <v>#DIV/0!</v>
      </c>
      <c r="L181" s="59" t="e">
        <f t="shared" si="30"/>
        <v>#DIV/0!</v>
      </c>
    </row>
    <row r="182" spans="1:12" ht="33" customHeight="1" thickBot="1" x14ac:dyDescent="0.25">
      <c r="B182" s="4"/>
      <c r="C182" s="4"/>
      <c r="D182" s="52"/>
      <c r="E182" s="53"/>
      <c r="F182" s="54"/>
      <c r="G182" s="54"/>
      <c r="H182" s="55"/>
      <c r="I182" s="62">
        <f>+I181</f>
        <v>0.89999999999999991</v>
      </c>
      <c r="J182" s="62" t="e">
        <f t="shared" ref="J182:L182" si="31">+J181</f>
        <v>#DIV/0!</v>
      </c>
      <c r="K182" s="62" t="e">
        <f t="shared" si="31"/>
        <v>#DIV/0!</v>
      </c>
      <c r="L182" s="62" t="e">
        <f t="shared" si="31"/>
        <v>#DIV/0!</v>
      </c>
    </row>
    <row r="183" spans="1:12" ht="24.75" customHeight="1" x14ac:dyDescent="0.2">
      <c r="A183" s="1">
        <v>10</v>
      </c>
      <c r="B183" s="1">
        <v>0</v>
      </c>
      <c r="C183" s="1">
        <v>0</v>
      </c>
      <c r="D183" s="31" t="s">
        <v>303</v>
      </c>
      <c r="E183" s="127" t="s">
        <v>392</v>
      </c>
      <c r="F183" s="128"/>
      <c r="G183" s="128"/>
      <c r="H183" s="129"/>
      <c r="I183" s="58" t="s">
        <v>394</v>
      </c>
      <c r="J183" s="58" t="s">
        <v>386</v>
      </c>
      <c r="K183" s="58" t="s">
        <v>387</v>
      </c>
      <c r="L183" s="58" t="s">
        <v>388</v>
      </c>
    </row>
    <row r="184" spans="1:12" ht="28.15" customHeight="1" x14ac:dyDescent="0.2">
      <c r="A184" s="1">
        <v>10</v>
      </c>
      <c r="B184" s="4">
        <v>25</v>
      </c>
      <c r="C184" s="4">
        <v>0</v>
      </c>
      <c r="D184" s="16" t="s">
        <v>304</v>
      </c>
      <c r="E184" s="153" t="s">
        <v>405</v>
      </c>
      <c r="F184" s="124" t="s">
        <v>102</v>
      </c>
      <c r="G184" s="125"/>
      <c r="H184" s="126"/>
      <c r="I184" s="60">
        <f>+IF('Formato No.2'!J165="A",Escala!$C$2,IF('Formato No.2'!J165="B",Escala!$C$3,IF('Formato No.2'!J165="C",Escala!$C$4,IF('Formato No.2'!J165="D",Escala!$C$5,IF('Formato No.2'!J165="E",Escala!$C$6,IF('Formato No.2'!J165="N/A","",IF('Formato No.2'!J165="","","ERROR")))))))</f>
        <v>0.8</v>
      </c>
      <c r="J184" s="60" t="str">
        <f>+IF('Formato No.2'!K165="A",Escala!$C$2,IF('Formato No.2'!K165="B",Escala!$C$3,IF('Formato No.2'!K165="C",Escala!$C$4,IF('Formato No.2'!K165="D",Escala!$C$5,IF('Formato No.2'!K165="E",Escala!$C$6,IF('Formato No.2'!K165="N/A","",IF('Formato No.2'!K165="","","ERROR")))))))</f>
        <v/>
      </c>
      <c r="K184" s="60" t="str">
        <f>+IF('Formato No.2'!L165="A",Escala!$C$2,IF('Formato No.2'!L165="B",Escala!$C$3,IF('Formato No.2'!L165="C",Escala!$C$4,IF('Formato No.2'!L165="D",Escala!$C$5,IF('Formato No.2'!L165="E",Escala!$C$6,IF('Formato No.2'!L165="N/A","",IF('Formato No.2'!L165="","","ERROR")))))))</f>
        <v/>
      </c>
      <c r="L184" s="60" t="str">
        <f>+IF('Formato No.2'!M165="A",Escala!$C$2,IF('Formato No.2'!M165="B",Escala!$C$3,IF('Formato No.2'!M165="C",Escala!$C$4,IF('Formato No.2'!M165="D",Escala!$C$5,IF('Formato No.2'!M165="E",Escala!$C$6,IF('Formato No.2'!M165="N/A","",IF('Formato No.2'!M165="","","ERROR")))))))</f>
        <v/>
      </c>
    </row>
    <row r="185" spans="1:12" ht="28.15" customHeight="1" x14ac:dyDescent="0.2">
      <c r="A185" s="1">
        <v>10</v>
      </c>
      <c r="B185" s="4">
        <v>25</v>
      </c>
      <c r="C185" s="4">
        <v>1</v>
      </c>
      <c r="D185" s="16" t="s">
        <v>305</v>
      </c>
      <c r="E185" s="154"/>
      <c r="F185" s="124" t="s">
        <v>103</v>
      </c>
      <c r="G185" s="125"/>
      <c r="H185" s="126"/>
      <c r="I185" s="60">
        <f>+IF('Formato No.2'!J166="A",Escala!$C$2,IF('Formato No.2'!J166="B",Escala!$C$3,IF('Formato No.2'!J166="C",Escala!$C$4,IF('Formato No.2'!J166="D",Escala!$C$5,IF('Formato No.2'!J166="E",Escala!$C$6,IF('Formato No.2'!J166="N/A","",IF('Formato No.2'!J166="","","ERROR")))))))</f>
        <v>0.8</v>
      </c>
      <c r="J185" s="60" t="str">
        <f>+IF('Formato No.2'!K166="A",Escala!$C$2,IF('Formato No.2'!K166="B",Escala!$C$3,IF('Formato No.2'!K166="C",Escala!$C$4,IF('Formato No.2'!K166="D",Escala!$C$5,IF('Formato No.2'!K166="E",Escala!$C$6,IF('Formato No.2'!K166="N/A","",IF('Formato No.2'!K166="","","ERROR")))))))</f>
        <v/>
      </c>
      <c r="K185" s="60" t="str">
        <f>+IF('Formato No.2'!L166="A",Escala!$C$2,IF('Formato No.2'!L166="B",Escala!$C$3,IF('Formato No.2'!L166="C",Escala!$C$4,IF('Formato No.2'!L166="D",Escala!$C$5,IF('Formato No.2'!L166="E",Escala!$C$6,IF('Formato No.2'!L166="N/A","",IF('Formato No.2'!L166="","","ERROR")))))))</f>
        <v/>
      </c>
      <c r="L185" s="60" t="str">
        <f>+IF('Formato No.2'!M166="A",Escala!$C$2,IF('Formato No.2'!M166="B",Escala!$C$3,IF('Formato No.2'!M166="C",Escala!$C$4,IF('Formato No.2'!M166="D",Escala!$C$5,IF('Formato No.2'!M166="E",Escala!$C$6,IF('Formato No.2'!M166="N/A","",IF('Formato No.2'!M166="","","ERROR")))))))</f>
        <v/>
      </c>
    </row>
    <row r="186" spans="1:12" ht="28.15" customHeight="1" x14ac:dyDescent="0.2">
      <c r="A186" s="1">
        <v>10</v>
      </c>
      <c r="B186" s="4">
        <v>25</v>
      </c>
      <c r="C186" s="4">
        <v>2</v>
      </c>
      <c r="D186" s="16" t="s">
        <v>306</v>
      </c>
      <c r="E186" s="154"/>
      <c r="F186" s="124" t="s">
        <v>104</v>
      </c>
      <c r="G186" s="125"/>
      <c r="H186" s="126"/>
      <c r="I186" s="60">
        <f>+IF('Formato No.2'!J167="A",Escala!$C$2,IF('Formato No.2'!J167="B",Escala!$C$3,IF('Formato No.2'!J167="C",Escala!$C$4,IF('Formato No.2'!J167="D",Escala!$C$5,IF('Formato No.2'!J167="E",Escala!$C$6,IF('Formato No.2'!J167="N/A","",IF('Formato No.2'!J167="","","ERROR")))))))</f>
        <v>0.8</v>
      </c>
      <c r="J186" s="60" t="str">
        <f>+IF('Formato No.2'!K167="A",Escala!$C$2,IF('Formato No.2'!K167="B",Escala!$C$3,IF('Formato No.2'!K167="C",Escala!$C$4,IF('Formato No.2'!K167="D",Escala!$C$5,IF('Formato No.2'!K167="E",Escala!$C$6,IF('Formato No.2'!K167="N/A","",IF('Formato No.2'!K167="","","ERROR")))))))</f>
        <v/>
      </c>
      <c r="K186" s="60" t="str">
        <f>+IF('Formato No.2'!L167="A",Escala!$C$2,IF('Formato No.2'!L167="B",Escala!$C$3,IF('Formato No.2'!L167="C",Escala!$C$4,IF('Formato No.2'!L167="D",Escala!$C$5,IF('Formato No.2'!L167="E",Escala!$C$6,IF('Formato No.2'!L167="N/A","",IF('Formato No.2'!L167="","","ERROR")))))))</f>
        <v/>
      </c>
      <c r="L186" s="60" t="str">
        <f>+IF('Formato No.2'!M167="A",Escala!$C$2,IF('Formato No.2'!M167="B",Escala!$C$3,IF('Formato No.2'!M167="C",Escala!$C$4,IF('Formato No.2'!M167="D",Escala!$C$5,IF('Formato No.2'!M167="E",Escala!$C$6,IF('Formato No.2'!M167="N/A","",IF('Formato No.2'!M167="","","ERROR")))))))</f>
        <v/>
      </c>
    </row>
    <row r="187" spans="1:12" ht="28.15" customHeight="1" x14ac:dyDescent="0.2">
      <c r="A187" s="1">
        <v>10</v>
      </c>
      <c r="B187" s="4">
        <v>25</v>
      </c>
      <c r="C187" s="4">
        <v>3</v>
      </c>
      <c r="D187" s="16" t="s">
        <v>307</v>
      </c>
      <c r="E187" s="154"/>
      <c r="F187" s="124" t="s">
        <v>105</v>
      </c>
      <c r="G187" s="125"/>
      <c r="H187" s="126"/>
      <c r="I187" s="60">
        <f>+IF('Formato No.2'!J168="A",Escala!$C$2,IF('Formato No.2'!J168="B",Escala!$C$3,IF('Formato No.2'!J168="C",Escala!$C$4,IF('Formato No.2'!J168="D",Escala!$C$5,IF('Formato No.2'!J168="E",Escala!$C$6,IF('Formato No.2'!J168="N/A","",IF('Formato No.2'!J168="","","ERROR")))))))</f>
        <v>0.8</v>
      </c>
      <c r="J187" s="60" t="str">
        <f>+IF('Formato No.2'!K168="A",Escala!$C$2,IF('Formato No.2'!K168="B",Escala!$C$3,IF('Formato No.2'!K168="C",Escala!$C$4,IF('Formato No.2'!K168="D",Escala!$C$5,IF('Formato No.2'!K168="E",Escala!$C$6,IF('Formato No.2'!K168="N/A","",IF('Formato No.2'!K168="","","ERROR")))))))</f>
        <v/>
      </c>
      <c r="K187" s="60" t="str">
        <f>+IF('Formato No.2'!L168="A",Escala!$C$2,IF('Formato No.2'!L168="B",Escala!$C$3,IF('Formato No.2'!L168="C",Escala!$C$4,IF('Formato No.2'!L168="D",Escala!$C$5,IF('Formato No.2'!L168="E",Escala!$C$6,IF('Formato No.2'!L168="N/A","",IF('Formato No.2'!L168="","","ERROR")))))))</f>
        <v/>
      </c>
      <c r="L187" s="60" t="str">
        <f>+IF('Formato No.2'!M168="A",Escala!$C$2,IF('Formato No.2'!M168="B",Escala!$C$3,IF('Formato No.2'!M168="C",Escala!$C$4,IF('Formato No.2'!M168="D",Escala!$C$5,IF('Formato No.2'!M168="E",Escala!$C$6,IF('Formato No.2'!M168="N/A","",IF('Formato No.2'!M168="","","ERROR")))))))</f>
        <v/>
      </c>
    </row>
    <row r="188" spans="1:12" ht="28.15" customHeight="1" x14ac:dyDescent="0.2">
      <c r="A188" s="1">
        <v>10</v>
      </c>
      <c r="B188" s="4">
        <v>25</v>
      </c>
      <c r="C188" s="4">
        <v>4</v>
      </c>
      <c r="D188" s="16" t="s">
        <v>308</v>
      </c>
      <c r="E188" s="154"/>
      <c r="F188" s="124" t="s">
        <v>106</v>
      </c>
      <c r="G188" s="125"/>
      <c r="H188" s="126"/>
      <c r="I188" s="60">
        <f>+IF('Formato No.2'!J169="A",Escala!$C$2,IF('Formato No.2'!J169="B",Escala!$C$3,IF('Formato No.2'!J169="C",Escala!$C$4,IF('Formato No.2'!J169="D",Escala!$C$5,IF('Formato No.2'!J169="E",Escala!$C$6,IF('Formato No.2'!J169="N/A","",IF('Formato No.2'!J169="","","ERROR")))))))</f>
        <v>0.8</v>
      </c>
      <c r="J188" s="60" t="str">
        <f>+IF('Formato No.2'!K169="A",Escala!$C$2,IF('Formato No.2'!K169="B",Escala!$C$3,IF('Formato No.2'!K169="C",Escala!$C$4,IF('Formato No.2'!K169="D",Escala!$C$5,IF('Formato No.2'!K169="E",Escala!$C$6,IF('Formato No.2'!K169="N/A","",IF('Formato No.2'!K169="","","ERROR")))))))</f>
        <v/>
      </c>
      <c r="K188" s="60" t="str">
        <f>+IF('Formato No.2'!L169="A",Escala!$C$2,IF('Formato No.2'!L169="B",Escala!$C$3,IF('Formato No.2'!L169="C",Escala!$C$4,IF('Formato No.2'!L169="D",Escala!$C$5,IF('Formato No.2'!L169="E",Escala!$C$6,IF('Formato No.2'!L169="N/A","",IF('Formato No.2'!L169="","","ERROR")))))))</f>
        <v/>
      </c>
      <c r="L188" s="60" t="str">
        <f>+IF('Formato No.2'!M169="A",Escala!$C$2,IF('Formato No.2'!M169="B",Escala!$C$3,IF('Formato No.2'!M169="C",Escala!$C$4,IF('Formato No.2'!M169="D",Escala!$C$5,IF('Formato No.2'!M169="E",Escala!$C$6,IF('Formato No.2'!M169="N/A","",IF('Formato No.2'!M169="","","ERROR")))))))</f>
        <v/>
      </c>
    </row>
    <row r="189" spans="1:12" ht="28.15" customHeight="1" x14ac:dyDescent="0.2">
      <c r="A189" s="1">
        <v>10</v>
      </c>
      <c r="B189" s="4">
        <v>25</v>
      </c>
      <c r="C189" s="4">
        <v>5</v>
      </c>
      <c r="D189" s="16" t="s">
        <v>309</v>
      </c>
      <c r="E189" s="154"/>
      <c r="F189" s="124" t="s">
        <v>107</v>
      </c>
      <c r="G189" s="125"/>
      <c r="H189" s="126"/>
      <c r="I189" s="60" t="str">
        <f>+IF('Formato No.2'!J170="A",Escala!$C$2,IF('Formato No.2'!J170="B",Escala!$C$3,IF('Formato No.2'!J170="C",Escala!$C$4,IF('Formato No.2'!J170="D",Escala!$C$5,IF('Formato No.2'!J170="E",Escala!$C$6,IF('Formato No.2'!J170="N/A","",IF('Formato No.2'!J170="","","ERROR")))))))</f>
        <v/>
      </c>
      <c r="J189" s="60" t="str">
        <f>+IF('Formato No.2'!K170="A",Escala!$C$2,IF('Formato No.2'!K170="B",Escala!$C$3,IF('Formato No.2'!K170="C",Escala!$C$4,IF('Formato No.2'!K170="D",Escala!$C$5,IF('Formato No.2'!K170="E",Escala!$C$6,IF('Formato No.2'!K170="N/A","",IF('Formato No.2'!K170="","","ERROR")))))))</f>
        <v/>
      </c>
      <c r="K189" s="60" t="str">
        <f>+IF('Formato No.2'!L170="A",Escala!$C$2,IF('Formato No.2'!L170="B",Escala!$C$3,IF('Formato No.2'!L170="C",Escala!$C$4,IF('Formato No.2'!L170="D",Escala!$C$5,IF('Formato No.2'!L170="E",Escala!$C$6,IF('Formato No.2'!L170="N/A","",IF('Formato No.2'!L170="","","ERROR")))))))</f>
        <v/>
      </c>
      <c r="L189" s="60" t="str">
        <f>+IF('Formato No.2'!M170="A",Escala!$C$2,IF('Formato No.2'!M170="B",Escala!$C$3,IF('Formato No.2'!M170="C",Escala!$C$4,IF('Formato No.2'!M170="D",Escala!$C$5,IF('Formato No.2'!M170="E",Escala!$C$6,IF('Formato No.2'!M170="N/A","",IF('Formato No.2'!M170="","","ERROR")))))))</f>
        <v/>
      </c>
    </row>
    <row r="190" spans="1:12" ht="37.15" customHeight="1" x14ac:dyDescent="0.2">
      <c r="A190" s="1">
        <v>10</v>
      </c>
      <c r="B190" s="4">
        <v>25</v>
      </c>
      <c r="C190" s="4">
        <v>6</v>
      </c>
      <c r="D190" s="16" t="s">
        <v>310</v>
      </c>
      <c r="E190" s="155"/>
      <c r="F190" s="124" t="s">
        <v>108</v>
      </c>
      <c r="G190" s="125"/>
      <c r="H190" s="126"/>
      <c r="I190" s="60" t="str">
        <f>+IF('Formato No.2'!J171="A",Escala!$C$2,IF('Formato No.2'!J171="B",Escala!$C$3,IF('Formato No.2'!J171="C",Escala!$C$4,IF('Formato No.2'!J171="D",Escala!$C$5,IF('Formato No.2'!J171="E",Escala!$C$6,IF('Formato No.2'!J171="N/A","",IF('Formato No.2'!J171="","","ERROR")))))))</f>
        <v/>
      </c>
      <c r="J190" s="60" t="str">
        <f>+IF('Formato No.2'!K171="A",Escala!$C$2,IF('Formato No.2'!K171="B",Escala!$C$3,IF('Formato No.2'!K171="C",Escala!$C$4,IF('Formato No.2'!K171="D",Escala!$C$5,IF('Formato No.2'!K171="E",Escala!$C$6,IF('Formato No.2'!K171="N/A","",IF('Formato No.2'!K171="","","ERROR")))))))</f>
        <v/>
      </c>
      <c r="K190" s="60" t="str">
        <f>+IF('Formato No.2'!L171="A",Escala!$C$2,IF('Formato No.2'!L171="B",Escala!$C$3,IF('Formato No.2'!L171="C",Escala!$C$4,IF('Formato No.2'!L171="D",Escala!$C$5,IF('Formato No.2'!L171="E",Escala!$C$6,IF('Formato No.2'!L171="N/A","",IF('Formato No.2'!L171="","","ERROR")))))))</f>
        <v/>
      </c>
      <c r="L190" s="60" t="str">
        <f>+IF('Formato No.2'!M171="A",Escala!$C$2,IF('Formato No.2'!M171="B",Escala!$C$3,IF('Formato No.2'!M171="C",Escala!$C$4,IF('Formato No.2'!M171="D",Escala!$C$5,IF('Formato No.2'!M171="E",Escala!$C$6,IF('Formato No.2'!M171="N/A","",IF('Formato No.2'!M171="","","ERROR")))))))</f>
        <v/>
      </c>
    </row>
    <row r="191" spans="1:12" ht="17.45" customHeight="1" x14ac:dyDescent="0.2">
      <c r="B191" s="4"/>
      <c r="C191" s="4"/>
      <c r="D191" s="44"/>
      <c r="E191" s="45"/>
      <c r="F191" s="46"/>
      <c r="G191" s="46"/>
      <c r="H191" s="47"/>
      <c r="I191" s="59">
        <f>+AVERAGE(I184:I190)</f>
        <v>0.8</v>
      </c>
      <c r="J191" s="59" t="e">
        <f t="shared" ref="J191:L191" si="32">+AVERAGE(J184:J190)</f>
        <v>#DIV/0!</v>
      </c>
      <c r="K191" s="59" t="e">
        <f t="shared" si="32"/>
        <v>#DIV/0!</v>
      </c>
      <c r="L191" s="59" t="e">
        <f t="shared" si="32"/>
        <v>#DIV/0!</v>
      </c>
    </row>
    <row r="192" spans="1:12" ht="28.9" customHeight="1" x14ac:dyDescent="0.2">
      <c r="A192" s="1">
        <v>10</v>
      </c>
      <c r="B192" s="4">
        <v>26</v>
      </c>
      <c r="C192" s="4">
        <v>0</v>
      </c>
      <c r="D192" s="16" t="s">
        <v>311</v>
      </c>
      <c r="E192" s="152" t="s">
        <v>376</v>
      </c>
      <c r="F192" s="124" t="s">
        <v>109</v>
      </c>
      <c r="G192" s="125"/>
      <c r="H192" s="126"/>
      <c r="I192" s="60">
        <f>+IF('Formato No.2'!J173="A",Escala!$C$2,IF('Formato No.2'!J173="B",Escala!$C$3,IF('Formato No.2'!J173="C",Escala!$C$4,IF('Formato No.2'!J173="D",Escala!$C$5,IF('Formato No.2'!J173="E",Escala!$C$6,IF('Formato No.2'!J173="N/A","",IF('Formato No.2'!J173="","","ERROR")))))))</f>
        <v>0.8</v>
      </c>
      <c r="J192" s="60" t="str">
        <f>+IF('Formato No.2'!K173="A",Escala!$C$2,IF('Formato No.2'!K173="B",Escala!$C$3,IF('Formato No.2'!K173="C",Escala!$C$4,IF('Formato No.2'!K173="D",Escala!$C$5,IF('Formato No.2'!K173="E",Escala!$C$6,IF('Formato No.2'!K173="N/A","",IF('Formato No.2'!K173="","","ERROR")))))))</f>
        <v/>
      </c>
      <c r="K192" s="60" t="str">
        <f>+IF('Formato No.2'!L173="A",Escala!$C$2,IF('Formato No.2'!L173="B",Escala!$C$3,IF('Formato No.2'!L173="C",Escala!$C$4,IF('Formato No.2'!L173="D",Escala!$C$5,IF('Formato No.2'!L173="E",Escala!$C$6,IF('Formato No.2'!L173="N/A","",IF('Formato No.2'!L173="","","ERROR")))))))</f>
        <v/>
      </c>
      <c r="L192" s="60" t="str">
        <f>+IF('Formato No.2'!M173="A",Escala!$C$2,IF('Formato No.2'!M173="B",Escala!$C$3,IF('Formato No.2'!M173="C",Escala!$C$4,IF('Formato No.2'!M173="D",Escala!$C$5,IF('Formato No.2'!M173="E",Escala!$C$6,IF('Formato No.2'!M173="N/A","",IF('Formato No.2'!M173="","","ERROR")))))))</f>
        <v/>
      </c>
    </row>
    <row r="193" spans="1:12" ht="37.15" customHeight="1" x14ac:dyDescent="0.2">
      <c r="A193" s="1">
        <v>10</v>
      </c>
      <c r="B193" s="4">
        <v>26</v>
      </c>
      <c r="C193" s="4">
        <v>1</v>
      </c>
      <c r="D193" s="16" t="s">
        <v>312</v>
      </c>
      <c r="E193" s="131"/>
      <c r="F193" s="124" t="s">
        <v>110</v>
      </c>
      <c r="G193" s="125"/>
      <c r="H193" s="126"/>
      <c r="I193" s="60">
        <f>+IF('Formato No.2'!J174="A",Escala!$C$2,IF('Formato No.2'!J174="B",Escala!$C$3,IF('Formato No.2'!J174="C",Escala!$C$4,IF('Formato No.2'!J174="D",Escala!$C$5,IF('Formato No.2'!J174="E",Escala!$C$6,IF('Formato No.2'!J174="N/A","",IF('Formato No.2'!J174="","","ERROR")))))))</f>
        <v>1</v>
      </c>
      <c r="J193" s="60" t="str">
        <f>+IF('Formato No.2'!K174="A",Escala!$C$2,IF('Formato No.2'!K174="B",Escala!$C$3,IF('Formato No.2'!K174="C",Escala!$C$4,IF('Formato No.2'!K174="D",Escala!$C$5,IF('Formato No.2'!K174="E",Escala!$C$6,IF('Formato No.2'!K174="N/A","",IF('Formato No.2'!K174="","","ERROR")))))))</f>
        <v/>
      </c>
      <c r="K193" s="60" t="str">
        <f>+IF('Formato No.2'!L174="A",Escala!$C$2,IF('Formato No.2'!L174="B",Escala!$C$3,IF('Formato No.2'!L174="C",Escala!$C$4,IF('Formato No.2'!L174="D",Escala!$C$5,IF('Formato No.2'!L174="E",Escala!$C$6,IF('Formato No.2'!L174="N/A","",IF('Formato No.2'!L174="","","ERROR")))))))</f>
        <v/>
      </c>
      <c r="L193" s="60" t="str">
        <f>+IF('Formato No.2'!M174="A",Escala!$C$2,IF('Formato No.2'!M174="B",Escala!$C$3,IF('Formato No.2'!M174="C",Escala!$C$4,IF('Formato No.2'!M174="D",Escala!$C$5,IF('Formato No.2'!M174="E",Escala!$C$6,IF('Formato No.2'!M174="N/A","",IF('Formato No.2'!M174="","","ERROR")))))))</f>
        <v/>
      </c>
    </row>
    <row r="194" spans="1:12" ht="28.9" customHeight="1" x14ac:dyDescent="0.2">
      <c r="A194" s="1">
        <v>10</v>
      </c>
      <c r="B194" s="4">
        <v>26</v>
      </c>
      <c r="C194" s="4">
        <v>2</v>
      </c>
      <c r="D194" s="16" t="s">
        <v>313</v>
      </c>
      <c r="E194" s="131"/>
      <c r="F194" s="124" t="s">
        <v>111</v>
      </c>
      <c r="G194" s="125"/>
      <c r="H194" s="126"/>
      <c r="I194" s="60">
        <f>+IF('Formato No.2'!J175="A",Escala!$C$2,IF('Formato No.2'!J175="B",Escala!$C$3,IF('Formato No.2'!J175="C",Escala!$C$4,IF('Formato No.2'!J175="D",Escala!$C$5,IF('Formato No.2'!J175="E",Escala!$C$6,IF('Formato No.2'!J175="N/A","",IF('Formato No.2'!J175="","","ERROR")))))))</f>
        <v>0.8</v>
      </c>
      <c r="J194" s="60" t="str">
        <f>+IF('Formato No.2'!K175="A",Escala!$C$2,IF('Formato No.2'!K175="B",Escala!$C$3,IF('Formato No.2'!K175="C",Escala!$C$4,IF('Formato No.2'!K175="D",Escala!$C$5,IF('Formato No.2'!K175="E",Escala!$C$6,IF('Formato No.2'!K175="N/A","",IF('Formato No.2'!K175="","","ERROR")))))))</f>
        <v/>
      </c>
      <c r="K194" s="60" t="str">
        <f>+IF('Formato No.2'!L175="A",Escala!$C$2,IF('Formato No.2'!L175="B",Escala!$C$3,IF('Formato No.2'!L175="C",Escala!$C$4,IF('Formato No.2'!L175="D",Escala!$C$5,IF('Formato No.2'!L175="E",Escala!$C$6,IF('Formato No.2'!L175="N/A","",IF('Formato No.2'!L175="","","ERROR")))))))</f>
        <v/>
      </c>
      <c r="L194" s="60" t="str">
        <f>+IF('Formato No.2'!M175="A",Escala!$C$2,IF('Formato No.2'!M175="B",Escala!$C$3,IF('Formato No.2'!M175="C",Escala!$C$4,IF('Formato No.2'!M175="D",Escala!$C$5,IF('Formato No.2'!M175="E",Escala!$C$6,IF('Formato No.2'!M175="N/A","",IF('Formato No.2'!M175="","","ERROR")))))))</f>
        <v/>
      </c>
    </row>
    <row r="195" spans="1:12" ht="28.9" customHeight="1" x14ac:dyDescent="0.2">
      <c r="A195" s="1">
        <v>10</v>
      </c>
      <c r="B195" s="4">
        <v>26</v>
      </c>
      <c r="C195" s="4">
        <v>3</v>
      </c>
      <c r="D195" s="16" t="s">
        <v>314</v>
      </c>
      <c r="E195" s="131"/>
      <c r="F195" s="124" t="s">
        <v>112</v>
      </c>
      <c r="G195" s="125"/>
      <c r="H195" s="126"/>
      <c r="I195" s="60">
        <f>+IF('Formato No.2'!J176="A",Escala!$C$2,IF('Formato No.2'!J176="B",Escala!$C$3,IF('Formato No.2'!J176="C",Escala!$C$4,IF('Formato No.2'!J176="D",Escala!$C$5,IF('Formato No.2'!J176="E",Escala!$C$6,IF('Formato No.2'!J176="N/A","",IF('Formato No.2'!J176="","","ERROR")))))))</f>
        <v>0.8</v>
      </c>
      <c r="J195" s="60" t="str">
        <f>+IF('Formato No.2'!K176="A",Escala!$C$2,IF('Formato No.2'!K176="B",Escala!$C$3,IF('Formato No.2'!K176="C",Escala!$C$4,IF('Formato No.2'!K176="D",Escala!$C$5,IF('Formato No.2'!K176="E",Escala!$C$6,IF('Formato No.2'!K176="N/A","",IF('Formato No.2'!K176="","","ERROR")))))))</f>
        <v/>
      </c>
      <c r="K195" s="60" t="str">
        <f>+IF('Formato No.2'!L176="A",Escala!$C$2,IF('Formato No.2'!L176="B",Escala!$C$3,IF('Formato No.2'!L176="C",Escala!$C$4,IF('Formato No.2'!L176="D",Escala!$C$5,IF('Formato No.2'!L176="E",Escala!$C$6,IF('Formato No.2'!L176="N/A","",IF('Formato No.2'!L176="","","ERROR")))))))</f>
        <v/>
      </c>
      <c r="L195" s="60" t="str">
        <f>+IF('Formato No.2'!M176="A",Escala!$C$2,IF('Formato No.2'!M176="B",Escala!$C$3,IF('Formato No.2'!M176="C",Escala!$C$4,IF('Formato No.2'!M176="D",Escala!$C$5,IF('Formato No.2'!M176="E",Escala!$C$6,IF('Formato No.2'!M176="N/A","",IF('Formato No.2'!M176="","","ERROR")))))))</f>
        <v/>
      </c>
    </row>
    <row r="196" spans="1:12" ht="33" customHeight="1" x14ac:dyDescent="0.2">
      <c r="A196" s="1">
        <v>10</v>
      </c>
      <c r="B196" s="4">
        <v>26</v>
      </c>
      <c r="C196" s="4">
        <v>4</v>
      </c>
      <c r="D196" s="16" t="s">
        <v>315</v>
      </c>
      <c r="E196" s="131"/>
      <c r="F196" s="124" t="s">
        <v>113</v>
      </c>
      <c r="G196" s="125"/>
      <c r="H196" s="126"/>
      <c r="I196" s="60" t="str">
        <f>+IF('Formato No.2'!J177="A",Escala!$C$2,IF('Formato No.2'!J177="B",Escala!$C$3,IF('Formato No.2'!J177="C",Escala!$C$4,IF('Formato No.2'!J177="D",Escala!$C$5,IF('Formato No.2'!J177="E",Escala!$C$6,IF('Formato No.2'!J177="N/A","",IF('Formato No.2'!J177="","","ERROR")))))))</f>
        <v/>
      </c>
      <c r="J196" s="60" t="str">
        <f>+IF('Formato No.2'!K177="A",Escala!$C$2,IF('Formato No.2'!K177="B",Escala!$C$3,IF('Formato No.2'!K177="C",Escala!$C$4,IF('Formato No.2'!K177="D",Escala!$C$5,IF('Formato No.2'!K177="E",Escala!$C$6,IF('Formato No.2'!K177="N/A","",IF('Formato No.2'!K177="","","ERROR")))))))</f>
        <v/>
      </c>
      <c r="K196" s="60" t="str">
        <f>+IF('Formato No.2'!L177="A",Escala!$C$2,IF('Formato No.2'!L177="B",Escala!$C$3,IF('Formato No.2'!L177="C",Escala!$C$4,IF('Formato No.2'!L177="D",Escala!$C$5,IF('Formato No.2'!L177="E",Escala!$C$6,IF('Formato No.2'!L177="N/A","",IF('Formato No.2'!L177="","","ERROR")))))))</f>
        <v/>
      </c>
      <c r="L196" s="60" t="str">
        <f>+IF('Formato No.2'!M177="A",Escala!$C$2,IF('Formato No.2'!M177="B",Escala!$C$3,IF('Formato No.2'!M177="C",Escala!$C$4,IF('Formato No.2'!M177="D",Escala!$C$5,IF('Formato No.2'!M177="E",Escala!$C$6,IF('Formato No.2'!M177="N/A","",IF('Formato No.2'!M177="","","ERROR")))))))</f>
        <v/>
      </c>
    </row>
    <row r="197" spans="1:12" ht="33.6" customHeight="1" x14ac:dyDescent="0.2">
      <c r="A197" s="1">
        <v>10</v>
      </c>
      <c r="B197" s="4">
        <v>26</v>
      </c>
      <c r="C197" s="4">
        <v>5</v>
      </c>
      <c r="D197" s="16" t="s">
        <v>316</v>
      </c>
      <c r="E197" s="131"/>
      <c r="F197" s="124" t="s">
        <v>114</v>
      </c>
      <c r="G197" s="125"/>
      <c r="H197" s="126"/>
      <c r="I197" s="60">
        <f>+IF('Formato No.2'!J178="A",Escala!$C$2,IF('Formato No.2'!J178="B",Escala!$C$3,IF('Formato No.2'!J178="C",Escala!$C$4,IF('Formato No.2'!J178="D",Escala!$C$5,IF('Formato No.2'!J178="E",Escala!$C$6,IF('Formato No.2'!J178="N/A","",IF('Formato No.2'!J178="","","ERROR")))))))</f>
        <v>0.6</v>
      </c>
      <c r="J197" s="60" t="str">
        <f>+IF('Formato No.2'!K178="A",Escala!$C$2,IF('Formato No.2'!K178="B",Escala!$C$3,IF('Formato No.2'!K178="C",Escala!$C$4,IF('Formato No.2'!K178="D",Escala!$C$5,IF('Formato No.2'!K178="E",Escala!$C$6,IF('Formato No.2'!K178="N/A","",IF('Formato No.2'!K178="","","ERROR")))))))</f>
        <v/>
      </c>
      <c r="K197" s="60" t="str">
        <f>+IF('Formato No.2'!L178="A",Escala!$C$2,IF('Formato No.2'!L178="B",Escala!$C$3,IF('Formato No.2'!L178="C",Escala!$C$4,IF('Formato No.2'!L178="D",Escala!$C$5,IF('Formato No.2'!L178="E",Escala!$C$6,IF('Formato No.2'!L178="N/A","",IF('Formato No.2'!L178="","","ERROR")))))))</f>
        <v/>
      </c>
      <c r="L197" s="60" t="str">
        <f>+IF('Formato No.2'!M178="A",Escala!$C$2,IF('Formato No.2'!M178="B",Escala!$C$3,IF('Formato No.2'!M178="C",Escala!$C$4,IF('Formato No.2'!M178="D",Escala!$C$5,IF('Formato No.2'!M178="E",Escala!$C$6,IF('Formato No.2'!M178="N/A","",IF('Formato No.2'!M178="","","ERROR")))))))</f>
        <v/>
      </c>
    </row>
    <row r="198" spans="1:12" ht="25.9" customHeight="1" x14ac:dyDescent="0.2">
      <c r="A198" s="1">
        <v>10</v>
      </c>
      <c r="B198" s="4">
        <v>26</v>
      </c>
      <c r="C198" s="4">
        <v>6</v>
      </c>
      <c r="D198" s="16" t="s">
        <v>317</v>
      </c>
      <c r="E198" s="131"/>
      <c r="F198" s="124" t="s">
        <v>115</v>
      </c>
      <c r="G198" s="125"/>
      <c r="H198" s="126"/>
      <c r="I198" s="60" t="str">
        <f>+IF('Formato No.2'!J179="A",Escala!$C$2,IF('Formato No.2'!J179="B",Escala!$C$3,IF('Formato No.2'!J179="C",Escala!$C$4,IF('Formato No.2'!J179="D",Escala!$C$5,IF('Formato No.2'!J179="E",Escala!$C$6,IF('Formato No.2'!J179="N/A","",IF('Formato No.2'!J179="","","ERROR")))))))</f>
        <v/>
      </c>
      <c r="J198" s="60" t="str">
        <f>+IF('Formato No.2'!K179="A",Escala!$C$2,IF('Formato No.2'!K179="B",Escala!$C$3,IF('Formato No.2'!K179="C",Escala!$C$4,IF('Formato No.2'!K179="D",Escala!$C$5,IF('Formato No.2'!K179="E",Escala!$C$6,IF('Formato No.2'!K179="N/A","",IF('Formato No.2'!K179="","","ERROR")))))))</f>
        <v/>
      </c>
      <c r="K198" s="60" t="str">
        <f>+IF('Formato No.2'!L179="A",Escala!$C$2,IF('Formato No.2'!L179="B",Escala!$C$3,IF('Formato No.2'!L179="C",Escala!$C$4,IF('Formato No.2'!L179="D",Escala!$C$5,IF('Formato No.2'!L179="E",Escala!$C$6,IF('Formato No.2'!L179="N/A","",IF('Formato No.2'!L179="","","ERROR")))))))</f>
        <v/>
      </c>
      <c r="L198" s="60" t="str">
        <f>+IF('Formato No.2'!M179="A",Escala!$C$2,IF('Formato No.2'!M179="B",Escala!$C$3,IF('Formato No.2'!M179="C",Escala!$C$4,IF('Formato No.2'!M179="D",Escala!$C$5,IF('Formato No.2'!M179="E",Escala!$C$6,IF('Formato No.2'!M179="N/A","",IF('Formato No.2'!M179="","","ERROR")))))))</f>
        <v/>
      </c>
    </row>
    <row r="199" spans="1:12" ht="24" customHeight="1" x14ac:dyDescent="0.2">
      <c r="A199" s="1">
        <v>10</v>
      </c>
      <c r="B199" s="4">
        <v>26</v>
      </c>
      <c r="C199" s="4">
        <v>7</v>
      </c>
      <c r="D199" s="16" t="s">
        <v>318</v>
      </c>
      <c r="E199" s="131"/>
      <c r="F199" s="135" t="s">
        <v>116</v>
      </c>
      <c r="G199" s="136"/>
      <c r="H199" s="137"/>
      <c r="I199" s="60">
        <f>+IF('Formato No.2'!J180="A",Escala!$C$2,IF('Formato No.2'!J180="B",Escala!$C$3,IF('Formato No.2'!J180="C",Escala!$C$4,IF('Formato No.2'!J180="D",Escala!$C$5,IF('Formato No.2'!J180="E",Escala!$C$6,IF('Formato No.2'!J180="N/A","",IF('Formato No.2'!J180="","","ERROR")))))))</f>
        <v>1</v>
      </c>
      <c r="J199" s="60" t="str">
        <f>+IF('Formato No.2'!K180="A",Escala!$C$2,IF('Formato No.2'!K180="B",Escala!$C$3,IF('Formato No.2'!K180="C",Escala!$C$4,IF('Formato No.2'!K180="D",Escala!$C$5,IF('Formato No.2'!K180="E",Escala!$C$6,IF('Formato No.2'!K180="N/A","",IF('Formato No.2'!K180="","","ERROR")))))))</f>
        <v/>
      </c>
      <c r="K199" s="60" t="str">
        <f>+IF('Formato No.2'!L180="A",Escala!$C$2,IF('Formato No.2'!L180="B",Escala!$C$3,IF('Formato No.2'!L180="C",Escala!$C$4,IF('Formato No.2'!L180="D",Escala!$C$5,IF('Formato No.2'!L180="E",Escala!$C$6,IF('Formato No.2'!L180="N/A","",IF('Formato No.2'!L180="","","ERROR")))))))</f>
        <v/>
      </c>
      <c r="L199" s="60" t="str">
        <f>+IF('Formato No.2'!M180="A",Escala!$C$2,IF('Formato No.2'!M180="B",Escala!$C$3,IF('Formato No.2'!M180="C",Escala!$C$4,IF('Formato No.2'!M180="D",Escala!$C$5,IF('Formato No.2'!M180="E",Escala!$C$6,IF('Formato No.2'!M180="N/A","",IF('Formato No.2'!M180="","","ERROR")))))))</f>
        <v/>
      </c>
    </row>
    <row r="200" spans="1:12" ht="19.149999999999999" customHeight="1" x14ac:dyDescent="0.2">
      <c r="B200" s="4"/>
      <c r="C200" s="4"/>
      <c r="D200" s="44"/>
      <c r="E200" s="45"/>
      <c r="F200" s="46"/>
      <c r="G200" s="46"/>
      <c r="H200" s="47"/>
      <c r="I200" s="59">
        <f>+AVERAGE(I193:I199)</f>
        <v>0.84000000000000008</v>
      </c>
      <c r="J200" s="59" t="e">
        <f t="shared" ref="J200:L200" si="33">+AVERAGE(J193:J199)</f>
        <v>#DIV/0!</v>
      </c>
      <c r="K200" s="59" t="e">
        <f t="shared" si="33"/>
        <v>#DIV/0!</v>
      </c>
      <c r="L200" s="59" t="e">
        <f t="shared" si="33"/>
        <v>#DIV/0!</v>
      </c>
    </row>
    <row r="201" spans="1:12" ht="23.25" customHeight="1" x14ac:dyDescent="0.2">
      <c r="A201" s="1">
        <v>10</v>
      </c>
      <c r="B201" s="4">
        <v>27</v>
      </c>
      <c r="C201" s="4">
        <v>0</v>
      </c>
      <c r="D201" s="16" t="s">
        <v>319</v>
      </c>
      <c r="E201" s="121" t="s">
        <v>377</v>
      </c>
      <c r="F201" s="124" t="s">
        <v>117</v>
      </c>
      <c r="G201" s="125"/>
      <c r="H201" s="126"/>
      <c r="I201" s="60">
        <f>+IF('Formato No.2'!J181="A",Escala!$C$2,IF('Formato No.2'!J181="B",Escala!$C$3,IF('Formato No.2'!J181="C",Escala!$C$4,IF('Formato No.2'!J181="D",Escala!$C$5,IF('Formato No.2'!J181="E",Escala!$C$6,IF('Formato No.2'!J181="N/A","",IF('Formato No.2'!J181="","","ERROR")))))))</f>
        <v>1</v>
      </c>
      <c r="J201" s="60" t="str">
        <f>+IF('Formato No.2'!K181="A",Escala!$C$2,IF('Formato No.2'!K181="B",Escala!$C$3,IF('Formato No.2'!K181="C",Escala!$C$4,IF('Formato No.2'!K181="D",Escala!$C$5,IF('Formato No.2'!K181="E",Escala!$C$6,IF('Formato No.2'!K181="N/A","",IF('Formato No.2'!K181="","","ERROR")))))))</f>
        <v/>
      </c>
      <c r="K201" s="60" t="str">
        <f>+IF('Formato No.2'!L181="A",Escala!$C$2,IF('Formato No.2'!L181="B",Escala!$C$3,IF('Formato No.2'!L181="C",Escala!$C$4,IF('Formato No.2'!L181="D",Escala!$C$5,IF('Formato No.2'!L181="E",Escala!$C$6,IF('Formato No.2'!L181="N/A","",IF('Formato No.2'!L181="","","ERROR")))))))</f>
        <v/>
      </c>
      <c r="L201" s="60" t="str">
        <f>+IF('Formato No.2'!M181="A",Escala!$C$2,IF('Formato No.2'!M181="B",Escala!$C$3,IF('Formato No.2'!M181="C",Escala!$C$4,IF('Formato No.2'!M181="D",Escala!$C$5,IF('Formato No.2'!M181="E",Escala!$C$6,IF('Formato No.2'!M181="N/A","",IF('Formato No.2'!M181="","","ERROR")))))))</f>
        <v/>
      </c>
    </row>
    <row r="202" spans="1:12" ht="24.75" customHeight="1" x14ac:dyDescent="0.2">
      <c r="A202" s="1">
        <v>10</v>
      </c>
      <c r="B202" s="4">
        <v>27</v>
      </c>
      <c r="C202" s="4">
        <v>1</v>
      </c>
      <c r="D202" s="16" t="s">
        <v>320</v>
      </c>
      <c r="E202" s="122"/>
      <c r="F202" s="124" t="s">
        <v>118</v>
      </c>
      <c r="G202" s="125"/>
      <c r="H202" s="126"/>
      <c r="I202" s="60">
        <f>+IF('Formato No.2'!J182="A",Escala!$C$2,IF('Formato No.2'!J182="B",Escala!$C$3,IF('Formato No.2'!J182="C",Escala!$C$4,IF('Formato No.2'!J182="D",Escala!$C$5,IF('Formato No.2'!J182="E",Escala!$C$6,IF('Formato No.2'!J182="N/A","",IF('Formato No.2'!J182="","","ERROR")))))))</f>
        <v>0.8</v>
      </c>
      <c r="J202" s="60" t="str">
        <f>+IF('Formato No.2'!K182="A",Escala!$C$2,IF('Formato No.2'!K182="B",Escala!$C$3,IF('Formato No.2'!K182="C",Escala!$C$4,IF('Formato No.2'!K182="D",Escala!$C$5,IF('Formato No.2'!K182="E",Escala!$C$6,IF('Formato No.2'!K182="N/A","",IF('Formato No.2'!K182="","","ERROR")))))))</f>
        <v/>
      </c>
      <c r="K202" s="60" t="str">
        <f>+IF('Formato No.2'!L182="A",Escala!$C$2,IF('Formato No.2'!L182="B",Escala!$C$3,IF('Formato No.2'!L182="C",Escala!$C$4,IF('Formato No.2'!L182="D",Escala!$C$5,IF('Formato No.2'!L182="E",Escala!$C$6,IF('Formato No.2'!L182="N/A","",IF('Formato No.2'!L182="","","ERROR")))))))</f>
        <v/>
      </c>
      <c r="L202" s="60" t="str">
        <f>+IF('Formato No.2'!M182="A",Escala!$C$2,IF('Formato No.2'!M182="B",Escala!$C$3,IF('Formato No.2'!M182="C",Escala!$C$4,IF('Formato No.2'!M182="D",Escala!$C$5,IF('Formato No.2'!M182="E",Escala!$C$6,IF('Formato No.2'!M182="N/A","",IF('Formato No.2'!M182="","","ERROR")))))))</f>
        <v/>
      </c>
    </row>
    <row r="203" spans="1:12" ht="24.75" customHeight="1" x14ac:dyDescent="0.2">
      <c r="A203" s="1">
        <v>10</v>
      </c>
      <c r="B203" s="4">
        <v>27</v>
      </c>
      <c r="C203" s="4">
        <v>2</v>
      </c>
      <c r="D203" s="16" t="s">
        <v>321</v>
      </c>
      <c r="E203" s="122"/>
      <c r="F203" s="124" t="s">
        <v>153</v>
      </c>
      <c r="G203" s="125"/>
      <c r="H203" s="126"/>
      <c r="I203" s="60">
        <f>+IF('Formato No.2'!J183="A",Escala!$C$2,IF('Formato No.2'!J183="B",Escala!$C$3,IF('Formato No.2'!J183="C",Escala!$C$4,IF('Formato No.2'!J183="D",Escala!$C$5,IF('Formato No.2'!J183="E",Escala!$C$6,IF('Formato No.2'!J183="N/A","",IF('Formato No.2'!J183="","","ERROR")))))))</f>
        <v>1</v>
      </c>
      <c r="J203" s="60" t="str">
        <f>+IF('Formato No.2'!K183="A",Escala!$C$2,IF('Formato No.2'!K183="B",Escala!$C$3,IF('Formato No.2'!K183="C",Escala!$C$4,IF('Formato No.2'!K183="D",Escala!$C$5,IF('Formato No.2'!K183="E",Escala!$C$6,IF('Formato No.2'!K183="N/A","",IF('Formato No.2'!K183="","","ERROR")))))))</f>
        <v/>
      </c>
      <c r="K203" s="60" t="str">
        <f>+IF('Formato No.2'!L183="A",Escala!$C$2,IF('Formato No.2'!L183="B",Escala!$C$3,IF('Formato No.2'!L183="C",Escala!$C$4,IF('Formato No.2'!L183="D",Escala!$C$5,IF('Formato No.2'!L183="E",Escala!$C$6,IF('Formato No.2'!L183="N/A","",IF('Formato No.2'!L183="","","ERROR")))))))</f>
        <v/>
      </c>
      <c r="L203" s="60" t="str">
        <f>+IF('Formato No.2'!M183="A",Escala!$C$2,IF('Formato No.2'!M183="B",Escala!$C$3,IF('Formato No.2'!M183="C",Escala!$C$4,IF('Formato No.2'!M183="D",Escala!$C$5,IF('Formato No.2'!M183="E",Escala!$C$6,IF('Formato No.2'!M183="N/A","",IF('Formato No.2'!M183="","","ERROR")))))))</f>
        <v/>
      </c>
    </row>
    <row r="204" spans="1:12" ht="22.15" customHeight="1" x14ac:dyDescent="0.2">
      <c r="A204" s="1">
        <v>10</v>
      </c>
      <c r="B204" s="4">
        <v>27</v>
      </c>
      <c r="C204" s="4">
        <v>3</v>
      </c>
      <c r="D204" s="16" t="s">
        <v>322</v>
      </c>
      <c r="E204" s="122"/>
      <c r="F204" s="124" t="s">
        <v>154</v>
      </c>
      <c r="G204" s="125"/>
      <c r="H204" s="126"/>
      <c r="I204" s="60">
        <f>+IF('Formato No.2'!J184="A",Escala!$C$2,IF('Formato No.2'!J184="B",Escala!$C$3,IF('Formato No.2'!J184="C",Escala!$C$4,IF('Formato No.2'!J184="D",Escala!$C$5,IF('Formato No.2'!J184="E",Escala!$C$6,IF('Formato No.2'!J184="N/A","",IF('Formato No.2'!J184="","","ERROR")))))))</f>
        <v>1</v>
      </c>
      <c r="J204" s="60" t="str">
        <f>+IF('Formato No.2'!K184="A",Escala!$C$2,IF('Formato No.2'!K184="B",Escala!$C$3,IF('Formato No.2'!K184="C",Escala!$C$4,IF('Formato No.2'!K184="D",Escala!$C$5,IF('Formato No.2'!K184="E",Escala!$C$6,IF('Formato No.2'!K184="N/A","",IF('Formato No.2'!K184="","","ERROR")))))))</f>
        <v/>
      </c>
      <c r="K204" s="60" t="str">
        <f>+IF('Formato No.2'!L184="A",Escala!$C$2,IF('Formato No.2'!L184="B",Escala!$C$3,IF('Formato No.2'!L184="C",Escala!$C$4,IF('Formato No.2'!L184="D",Escala!$C$5,IF('Formato No.2'!L184="E",Escala!$C$6,IF('Formato No.2'!L184="N/A","",IF('Formato No.2'!L184="","","ERROR")))))))</f>
        <v/>
      </c>
      <c r="L204" s="60" t="str">
        <f>+IF('Formato No.2'!M184="A",Escala!$C$2,IF('Formato No.2'!M184="B",Escala!$C$3,IF('Formato No.2'!M184="C",Escala!$C$4,IF('Formato No.2'!M184="D",Escala!$C$5,IF('Formato No.2'!M184="E",Escala!$C$6,IF('Formato No.2'!M184="N/A","",IF('Formato No.2'!M184="","","ERROR")))))))</f>
        <v/>
      </c>
    </row>
    <row r="205" spans="1:12" ht="23.25" customHeight="1" x14ac:dyDescent="0.2">
      <c r="A205" s="1">
        <v>10</v>
      </c>
      <c r="B205" s="1">
        <v>0</v>
      </c>
      <c r="C205" s="1">
        <v>0</v>
      </c>
      <c r="D205" s="31" t="s">
        <v>303</v>
      </c>
      <c r="E205" s="127" t="s">
        <v>392</v>
      </c>
      <c r="F205" s="128"/>
      <c r="G205" s="128"/>
      <c r="H205" s="129"/>
      <c r="I205" s="58" t="s">
        <v>394</v>
      </c>
      <c r="J205" s="58" t="s">
        <v>386</v>
      </c>
      <c r="K205" s="58" t="s">
        <v>387</v>
      </c>
      <c r="L205" s="58" t="s">
        <v>388</v>
      </c>
    </row>
    <row r="206" spans="1:12" ht="22.15" customHeight="1" x14ac:dyDescent="0.2">
      <c r="A206" s="1">
        <v>10</v>
      </c>
      <c r="B206" s="4">
        <v>27</v>
      </c>
      <c r="C206" s="4">
        <v>4</v>
      </c>
      <c r="D206" s="16" t="s">
        <v>323</v>
      </c>
      <c r="E206" s="122" t="s">
        <v>377</v>
      </c>
      <c r="F206" s="124" t="s">
        <v>119</v>
      </c>
      <c r="G206" s="125"/>
      <c r="H206" s="126"/>
      <c r="I206" s="60">
        <f>+IF('Formato No.2'!J185="A",Escala!$C$2,IF('Formato No.2'!J185="B",Escala!$C$3,IF('Formato No.2'!J185="C",Escala!$C$4,IF('Formato No.2'!J185="D",Escala!$C$5,IF('Formato No.2'!J185="E",Escala!$C$6,IF('Formato No.2'!J185="N/A","",IF('Formato No.2'!J185="","","ERROR")))))))</f>
        <v>0.8</v>
      </c>
      <c r="J206" s="60" t="str">
        <f>+IF('Formato No.2'!K185="A",Escala!$C$2,IF('Formato No.2'!K185="B",Escala!$C$3,IF('Formato No.2'!K185="C",Escala!$C$4,IF('Formato No.2'!K185="D",Escala!$C$5,IF('Formato No.2'!K185="E",Escala!$C$6,IF('Formato No.2'!K185="N/A","",IF('Formato No.2'!K185="","","ERROR")))))))</f>
        <v/>
      </c>
      <c r="K206" s="60" t="str">
        <f>+IF('Formato No.2'!L185="A",Escala!$C$2,IF('Formato No.2'!L185="B",Escala!$C$3,IF('Formato No.2'!L185="C",Escala!$C$4,IF('Formato No.2'!L185="D",Escala!$C$5,IF('Formato No.2'!L185="E",Escala!$C$6,IF('Formato No.2'!L185="N/A","",IF('Formato No.2'!L185="","","ERROR")))))))</f>
        <v/>
      </c>
      <c r="L206" s="60" t="str">
        <f>+IF('Formato No.2'!M185="A",Escala!$C$2,IF('Formato No.2'!M185="B",Escala!$C$3,IF('Formato No.2'!M185="C",Escala!$C$4,IF('Formato No.2'!M185="D",Escala!$C$5,IF('Formato No.2'!M185="E",Escala!$C$6,IF('Formato No.2'!M185="N/A","",IF('Formato No.2'!M185="","","ERROR")))))))</f>
        <v/>
      </c>
    </row>
    <row r="207" spans="1:12" ht="26.25" customHeight="1" x14ac:dyDescent="0.2">
      <c r="A207" s="1">
        <v>10</v>
      </c>
      <c r="B207" s="4">
        <v>27</v>
      </c>
      <c r="C207" s="4">
        <v>5</v>
      </c>
      <c r="D207" s="16" t="s">
        <v>324</v>
      </c>
      <c r="E207" s="122"/>
      <c r="F207" s="124" t="s">
        <v>120</v>
      </c>
      <c r="G207" s="125"/>
      <c r="H207" s="126"/>
      <c r="I207" s="60">
        <f>+IF('Formato No.2'!J186="A",Escala!$C$2,IF('Formato No.2'!J186="B",Escala!$C$3,IF('Formato No.2'!J186="C",Escala!$C$4,IF('Formato No.2'!J186="D",Escala!$C$5,IF('Formato No.2'!J186="E",Escala!$C$6,IF('Formato No.2'!J186="N/A","",IF('Formato No.2'!J186="","","ERROR")))))))</f>
        <v>1</v>
      </c>
      <c r="J207" s="60" t="str">
        <f>+IF('Formato No.2'!K186="A",Escala!$C$2,IF('Formato No.2'!K186="B",Escala!$C$3,IF('Formato No.2'!K186="C",Escala!$C$4,IF('Formato No.2'!K186="D",Escala!$C$5,IF('Formato No.2'!K186="E",Escala!$C$6,IF('Formato No.2'!K186="N/A","",IF('Formato No.2'!K186="","","ERROR")))))))</f>
        <v/>
      </c>
      <c r="K207" s="60" t="str">
        <f>+IF('Formato No.2'!L186="A",Escala!$C$2,IF('Formato No.2'!L186="B",Escala!$C$3,IF('Formato No.2'!L186="C",Escala!$C$4,IF('Formato No.2'!L186="D",Escala!$C$5,IF('Formato No.2'!L186="E",Escala!$C$6,IF('Formato No.2'!L186="N/A","",IF('Formato No.2'!L186="","","ERROR")))))))</f>
        <v/>
      </c>
      <c r="L207" s="60" t="str">
        <f>+IF('Formato No.2'!M186="A",Escala!$C$2,IF('Formato No.2'!M186="B",Escala!$C$3,IF('Formato No.2'!M186="C",Escala!$C$4,IF('Formato No.2'!M186="D",Escala!$C$5,IF('Formato No.2'!M186="E",Escala!$C$6,IF('Formato No.2'!M186="N/A","",IF('Formato No.2'!M186="","","ERROR")))))))</f>
        <v/>
      </c>
    </row>
    <row r="208" spans="1:12" ht="15.75" customHeight="1" x14ac:dyDescent="0.2">
      <c r="A208" s="1">
        <v>10</v>
      </c>
      <c r="B208" s="4">
        <v>27</v>
      </c>
      <c r="C208" s="4">
        <v>6</v>
      </c>
      <c r="D208" s="16" t="s">
        <v>325</v>
      </c>
      <c r="E208" s="122"/>
      <c r="F208" s="124" t="s">
        <v>121</v>
      </c>
      <c r="G208" s="125"/>
      <c r="H208" s="126"/>
      <c r="I208" s="60">
        <f>+IF('Formato No.2'!J187="A",Escala!$C$2,IF('Formato No.2'!J187="B",Escala!$C$3,IF('Formato No.2'!J187="C",Escala!$C$4,IF('Formato No.2'!J187="D",Escala!$C$5,IF('Formato No.2'!J187="E",Escala!$C$6,IF('Formato No.2'!J187="N/A","",IF('Formato No.2'!J187="","","ERROR")))))))</f>
        <v>0.6</v>
      </c>
      <c r="J208" s="60" t="str">
        <f>+IF('Formato No.2'!K187="A",Escala!$C$2,IF('Formato No.2'!K187="B",Escala!$C$3,IF('Formato No.2'!K187="C",Escala!$C$4,IF('Formato No.2'!K187="D",Escala!$C$5,IF('Formato No.2'!K187="E",Escala!$C$6,IF('Formato No.2'!K187="N/A","",IF('Formato No.2'!K187="","","ERROR")))))))</f>
        <v/>
      </c>
      <c r="K208" s="60" t="str">
        <f>+IF('Formato No.2'!L187="A",Escala!$C$2,IF('Formato No.2'!L187="B",Escala!$C$3,IF('Formato No.2'!L187="C",Escala!$C$4,IF('Formato No.2'!L187="D",Escala!$C$5,IF('Formato No.2'!L187="E",Escala!$C$6,IF('Formato No.2'!L187="N/A","",IF('Formato No.2'!L187="","","ERROR")))))))</f>
        <v/>
      </c>
      <c r="L208" s="60" t="str">
        <f>+IF('Formato No.2'!M187="A",Escala!$C$2,IF('Formato No.2'!M187="B",Escala!$C$3,IF('Formato No.2'!M187="C",Escala!$C$4,IF('Formato No.2'!M187="D",Escala!$C$5,IF('Formato No.2'!M187="E",Escala!$C$6,IF('Formato No.2'!M187="N/A","",IF('Formato No.2'!M187="","","ERROR")))))))</f>
        <v/>
      </c>
    </row>
    <row r="209" spans="1:12" ht="39.75" customHeight="1" x14ac:dyDescent="0.2">
      <c r="A209" s="1">
        <v>10</v>
      </c>
      <c r="B209" s="4">
        <v>27</v>
      </c>
      <c r="C209" s="4">
        <v>7</v>
      </c>
      <c r="D209" s="16" t="s">
        <v>326</v>
      </c>
      <c r="E209" s="123"/>
      <c r="F209" s="124" t="s">
        <v>122</v>
      </c>
      <c r="G209" s="125"/>
      <c r="H209" s="126"/>
      <c r="I209" s="60">
        <f>+IF('Formato No.2'!J188="A",Escala!$C$2,IF('Formato No.2'!J188="B",Escala!$C$3,IF('Formato No.2'!J188="C",Escala!$C$4,IF('Formato No.2'!J188="D",Escala!$C$5,IF('Formato No.2'!J188="E",Escala!$C$6,IF('Formato No.2'!J188="N/A","",IF('Formato No.2'!J188="","","ERROR")))))))</f>
        <v>0.8</v>
      </c>
      <c r="J209" s="60" t="str">
        <f>+IF('Formato No.2'!K188="A",Escala!$C$2,IF('Formato No.2'!K188="B",Escala!$C$3,IF('Formato No.2'!K188="C",Escala!$C$4,IF('Formato No.2'!K188="D",Escala!$C$5,IF('Formato No.2'!K188="E",Escala!$C$6,IF('Formato No.2'!K188="N/A","",IF('Formato No.2'!K188="","","ERROR")))))))</f>
        <v/>
      </c>
      <c r="K209" s="60" t="str">
        <f>+IF('Formato No.2'!L188="A",Escala!$C$2,IF('Formato No.2'!L188="B",Escala!$C$3,IF('Formato No.2'!L188="C",Escala!$C$4,IF('Formato No.2'!L188="D",Escala!$C$5,IF('Formato No.2'!L188="E",Escala!$C$6,IF('Formato No.2'!L188="N/A","",IF('Formato No.2'!L188="","","ERROR")))))))</f>
        <v/>
      </c>
      <c r="L209" s="60" t="str">
        <f>+IF('Formato No.2'!M188="A",Escala!$C$2,IF('Formato No.2'!M188="B",Escala!$C$3,IF('Formato No.2'!M188="C",Escala!$C$4,IF('Formato No.2'!M188="D",Escala!$C$5,IF('Formato No.2'!M188="E",Escala!$C$6,IF('Formato No.2'!M188="N/A","",IF('Formato No.2'!M188="","","ERROR")))))))</f>
        <v/>
      </c>
    </row>
    <row r="210" spans="1:12" ht="15" customHeight="1" thickBot="1" x14ac:dyDescent="0.25">
      <c r="B210" s="4"/>
      <c r="C210" s="4"/>
      <c r="D210" s="44"/>
      <c r="E210" s="45"/>
      <c r="F210" s="46"/>
      <c r="G210" s="46"/>
      <c r="H210" s="47"/>
      <c r="I210" s="59">
        <f>+AVERAGE(I201:I209)</f>
        <v>0.87499999999999989</v>
      </c>
      <c r="J210" s="59" t="e">
        <f t="shared" ref="J210:L210" si="34">+AVERAGE(J201:J209)</f>
        <v>#DIV/0!</v>
      </c>
      <c r="K210" s="59" t="e">
        <f t="shared" si="34"/>
        <v>#DIV/0!</v>
      </c>
      <c r="L210" s="59" t="e">
        <f t="shared" si="34"/>
        <v>#DIV/0!</v>
      </c>
    </row>
    <row r="211" spans="1:12" ht="12.75" customHeight="1" thickBot="1" x14ac:dyDescent="0.25">
      <c r="B211" s="4"/>
      <c r="C211" s="4"/>
      <c r="D211" s="52"/>
      <c r="E211" s="53"/>
      <c r="F211" s="54"/>
      <c r="G211" s="54"/>
      <c r="H211" s="55"/>
      <c r="I211" s="62">
        <f>+(I210+I200+I191)/3</f>
        <v>0.83833333333333326</v>
      </c>
      <c r="J211" s="62" t="e">
        <f t="shared" ref="J211:L211" si="35">+(J210+J200+J191)/3</f>
        <v>#DIV/0!</v>
      </c>
      <c r="K211" s="62" t="e">
        <f t="shared" si="35"/>
        <v>#DIV/0!</v>
      </c>
      <c r="L211" s="62" t="e">
        <f t="shared" si="35"/>
        <v>#DIV/0!</v>
      </c>
    </row>
    <row r="212" spans="1:12" ht="22.5" customHeight="1" x14ac:dyDescent="0.2">
      <c r="A212" s="1">
        <v>11</v>
      </c>
      <c r="B212" s="1">
        <v>0</v>
      </c>
      <c r="C212" s="1">
        <v>0</v>
      </c>
      <c r="D212" s="31" t="s">
        <v>327</v>
      </c>
      <c r="E212" s="127" t="s">
        <v>353</v>
      </c>
      <c r="F212" s="128"/>
      <c r="G212" s="128"/>
      <c r="H212" s="129"/>
      <c r="I212" s="58" t="s">
        <v>394</v>
      </c>
      <c r="J212" s="58" t="s">
        <v>386</v>
      </c>
      <c r="K212" s="58" t="s">
        <v>387</v>
      </c>
      <c r="L212" s="58" t="s">
        <v>388</v>
      </c>
    </row>
    <row r="213" spans="1:12" ht="24" customHeight="1" x14ac:dyDescent="0.2">
      <c r="A213" s="1">
        <v>11</v>
      </c>
      <c r="B213" s="4">
        <v>28</v>
      </c>
      <c r="C213" s="4">
        <v>0</v>
      </c>
      <c r="D213" s="16" t="s">
        <v>328</v>
      </c>
      <c r="E213" s="121" t="s">
        <v>378</v>
      </c>
      <c r="F213" s="124" t="s">
        <v>123</v>
      </c>
      <c r="G213" s="125"/>
      <c r="H213" s="126"/>
      <c r="I213" s="60" t="str">
        <f>+IF('Formato No.2'!J190="A",Escala!$C$2,IF('Formato No.2'!J190="B",Escala!$C$3,IF('Formato No.2'!J190="C",Escala!$C$4,IF('Formato No.2'!J190="D",Escala!$C$5,IF('Formato No.2'!J190="E",Escala!$C$6,IF('Formato No.2'!J190="N/A","",IF('Formato No.2'!J190="","","ERROR")))))))</f>
        <v/>
      </c>
      <c r="J213" s="60" t="str">
        <f>+IF('Formato No.2'!K190="A",Escala!$C$2,IF('Formato No.2'!K190="B",Escala!$C$3,IF('Formato No.2'!K190="C",Escala!$C$4,IF('Formato No.2'!K190="D",Escala!$C$5,IF('Formato No.2'!K190="E",Escala!$C$6,IF('Formato No.2'!K190="N/A","",IF('Formato No.2'!K190="","","ERROR")))))))</f>
        <v/>
      </c>
      <c r="K213" s="60" t="str">
        <f>+IF('Formato No.2'!L190="A",Escala!$C$2,IF('Formato No.2'!L190="B",Escala!$C$3,IF('Formato No.2'!L190="C",Escala!$C$4,IF('Formato No.2'!L190="D",Escala!$C$5,IF('Formato No.2'!L190="E",Escala!$C$6,IF('Formato No.2'!L190="N/A","",IF('Formato No.2'!L190="","","ERROR")))))))</f>
        <v/>
      </c>
      <c r="L213" s="60" t="str">
        <f>+IF('Formato No.2'!M190="A",Escala!$C$2,IF('Formato No.2'!M190="B",Escala!$C$3,IF('Formato No.2'!M190="C",Escala!$C$4,IF('Formato No.2'!M190="D",Escala!$C$5,IF('Formato No.2'!M190="E",Escala!$C$6,IF('Formato No.2'!M190="N/A","",IF('Formato No.2'!M190="","","ERROR")))))))</f>
        <v/>
      </c>
    </row>
    <row r="214" spans="1:12" ht="25.15" customHeight="1" x14ac:dyDescent="0.2">
      <c r="A214" s="1">
        <v>11</v>
      </c>
      <c r="B214" s="4">
        <v>28</v>
      </c>
      <c r="C214" s="4">
        <v>1</v>
      </c>
      <c r="D214" s="16" t="s">
        <v>329</v>
      </c>
      <c r="E214" s="122"/>
      <c r="F214" s="124" t="s">
        <v>124</v>
      </c>
      <c r="G214" s="125"/>
      <c r="H214" s="126"/>
      <c r="I214" s="60" t="str">
        <f>+IF('Formato No.2'!J191="A",Escala!$C$2,IF('Formato No.2'!J191="B",Escala!$C$3,IF('Formato No.2'!J191="C",Escala!$C$4,IF('Formato No.2'!J191="D",Escala!$C$5,IF('Formato No.2'!J191="E",Escala!$C$6,IF('Formato No.2'!J191="N/A","",IF('Formato No.2'!J191="","","ERROR")))))))</f>
        <v/>
      </c>
      <c r="J214" s="60" t="str">
        <f>+IF('Formato No.2'!K191="A",Escala!$C$2,IF('Formato No.2'!K191="B",Escala!$C$3,IF('Formato No.2'!K191="C",Escala!$C$4,IF('Formato No.2'!K191="D",Escala!$C$5,IF('Formato No.2'!K191="E",Escala!$C$6,IF('Formato No.2'!K191="N/A","",IF('Formato No.2'!K191="","","ERROR")))))))</f>
        <v/>
      </c>
      <c r="K214" s="60" t="str">
        <f>+IF('Formato No.2'!L191="A",Escala!$C$2,IF('Formato No.2'!L191="B",Escala!$C$3,IF('Formato No.2'!L191="C",Escala!$C$4,IF('Formato No.2'!L191="D",Escala!$C$5,IF('Formato No.2'!L191="E",Escala!$C$6,IF('Formato No.2'!L191="N/A","",IF('Formato No.2'!L191="","","ERROR")))))))</f>
        <v/>
      </c>
      <c r="L214" s="60" t="str">
        <f>+IF('Formato No.2'!M191="A",Escala!$C$2,IF('Formato No.2'!M191="B",Escala!$C$3,IF('Formato No.2'!M191="C",Escala!$C$4,IF('Formato No.2'!M191="D",Escala!$C$5,IF('Formato No.2'!M191="E",Escala!$C$6,IF('Formato No.2'!M191="N/A","",IF('Formato No.2'!M191="","","ERROR")))))))</f>
        <v/>
      </c>
    </row>
    <row r="215" spans="1:12" ht="25.9" customHeight="1" x14ac:dyDescent="0.2">
      <c r="A215" s="1">
        <v>11</v>
      </c>
      <c r="B215" s="4">
        <v>28</v>
      </c>
      <c r="C215" s="4">
        <v>2</v>
      </c>
      <c r="D215" s="16" t="s">
        <v>330</v>
      </c>
      <c r="E215" s="122"/>
      <c r="F215" s="124" t="s">
        <v>125</v>
      </c>
      <c r="G215" s="125"/>
      <c r="H215" s="126"/>
      <c r="I215" s="60" t="str">
        <f>+IF('Formato No.2'!J192="A",Escala!$C$2,IF('Formato No.2'!J192="B",Escala!$C$3,IF('Formato No.2'!J192="C",Escala!$C$4,IF('Formato No.2'!J192="D",Escala!$C$5,IF('Formato No.2'!J192="E",Escala!$C$6,IF('Formato No.2'!J192="N/A","",IF('Formato No.2'!J192="","","ERROR")))))))</f>
        <v/>
      </c>
      <c r="J215" s="60" t="str">
        <f>+IF('Formato No.2'!K192="A",Escala!$C$2,IF('Formato No.2'!K192="B",Escala!$C$3,IF('Formato No.2'!K192="C",Escala!$C$4,IF('Formato No.2'!K192="D",Escala!$C$5,IF('Formato No.2'!K192="E",Escala!$C$6,IF('Formato No.2'!K192="N/A","",IF('Formato No.2'!K192="","","ERROR")))))))</f>
        <v/>
      </c>
      <c r="K215" s="60" t="str">
        <f>+IF('Formato No.2'!L192="A",Escala!$C$2,IF('Formato No.2'!L192="B",Escala!$C$3,IF('Formato No.2'!L192="C",Escala!$C$4,IF('Formato No.2'!L192="D",Escala!$C$5,IF('Formato No.2'!L192="E",Escala!$C$6,IF('Formato No.2'!L192="N/A","",IF('Formato No.2'!L192="","","ERROR")))))))</f>
        <v/>
      </c>
      <c r="L215" s="60" t="str">
        <f>+IF('Formato No.2'!M192="A",Escala!$C$2,IF('Formato No.2'!M192="B",Escala!$C$3,IF('Formato No.2'!M192="C",Escala!$C$4,IF('Formato No.2'!M192="D",Escala!$C$5,IF('Formato No.2'!M192="E",Escala!$C$6,IF('Formato No.2'!M192="N/A","",IF('Formato No.2'!M192="","","ERROR")))))))</f>
        <v/>
      </c>
    </row>
    <row r="216" spans="1:12" ht="19.149999999999999" customHeight="1" x14ac:dyDescent="0.2">
      <c r="A216" s="1">
        <v>11</v>
      </c>
      <c r="B216" s="4">
        <v>28</v>
      </c>
      <c r="C216" s="4">
        <v>3</v>
      </c>
      <c r="D216" s="16" t="s">
        <v>331</v>
      </c>
      <c r="E216" s="122"/>
      <c r="F216" s="135" t="s">
        <v>126</v>
      </c>
      <c r="G216" s="136"/>
      <c r="H216" s="137"/>
      <c r="I216" s="60" t="str">
        <f>+IF('Formato No.2'!J194="A",Escala!$C$2,IF('Formato No.2'!J194="B",Escala!$C$3,IF('Formato No.2'!J194="C",Escala!$C$4,IF('Formato No.2'!J194="D",Escala!$C$5,IF('Formato No.2'!J194="E",Escala!$C$6,IF('Formato No.2'!J194="N/A","",IF('Formato No.2'!J194="","","ERROR")))))))</f>
        <v/>
      </c>
      <c r="J216" s="60" t="str">
        <f>+IF('Formato No.2'!K194="A",Escala!$C$2,IF('Formato No.2'!K194="B",Escala!$C$3,IF('Formato No.2'!K194="C",Escala!$C$4,IF('Formato No.2'!K194="D",Escala!$C$5,IF('Formato No.2'!K194="E",Escala!$C$6,IF('Formato No.2'!K194="N/A","",IF('Formato No.2'!K194="","","ERROR")))))))</f>
        <v/>
      </c>
      <c r="K216" s="60" t="str">
        <f>+IF('Formato No.2'!L194="A",Escala!$C$2,IF('Formato No.2'!L194="B",Escala!$C$3,IF('Formato No.2'!L194="C",Escala!$C$4,IF('Formato No.2'!L194="D",Escala!$C$5,IF('Formato No.2'!L194="E",Escala!$C$6,IF('Formato No.2'!L194="N/A","",IF('Formato No.2'!L194="","","ERROR")))))))</f>
        <v/>
      </c>
      <c r="L216" s="60" t="str">
        <f>+IF('Formato No.2'!M194="A",Escala!$C$2,IF('Formato No.2'!M194="B",Escala!$C$3,IF('Formato No.2'!M194="C",Escala!$C$4,IF('Formato No.2'!M194="D",Escala!$C$5,IF('Formato No.2'!M194="E",Escala!$C$6,IF('Formato No.2'!M194="N/A","",IF('Formato No.2'!M194="","","ERROR")))))))</f>
        <v/>
      </c>
    </row>
    <row r="217" spans="1:12" ht="15" customHeight="1" x14ac:dyDescent="0.2">
      <c r="A217" s="1">
        <v>11</v>
      </c>
      <c r="B217" s="4">
        <v>28</v>
      </c>
      <c r="C217" s="4">
        <v>4</v>
      </c>
      <c r="D217" s="16" t="s">
        <v>332</v>
      </c>
      <c r="E217" s="122"/>
      <c r="F217" s="124" t="s">
        <v>127</v>
      </c>
      <c r="G217" s="125"/>
      <c r="H217" s="126"/>
      <c r="I217" s="60">
        <f>+IF('Formato No.2'!J195="A",Escala!$C$2,IF('Formato No.2'!J195="B",Escala!$C$3,IF('Formato No.2'!J195="C",Escala!$C$4,IF('Formato No.2'!J195="D",Escala!$C$5,IF('Formato No.2'!J195="E",Escala!$C$6,IF('Formato No.2'!J195="N/A","",IF('Formato No.2'!J195="","","ERROR")))))))</f>
        <v>1</v>
      </c>
      <c r="J217" s="60" t="str">
        <f>+IF('Formato No.2'!K195="A",Escala!$C$2,IF('Formato No.2'!K195="B",Escala!$C$3,IF('Formato No.2'!K195="C",Escala!$C$4,IF('Formato No.2'!K195="D",Escala!$C$5,IF('Formato No.2'!K195="E",Escala!$C$6,IF('Formato No.2'!K195="N/A","",IF('Formato No.2'!K195="","","ERROR")))))))</f>
        <v/>
      </c>
      <c r="K217" s="60" t="str">
        <f>+IF('Formato No.2'!L195="A",Escala!$C$2,IF('Formato No.2'!L195="B",Escala!$C$3,IF('Formato No.2'!L195="C",Escala!$C$4,IF('Formato No.2'!L195="D",Escala!$C$5,IF('Formato No.2'!L195="E",Escala!$C$6,IF('Formato No.2'!L195="N/A","",IF('Formato No.2'!L195="","","ERROR")))))))</f>
        <v/>
      </c>
      <c r="L217" s="60" t="str">
        <f>+IF('Formato No.2'!M195="A",Escala!$C$2,IF('Formato No.2'!M195="B",Escala!$C$3,IF('Formato No.2'!M195="C",Escala!$C$4,IF('Formato No.2'!M195="D",Escala!$C$5,IF('Formato No.2'!M195="E",Escala!$C$6,IF('Formato No.2'!M195="N/A","",IF('Formato No.2'!M195="","","ERROR")))))))</f>
        <v/>
      </c>
    </row>
    <row r="218" spans="1:12" ht="39.75" customHeight="1" x14ac:dyDescent="0.2">
      <c r="A218" s="1">
        <v>11</v>
      </c>
      <c r="B218" s="4">
        <v>28</v>
      </c>
      <c r="C218" s="4">
        <v>5</v>
      </c>
      <c r="D218" s="16" t="s">
        <v>333</v>
      </c>
      <c r="E218" s="122"/>
      <c r="F218" s="124" t="s">
        <v>128</v>
      </c>
      <c r="G218" s="125"/>
      <c r="H218" s="126"/>
      <c r="I218" s="60" t="str">
        <f>+IF('Formato No.2'!J196="A",Escala!$C$2,IF('Formato No.2'!J196="B",Escala!$C$3,IF('Formato No.2'!J196="C",Escala!$C$4,IF('Formato No.2'!J196="D",Escala!$C$5,IF('Formato No.2'!J196="E",Escala!$C$6,IF('Formato No.2'!J196="N/A","",IF('Formato No.2'!J196="","","ERROR")))))))</f>
        <v/>
      </c>
      <c r="J218" s="60" t="str">
        <f>+IF('Formato No.2'!K196="A",Escala!$C$2,IF('Formato No.2'!K196="B",Escala!$C$3,IF('Formato No.2'!K196="C",Escala!$C$4,IF('Formato No.2'!K196="D",Escala!$C$5,IF('Formato No.2'!K196="E",Escala!$C$6,IF('Formato No.2'!K196="N/A","",IF('Formato No.2'!K196="","","ERROR")))))))</f>
        <v/>
      </c>
      <c r="K218" s="60" t="str">
        <f>+IF('Formato No.2'!L196="A",Escala!$C$2,IF('Formato No.2'!L196="B",Escala!$C$3,IF('Formato No.2'!L196="C",Escala!$C$4,IF('Formato No.2'!L196="D",Escala!$C$5,IF('Formato No.2'!L196="E",Escala!$C$6,IF('Formato No.2'!L196="N/A","",IF('Formato No.2'!L196="","","ERROR")))))))</f>
        <v/>
      </c>
      <c r="L218" s="60" t="str">
        <f>+IF('Formato No.2'!M196="A",Escala!$C$2,IF('Formato No.2'!M196="B",Escala!$C$3,IF('Formato No.2'!M196="C",Escala!$C$4,IF('Formato No.2'!M196="D",Escala!$C$5,IF('Formato No.2'!M196="E",Escala!$C$6,IF('Formato No.2'!M196="N/A","",IF('Formato No.2'!M196="","","ERROR")))))))</f>
        <v/>
      </c>
    </row>
    <row r="219" spans="1:12" ht="19.149999999999999" customHeight="1" x14ac:dyDescent="0.2">
      <c r="A219" s="1">
        <v>11</v>
      </c>
      <c r="B219" s="4">
        <v>28</v>
      </c>
      <c r="C219" s="4">
        <v>6</v>
      </c>
      <c r="D219" s="16" t="s">
        <v>334</v>
      </c>
      <c r="E219" s="122"/>
      <c r="F219" s="124" t="s">
        <v>129</v>
      </c>
      <c r="G219" s="125"/>
      <c r="H219" s="126"/>
      <c r="I219" s="60">
        <f>+IF('Formato No.2'!J197="A",Escala!$C$2,IF('Formato No.2'!J197="B",Escala!$C$3,IF('Formato No.2'!J197="C",Escala!$C$4,IF('Formato No.2'!J197="D",Escala!$C$5,IF('Formato No.2'!J197="E",Escala!$C$6,IF('Formato No.2'!J197="N/A","",IF('Formato No.2'!J197="","","ERROR")))))))</f>
        <v>0.8</v>
      </c>
      <c r="J219" s="60" t="str">
        <f>+IF('Formato No.2'!K197="A",Escala!$C$2,IF('Formato No.2'!K197="B",Escala!$C$3,IF('Formato No.2'!K197="C",Escala!$C$4,IF('Formato No.2'!K197="D",Escala!$C$5,IF('Formato No.2'!K197="E",Escala!$C$6,IF('Formato No.2'!K197="N/A","",IF('Formato No.2'!K197="","","ERROR")))))))</f>
        <v/>
      </c>
      <c r="K219" s="60" t="str">
        <f>+IF('Formato No.2'!L197="A",Escala!$C$2,IF('Formato No.2'!L197="B",Escala!$C$3,IF('Formato No.2'!L197="C",Escala!$C$4,IF('Formato No.2'!L197="D",Escala!$C$5,IF('Formato No.2'!L197="E",Escala!$C$6,IF('Formato No.2'!L197="N/A","",IF('Formato No.2'!L197="","","ERROR")))))))</f>
        <v/>
      </c>
      <c r="L219" s="60" t="str">
        <f>+IF('Formato No.2'!M197="A",Escala!$C$2,IF('Formato No.2'!M197="B",Escala!$C$3,IF('Formato No.2'!M197="C",Escala!$C$4,IF('Formato No.2'!M197="D",Escala!$C$5,IF('Formato No.2'!M197="E",Escala!$C$6,IF('Formato No.2'!M197="N/A","",IF('Formato No.2'!M197="","","ERROR")))))))</f>
        <v/>
      </c>
    </row>
    <row r="220" spans="1:12" ht="12.75" customHeight="1" x14ac:dyDescent="0.2">
      <c r="A220" s="1">
        <v>11</v>
      </c>
      <c r="B220" s="4">
        <v>28</v>
      </c>
      <c r="C220" s="4">
        <v>7</v>
      </c>
      <c r="D220" s="16" t="s">
        <v>335</v>
      </c>
      <c r="E220" s="123"/>
      <c r="F220" s="124" t="s">
        <v>130</v>
      </c>
      <c r="G220" s="125"/>
      <c r="H220" s="126"/>
      <c r="I220" s="60">
        <f>+IF('Formato No.2'!J198="A",Escala!$C$2,IF('Formato No.2'!J198="B",Escala!$C$3,IF('Formato No.2'!J198="C",Escala!$C$4,IF('Formato No.2'!J198="D",Escala!$C$5,IF('Formato No.2'!J198="E",Escala!$C$6,IF('Formato No.2'!J198="N/A","",IF('Formato No.2'!J198="","","ERROR")))))))</f>
        <v>0.8</v>
      </c>
      <c r="J220" s="60" t="str">
        <f>+IF('Formato No.2'!K198="A",Escala!$C$2,IF('Formato No.2'!K198="B",Escala!$C$3,IF('Formato No.2'!K198="C",Escala!$C$4,IF('Formato No.2'!K198="D",Escala!$C$5,IF('Formato No.2'!K198="E",Escala!$C$6,IF('Formato No.2'!K198="N/A","",IF('Formato No.2'!K198="","","ERROR")))))))</f>
        <v/>
      </c>
      <c r="K220" s="60" t="str">
        <f>+IF('Formato No.2'!L198="A",Escala!$C$2,IF('Formato No.2'!L198="B",Escala!$C$3,IF('Formato No.2'!L198="C",Escala!$C$4,IF('Formato No.2'!L198="D",Escala!$C$5,IF('Formato No.2'!L198="E",Escala!$C$6,IF('Formato No.2'!L198="N/A","",IF('Formato No.2'!L198="","","ERROR")))))))</f>
        <v/>
      </c>
      <c r="L220" s="60" t="str">
        <f>+IF('Formato No.2'!M198="A",Escala!$C$2,IF('Formato No.2'!M198="B",Escala!$C$3,IF('Formato No.2'!M198="C",Escala!$C$4,IF('Formato No.2'!M198="D",Escala!$C$5,IF('Formato No.2'!M198="E",Escala!$C$6,IF('Formato No.2'!M198="N/A","",IF('Formato No.2'!M198="","","ERROR")))))))</f>
        <v/>
      </c>
    </row>
    <row r="221" spans="1:12" ht="17.25" customHeight="1" x14ac:dyDescent="0.2">
      <c r="B221" s="4"/>
      <c r="C221" s="4"/>
      <c r="D221" s="44"/>
      <c r="E221" s="45"/>
      <c r="F221" s="46"/>
      <c r="G221" s="46"/>
      <c r="H221" s="47"/>
      <c r="I221" s="59">
        <f>+AVERAGE(I213:I220)</f>
        <v>0.8666666666666667</v>
      </c>
      <c r="J221" s="59" t="e">
        <f t="shared" ref="J221:L221" si="36">+AVERAGE(J213:J220)</f>
        <v>#DIV/0!</v>
      </c>
      <c r="K221" s="59" t="e">
        <f t="shared" si="36"/>
        <v>#DIV/0!</v>
      </c>
      <c r="L221" s="59" t="e">
        <f t="shared" si="36"/>
        <v>#DIV/0!</v>
      </c>
    </row>
    <row r="222" spans="1:12" ht="47.45" customHeight="1" x14ac:dyDescent="0.2">
      <c r="A222" s="1">
        <v>11</v>
      </c>
      <c r="B222" s="4">
        <v>29</v>
      </c>
      <c r="C222" s="4">
        <v>0</v>
      </c>
      <c r="D222" s="16" t="s">
        <v>336</v>
      </c>
      <c r="E222" s="130" t="s">
        <v>379</v>
      </c>
      <c r="F222" s="124" t="s">
        <v>131</v>
      </c>
      <c r="G222" s="125"/>
      <c r="H222" s="126"/>
      <c r="I222" s="60" t="str">
        <f>+IF('Formato No.2'!J199="A",Escala!$C$2,IF('Formato No.2'!J199="B",Escala!$C$3,IF('Formato No.2'!J199="C",Escala!$C$4,IF('Formato No.2'!J199="D",Escala!$C$5,IF('Formato No.2'!J199="E",Escala!$C$6,IF('Formato No.2'!J199="N/A","",IF('Formato No.2'!J199="","","ERROR")))))))</f>
        <v/>
      </c>
      <c r="J222" s="60" t="str">
        <f>+IF('Formato No.2'!K199="A",Escala!$C$2,IF('Formato No.2'!K199="B",Escala!$C$3,IF('Formato No.2'!K199="C",Escala!$C$4,IF('Formato No.2'!K199="D",Escala!$C$5,IF('Formato No.2'!K199="E",Escala!$C$6,IF('Formato No.2'!K199="N/A","",IF('Formato No.2'!K199="","","ERROR")))))))</f>
        <v/>
      </c>
      <c r="K222" s="60" t="str">
        <f>+IF('Formato No.2'!L199="A",Escala!$C$2,IF('Formato No.2'!L199="B",Escala!$C$3,IF('Formato No.2'!L199="C",Escala!$C$4,IF('Formato No.2'!L199="D",Escala!$C$5,IF('Formato No.2'!L199="E",Escala!$C$6,IF('Formato No.2'!L199="N/A","",IF('Formato No.2'!L199="","","ERROR")))))))</f>
        <v/>
      </c>
      <c r="L222" s="60" t="str">
        <f>+IF('Formato No.2'!M199="A",Escala!$C$2,IF('Formato No.2'!M199="B",Escala!$C$3,IF('Formato No.2'!M199="C",Escala!$C$4,IF('Formato No.2'!M199="D",Escala!$C$5,IF('Formato No.2'!M199="E",Escala!$C$6,IF('Formato No.2'!M199="N/A","",IF('Formato No.2'!M199="","","ERROR")))))))</f>
        <v/>
      </c>
    </row>
    <row r="223" spans="1:12" ht="38.25" customHeight="1" x14ac:dyDescent="0.2">
      <c r="A223" s="1">
        <v>11</v>
      </c>
      <c r="B223" s="4">
        <v>29</v>
      </c>
      <c r="C223" s="4">
        <v>1</v>
      </c>
      <c r="D223" s="16" t="s">
        <v>337</v>
      </c>
      <c r="E223" s="130"/>
      <c r="F223" s="124" t="s">
        <v>132</v>
      </c>
      <c r="G223" s="125"/>
      <c r="H223" s="126"/>
      <c r="I223" s="60" t="str">
        <f>+IF('Formato No.2'!J200="A",Escala!$C$2,IF('Formato No.2'!J200="B",Escala!$C$3,IF('Formato No.2'!J200="C",Escala!$C$4,IF('Formato No.2'!J200="D",Escala!$C$5,IF('Formato No.2'!J200="E",Escala!$C$6,IF('Formato No.2'!J200="N/A","",IF('Formato No.2'!J200="","","ERROR")))))))</f>
        <v/>
      </c>
      <c r="J223" s="60" t="str">
        <f>+IF('Formato No.2'!K200="A",Escala!$C$2,IF('Formato No.2'!K200="B",Escala!$C$3,IF('Formato No.2'!K200="C",Escala!$C$4,IF('Formato No.2'!K200="D",Escala!$C$5,IF('Formato No.2'!K200="E",Escala!$C$6,IF('Formato No.2'!K200="N/A","",IF('Formato No.2'!K200="","","ERROR")))))))</f>
        <v/>
      </c>
      <c r="K223" s="60" t="str">
        <f>+IF('Formato No.2'!L200="A",Escala!$C$2,IF('Formato No.2'!L200="B",Escala!$C$3,IF('Formato No.2'!L200="C",Escala!$C$4,IF('Formato No.2'!L200="D",Escala!$C$5,IF('Formato No.2'!L200="E",Escala!$C$6,IF('Formato No.2'!L200="N/A","",IF('Formato No.2'!L200="","","ERROR")))))))</f>
        <v/>
      </c>
      <c r="L223" s="60" t="str">
        <f>+IF('Formato No.2'!M200="A",Escala!$C$2,IF('Formato No.2'!M200="B",Escala!$C$3,IF('Formato No.2'!M200="C",Escala!$C$4,IF('Formato No.2'!M200="D",Escala!$C$5,IF('Formato No.2'!M200="E",Escala!$C$6,IF('Formato No.2'!M200="N/A","",IF('Formato No.2'!M200="","","ERROR")))))))</f>
        <v/>
      </c>
    </row>
    <row r="224" spans="1:12" ht="25.5" customHeight="1" x14ac:dyDescent="0.2">
      <c r="A224" s="1">
        <v>11</v>
      </c>
      <c r="B224" s="4">
        <v>29</v>
      </c>
      <c r="C224" s="4">
        <v>2</v>
      </c>
      <c r="D224" s="16" t="s">
        <v>338</v>
      </c>
      <c r="E224" s="130"/>
      <c r="F224" s="124" t="s">
        <v>133</v>
      </c>
      <c r="G224" s="125"/>
      <c r="H224" s="126"/>
      <c r="I224" s="60" t="str">
        <f>+IF('Formato No.2'!J201="A",Escala!$C$2,IF('Formato No.2'!J201="B",Escala!$C$3,IF('Formato No.2'!J201="C",Escala!$C$4,IF('Formato No.2'!J201="D",Escala!$C$5,IF('Formato No.2'!J201="E",Escala!$C$6,IF('Formato No.2'!J201="N/A","",IF('Formato No.2'!J201="","","ERROR")))))))</f>
        <v/>
      </c>
      <c r="J224" s="60" t="str">
        <f>+IF('Formato No.2'!K201="A",Escala!$C$2,IF('Formato No.2'!K201="B",Escala!$C$3,IF('Formato No.2'!K201="C",Escala!$C$4,IF('Formato No.2'!K201="D",Escala!$C$5,IF('Formato No.2'!K201="E",Escala!$C$6,IF('Formato No.2'!K201="N/A","",IF('Formato No.2'!K201="","","ERROR")))))))</f>
        <v/>
      </c>
      <c r="K224" s="60" t="str">
        <f>+IF('Formato No.2'!L201="A",Escala!$C$2,IF('Formato No.2'!L201="B",Escala!$C$3,IF('Formato No.2'!L201="C",Escala!$C$4,IF('Formato No.2'!L201="D",Escala!$C$5,IF('Formato No.2'!L201="E",Escala!$C$6,IF('Formato No.2'!L201="N/A","",IF('Formato No.2'!L201="","","ERROR")))))))</f>
        <v/>
      </c>
      <c r="L224" s="60" t="str">
        <f>+IF('Formato No.2'!M201="A",Escala!$C$2,IF('Formato No.2'!M201="B",Escala!$C$3,IF('Formato No.2'!M201="C",Escala!$C$4,IF('Formato No.2'!M201="D",Escala!$C$5,IF('Formato No.2'!M201="E",Escala!$C$6,IF('Formato No.2'!M201="N/A","",IF('Formato No.2'!M201="","","ERROR")))))))</f>
        <v/>
      </c>
    </row>
    <row r="225" spans="1:12" ht="24.6" customHeight="1" x14ac:dyDescent="0.2">
      <c r="A225" s="1">
        <v>11</v>
      </c>
      <c r="B225" s="4">
        <v>29</v>
      </c>
      <c r="C225" s="4">
        <v>3</v>
      </c>
      <c r="D225" s="16" t="s">
        <v>339</v>
      </c>
      <c r="E225" s="130"/>
      <c r="F225" s="124" t="s">
        <v>134</v>
      </c>
      <c r="G225" s="125"/>
      <c r="H225" s="126"/>
      <c r="I225" s="60">
        <f>+IF('Formato No.2'!J202="A",Escala!$C$2,IF('Formato No.2'!J202="B",Escala!$C$3,IF('Formato No.2'!J202="C",Escala!$C$4,IF('Formato No.2'!J202="D",Escala!$C$5,IF('Formato No.2'!J202="E",Escala!$C$6,IF('Formato No.2'!J202="N/A","",IF('Formato No.2'!J202="","","ERROR")))))))</f>
        <v>0.8</v>
      </c>
      <c r="J225" s="60" t="str">
        <f>+IF('Formato No.2'!K202="A",Escala!$C$2,IF('Formato No.2'!K202="B",Escala!$C$3,IF('Formato No.2'!K202="C",Escala!$C$4,IF('Formato No.2'!K202="D",Escala!$C$5,IF('Formato No.2'!K202="E",Escala!$C$6,IF('Formato No.2'!K202="N/A","",IF('Formato No.2'!K202="","","ERROR")))))))</f>
        <v/>
      </c>
      <c r="K225" s="60" t="str">
        <f>+IF('Formato No.2'!L202="A",Escala!$C$2,IF('Formato No.2'!L202="B",Escala!$C$3,IF('Formato No.2'!L202="C",Escala!$C$4,IF('Formato No.2'!L202="D",Escala!$C$5,IF('Formato No.2'!L202="E",Escala!$C$6,IF('Formato No.2'!L202="N/A","",IF('Formato No.2'!L202="","","ERROR")))))))</f>
        <v/>
      </c>
      <c r="L225" s="60" t="str">
        <f>+IF('Formato No.2'!M202="A",Escala!$C$2,IF('Formato No.2'!M202="B",Escala!$C$3,IF('Formato No.2'!M202="C",Escala!$C$4,IF('Formato No.2'!M202="D",Escala!$C$5,IF('Formato No.2'!M202="E",Escala!$C$6,IF('Formato No.2'!M202="N/A","",IF('Formato No.2'!M202="","","ERROR")))))))</f>
        <v/>
      </c>
    </row>
    <row r="226" spans="1:12" ht="24.6" customHeight="1" x14ac:dyDescent="0.2">
      <c r="A226" s="1">
        <v>11</v>
      </c>
      <c r="B226" s="4">
        <v>29</v>
      </c>
      <c r="C226" s="4">
        <v>4</v>
      </c>
      <c r="D226" s="16" t="s">
        <v>340</v>
      </c>
      <c r="E226" s="130"/>
      <c r="F226" s="124" t="s">
        <v>135</v>
      </c>
      <c r="G226" s="125"/>
      <c r="H226" s="126"/>
      <c r="I226" s="60" t="str">
        <f>+IF('Formato No.2'!J203="A",Escala!$C$2,IF('Formato No.2'!J203="B",Escala!$C$3,IF('Formato No.2'!J203="C",Escala!$C$4,IF('Formato No.2'!J203="D",Escala!$C$5,IF('Formato No.2'!J203="E",Escala!$C$6,IF('Formato No.2'!J203="N/A","",IF('Formato No.2'!J203="","","ERROR")))))))</f>
        <v/>
      </c>
      <c r="J226" s="60" t="str">
        <f>+IF('Formato No.2'!K203="A",Escala!$C$2,IF('Formato No.2'!K203="B",Escala!$C$3,IF('Formato No.2'!K203="C",Escala!$C$4,IF('Formato No.2'!K203="D",Escala!$C$5,IF('Formato No.2'!K203="E",Escala!$C$6,IF('Formato No.2'!K203="N/A","",IF('Formato No.2'!K203="","","ERROR")))))))</f>
        <v/>
      </c>
      <c r="K226" s="60" t="str">
        <f>+IF('Formato No.2'!L203="A",Escala!$C$2,IF('Formato No.2'!L203="B",Escala!$C$3,IF('Formato No.2'!L203="C",Escala!$C$4,IF('Formato No.2'!L203="D",Escala!$C$5,IF('Formato No.2'!L203="E",Escala!$C$6,IF('Formato No.2'!L203="N/A","",IF('Formato No.2'!L203="","","ERROR")))))))</f>
        <v/>
      </c>
      <c r="L226" s="60" t="str">
        <f>+IF('Formato No.2'!M203="A",Escala!$C$2,IF('Formato No.2'!M203="B",Escala!$C$3,IF('Formato No.2'!M203="C",Escala!$C$4,IF('Formato No.2'!M203="D",Escala!$C$5,IF('Formato No.2'!M203="E",Escala!$C$6,IF('Formato No.2'!M203="N/A","",IF('Formato No.2'!M203="","","ERROR")))))))</f>
        <v/>
      </c>
    </row>
    <row r="227" spans="1:12" ht="49.9" customHeight="1" x14ac:dyDescent="0.2">
      <c r="A227" s="1">
        <v>11</v>
      </c>
      <c r="B227" s="4">
        <v>29</v>
      </c>
      <c r="C227" s="4">
        <v>5</v>
      </c>
      <c r="D227" s="16" t="s">
        <v>341</v>
      </c>
      <c r="E227" s="130"/>
      <c r="F227" s="124" t="s">
        <v>136</v>
      </c>
      <c r="G227" s="125"/>
      <c r="H227" s="126"/>
      <c r="I227" s="60" t="str">
        <f>+IF('Formato No.2'!J204="A",Escala!$C$2,IF('Formato No.2'!J204="B",Escala!$C$3,IF('Formato No.2'!J204="C",Escala!$C$4,IF('Formato No.2'!J204="D",Escala!$C$5,IF('Formato No.2'!J204="E",Escala!$C$6,IF('Formato No.2'!J204="N/A","",IF('Formato No.2'!J204="","","ERROR")))))))</f>
        <v/>
      </c>
      <c r="J227" s="60" t="str">
        <f>+IF('Formato No.2'!K204="A",Escala!$C$2,IF('Formato No.2'!K204="B",Escala!$C$3,IF('Formato No.2'!K204="C",Escala!$C$4,IF('Formato No.2'!K204="D",Escala!$C$5,IF('Formato No.2'!K204="E",Escala!$C$6,IF('Formato No.2'!K204="N/A","",IF('Formato No.2'!K204="","","ERROR")))))))</f>
        <v/>
      </c>
      <c r="K227" s="60" t="str">
        <f>+IF('Formato No.2'!L204="A",Escala!$C$2,IF('Formato No.2'!L204="B",Escala!$C$3,IF('Formato No.2'!L204="C",Escala!$C$4,IF('Formato No.2'!L204="D",Escala!$C$5,IF('Formato No.2'!L204="E",Escala!$C$6,IF('Formato No.2'!L204="N/A","",IF('Formato No.2'!L204="","","ERROR")))))))</f>
        <v/>
      </c>
      <c r="L227" s="60" t="str">
        <f>+IF('Formato No.2'!M204="A",Escala!$C$2,IF('Formato No.2'!M204="B",Escala!$C$3,IF('Formato No.2'!M204="C",Escala!$C$4,IF('Formato No.2'!M204="D",Escala!$C$5,IF('Formato No.2'!M204="E",Escala!$C$6,IF('Formato No.2'!M204="N/A","",IF('Formato No.2'!M204="","","ERROR")))))))</f>
        <v/>
      </c>
    </row>
    <row r="228" spans="1:12" ht="14.25" customHeight="1" thickBot="1" x14ac:dyDescent="0.25">
      <c r="B228" s="4"/>
      <c r="C228" s="4"/>
      <c r="D228" s="44"/>
      <c r="E228" s="45"/>
      <c r="F228" s="46"/>
      <c r="G228" s="46"/>
      <c r="H228" s="47"/>
      <c r="I228" s="59">
        <f>+AVERAGE(I222:I227)</f>
        <v>0.8</v>
      </c>
      <c r="J228" s="59" t="e">
        <f t="shared" ref="J228:L228" si="37">+AVERAGE(J222:J227)</f>
        <v>#DIV/0!</v>
      </c>
      <c r="K228" s="59" t="e">
        <f t="shared" si="37"/>
        <v>#DIV/0!</v>
      </c>
      <c r="L228" s="59" t="e">
        <f t="shared" si="37"/>
        <v>#DIV/0!</v>
      </c>
    </row>
    <row r="229" spans="1:12" ht="14.25" customHeight="1" thickBot="1" x14ac:dyDescent="0.25">
      <c r="B229" s="4"/>
      <c r="C229" s="4"/>
      <c r="D229" s="52"/>
      <c r="E229" s="53"/>
      <c r="F229" s="54"/>
      <c r="G229" s="54"/>
      <c r="H229" s="55"/>
      <c r="I229" s="62">
        <f>+(I228+I221)/2</f>
        <v>0.83333333333333337</v>
      </c>
      <c r="J229" s="62" t="e">
        <f t="shared" ref="J229:L229" si="38">+(J228+J221)/2</f>
        <v>#DIV/0!</v>
      </c>
      <c r="K229" s="62" t="e">
        <f t="shared" si="38"/>
        <v>#DIV/0!</v>
      </c>
      <c r="L229" s="62" t="e">
        <f t="shared" si="38"/>
        <v>#DIV/0!</v>
      </c>
    </row>
    <row r="230" spans="1:12" ht="28.5" customHeight="1" x14ac:dyDescent="0.2">
      <c r="A230" s="1">
        <v>12</v>
      </c>
      <c r="B230" s="1">
        <v>0</v>
      </c>
      <c r="C230" s="1">
        <v>0</v>
      </c>
      <c r="D230" s="31" t="s">
        <v>342</v>
      </c>
      <c r="E230" s="127" t="s">
        <v>149</v>
      </c>
      <c r="F230" s="128"/>
      <c r="G230" s="128"/>
      <c r="H230" s="129"/>
      <c r="I230" s="58" t="s">
        <v>394</v>
      </c>
      <c r="J230" s="58" t="s">
        <v>386</v>
      </c>
      <c r="K230" s="58" t="s">
        <v>387</v>
      </c>
      <c r="L230" s="58" t="s">
        <v>388</v>
      </c>
    </row>
    <row r="231" spans="1:12" ht="27" customHeight="1" x14ac:dyDescent="0.2">
      <c r="A231" s="1">
        <v>12</v>
      </c>
      <c r="B231" s="4">
        <v>30</v>
      </c>
      <c r="C231" s="4">
        <v>0</v>
      </c>
      <c r="D231" s="16" t="s">
        <v>343</v>
      </c>
      <c r="E231" s="132" t="s">
        <v>380</v>
      </c>
      <c r="F231" s="124" t="s">
        <v>137</v>
      </c>
      <c r="G231" s="125"/>
      <c r="H231" s="126"/>
      <c r="I231" s="60">
        <f>+IF('Formato No.2'!J206="A",Escala!$C$2,IF('Formato No.2'!J206="B",Escala!$C$3,IF('Formato No.2'!J206="C",Escala!$C$4,IF('Formato No.2'!J206="D",Escala!$C$5,IF('Formato No.2'!J206="E",Escala!$C$6,IF('Formato No.2'!J206="N/A","",IF('Formato No.2'!J206="","","ERROR")))))))</f>
        <v>1</v>
      </c>
      <c r="J231" s="60" t="str">
        <f>+IF('Formato No.2'!K206="A",Escala!$C$2,IF('Formato No.2'!K206="B",Escala!$C$3,IF('Formato No.2'!K206="C",Escala!$C$4,IF('Formato No.2'!K206="D",Escala!$C$5,IF('Formato No.2'!K206="E",Escala!$C$6,IF('Formato No.2'!K206="N/A","",IF('Formato No.2'!K206="","","ERROR")))))))</f>
        <v/>
      </c>
      <c r="K231" s="60" t="str">
        <f>+IF('Formato No.2'!L206="A",Escala!$C$2,IF('Formato No.2'!L206="B",Escala!$C$3,IF('Formato No.2'!L206="C",Escala!$C$4,IF('Formato No.2'!L206="D",Escala!$C$5,IF('Formato No.2'!L206="E",Escala!$C$6,IF('Formato No.2'!L206="N/A","",IF('Formato No.2'!L206="","","ERROR")))))))</f>
        <v/>
      </c>
      <c r="L231" s="60" t="str">
        <f>+IF('Formato No.2'!M206="A",Escala!$C$2,IF('Formato No.2'!M206="B",Escala!$C$3,IF('Formato No.2'!M206="C",Escala!$C$4,IF('Formato No.2'!M206="D",Escala!$C$5,IF('Formato No.2'!M206="E",Escala!$C$6,IF('Formato No.2'!M206="N/A","",IF('Formato No.2'!M206="","","ERROR")))))))</f>
        <v/>
      </c>
    </row>
    <row r="232" spans="1:12" ht="27" customHeight="1" x14ac:dyDescent="0.2">
      <c r="A232" s="1">
        <v>12</v>
      </c>
      <c r="B232" s="4">
        <v>30</v>
      </c>
      <c r="C232" s="4">
        <v>1</v>
      </c>
      <c r="D232" s="16" t="s">
        <v>344</v>
      </c>
      <c r="E232" s="133"/>
      <c r="F232" s="124" t="s">
        <v>138</v>
      </c>
      <c r="G232" s="125"/>
      <c r="H232" s="126"/>
      <c r="I232" s="60">
        <f>+IF('Formato No.2'!J207="A",Escala!$C$2,IF('Formato No.2'!J207="B",Escala!$C$3,IF('Formato No.2'!J207="C",Escala!$C$4,IF('Formato No.2'!J207="D",Escala!$C$5,IF('Formato No.2'!J207="E",Escala!$C$6,IF('Formato No.2'!J207="N/A","",IF('Formato No.2'!J207="","","ERROR")))))))</f>
        <v>0.8</v>
      </c>
      <c r="J232" s="60" t="str">
        <f>+IF('Formato No.2'!K207="A",Escala!$C$2,IF('Formato No.2'!K207="B",Escala!$C$3,IF('Formato No.2'!K207="C",Escala!$C$4,IF('Formato No.2'!K207="D",Escala!$C$5,IF('Formato No.2'!K207="E",Escala!$C$6,IF('Formato No.2'!K207="N/A","",IF('Formato No.2'!K207="","","ERROR")))))))</f>
        <v/>
      </c>
      <c r="K232" s="60" t="str">
        <f>+IF('Formato No.2'!L207="A",Escala!$C$2,IF('Formato No.2'!L207="B",Escala!$C$3,IF('Formato No.2'!L207="C",Escala!$C$4,IF('Formato No.2'!L207="D",Escala!$C$5,IF('Formato No.2'!L207="E",Escala!$C$6,IF('Formato No.2'!L207="N/A","",IF('Formato No.2'!L207="","","ERROR")))))))</f>
        <v/>
      </c>
      <c r="L232" s="60" t="str">
        <f>+IF('Formato No.2'!M207="A",Escala!$C$2,IF('Formato No.2'!M207="B",Escala!$C$3,IF('Formato No.2'!M207="C",Escala!$C$4,IF('Formato No.2'!M207="D",Escala!$C$5,IF('Formato No.2'!M207="E",Escala!$C$6,IF('Formato No.2'!M207="N/A","",IF('Formato No.2'!M207="","","ERROR")))))))</f>
        <v/>
      </c>
    </row>
    <row r="233" spans="1:12" ht="37.5" customHeight="1" x14ac:dyDescent="0.2">
      <c r="A233" s="1">
        <v>12</v>
      </c>
      <c r="B233" s="4">
        <v>30</v>
      </c>
      <c r="C233" s="4">
        <v>2</v>
      </c>
      <c r="D233" s="16" t="s">
        <v>345</v>
      </c>
      <c r="E233" s="133"/>
      <c r="F233" s="124" t="s">
        <v>139</v>
      </c>
      <c r="G233" s="125"/>
      <c r="H233" s="126"/>
      <c r="I233" s="60">
        <f>+IF('Formato No.2'!J208="A",Escala!$C$2,IF('Formato No.2'!J208="B",Escala!$C$3,IF('Formato No.2'!J208="C",Escala!$C$4,IF('Formato No.2'!J208="D",Escala!$C$5,IF('Formato No.2'!J208="E",Escala!$C$6,IF('Formato No.2'!J208="N/A","",IF('Formato No.2'!J208="","","ERROR")))))))</f>
        <v>1</v>
      </c>
      <c r="J233" s="60" t="str">
        <f>+IF('Formato No.2'!K208="A",Escala!$C$2,IF('Formato No.2'!K208="B",Escala!$C$3,IF('Formato No.2'!K208="C",Escala!$C$4,IF('Formato No.2'!K208="D",Escala!$C$5,IF('Formato No.2'!K208="E",Escala!$C$6,IF('Formato No.2'!K208="N/A","",IF('Formato No.2'!K208="","","ERROR")))))))</f>
        <v/>
      </c>
      <c r="K233" s="60" t="str">
        <f>+IF('Formato No.2'!L208="A",Escala!$C$2,IF('Formato No.2'!L208="B",Escala!$C$3,IF('Formato No.2'!L208="C",Escala!$C$4,IF('Formato No.2'!L208="D",Escala!$C$5,IF('Formato No.2'!L208="E",Escala!$C$6,IF('Formato No.2'!L208="N/A","",IF('Formato No.2'!L208="","","ERROR")))))))</f>
        <v/>
      </c>
      <c r="L233" s="60" t="str">
        <f>+IF('Formato No.2'!M208="A",Escala!$C$2,IF('Formato No.2'!M208="B",Escala!$C$3,IF('Formato No.2'!M208="C",Escala!$C$4,IF('Formato No.2'!M208="D",Escala!$C$5,IF('Formato No.2'!M208="E",Escala!$C$6,IF('Formato No.2'!M208="N/A","",IF('Formato No.2'!M208="","","ERROR")))))))</f>
        <v/>
      </c>
    </row>
    <row r="234" spans="1:12" ht="24.6" customHeight="1" x14ac:dyDescent="0.2">
      <c r="A234" s="1">
        <v>12</v>
      </c>
      <c r="B234" s="4">
        <v>30</v>
      </c>
      <c r="C234" s="4">
        <v>3</v>
      </c>
      <c r="D234" s="16" t="s">
        <v>346</v>
      </c>
      <c r="E234" s="133"/>
      <c r="F234" s="124" t="s">
        <v>140</v>
      </c>
      <c r="G234" s="125"/>
      <c r="H234" s="126"/>
      <c r="I234" s="60">
        <f>+IF('Formato No.2'!J209="A",Escala!$C$2,IF('Formato No.2'!J209="B",Escala!$C$3,IF('Formato No.2'!J209="C",Escala!$C$4,IF('Formato No.2'!J209="D",Escala!$C$5,IF('Formato No.2'!J209="E",Escala!$C$6,IF('Formato No.2'!J209="N/A","",IF('Formato No.2'!J209="","","ERROR")))))))</f>
        <v>1</v>
      </c>
      <c r="J234" s="60" t="str">
        <f>+IF('Formato No.2'!K209="A",Escala!$C$2,IF('Formato No.2'!K209="B",Escala!$C$3,IF('Formato No.2'!K209="C",Escala!$C$4,IF('Formato No.2'!K209="D",Escala!$C$5,IF('Formato No.2'!K209="E",Escala!$C$6,IF('Formato No.2'!K209="N/A","",IF('Formato No.2'!K209="","","ERROR")))))))</f>
        <v/>
      </c>
      <c r="K234" s="60" t="str">
        <f>+IF('Formato No.2'!L209="A",Escala!$C$2,IF('Formato No.2'!L209="B",Escala!$C$3,IF('Formato No.2'!L209="C",Escala!$C$4,IF('Formato No.2'!L209="D",Escala!$C$5,IF('Formato No.2'!L209="E",Escala!$C$6,IF('Formato No.2'!L209="N/A","",IF('Formato No.2'!L209="","","ERROR")))))))</f>
        <v/>
      </c>
      <c r="L234" s="60" t="str">
        <f>+IF('Formato No.2'!M209="A",Escala!$C$2,IF('Formato No.2'!M209="B",Escala!$C$3,IF('Formato No.2'!M209="C",Escala!$C$4,IF('Formato No.2'!M209="D",Escala!$C$5,IF('Formato No.2'!M209="E",Escala!$C$6,IF('Formato No.2'!M209="N/A","",IF('Formato No.2'!M209="","","ERROR")))))))</f>
        <v/>
      </c>
    </row>
    <row r="235" spans="1:12" ht="18" customHeight="1" x14ac:dyDescent="0.2">
      <c r="A235" s="1">
        <v>12</v>
      </c>
      <c r="B235" s="4">
        <v>30</v>
      </c>
      <c r="C235" s="4">
        <v>4</v>
      </c>
      <c r="D235" s="16" t="s">
        <v>347</v>
      </c>
      <c r="E235" s="133"/>
      <c r="F235" s="124" t="s">
        <v>141</v>
      </c>
      <c r="G235" s="125"/>
      <c r="H235" s="126"/>
      <c r="I235" s="60">
        <f>+IF('Formato No.2'!J210="A",Escala!$C$2,IF('Formato No.2'!J210="B",Escala!$C$3,IF('Formato No.2'!J210="C",Escala!$C$4,IF('Formato No.2'!J210="D",Escala!$C$5,IF('Formato No.2'!J210="E",Escala!$C$6,IF('Formato No.2'!J210="N/A","",IF('Formato No.2'!J210="","","ERROR")))))))</f>
        <v>1</v>
      </c>
      <c r="J235" s="60" t="str">
        <f>+IF('Formato No.2'!K210="A",Escala!$C$2,IF('Formato No.2'!K210="B",Escala!$C$3,IF('Formato No.2'!K210="C",Escala!$C$4,IF('Formato No.2'!K210="D",Escala!$C$5,IF('Formato No.2'!K210="E",Escala!$C$6,IF('Formato No.2'!K210="N/A","",IF('Formato No.2'!K210="","","ERROR")))))))</f>
        <v/>
      </c>
      <c r="K235" s="60" t="str">
        <f>+IF('Formato No.2'!L210="A",Escala!$C$2,IF('Formato No.2'!L210="B",Escala!$C$3,IF('Formato No.2'!L210="C",Escala!$C$4,IF('Formato No.2'!L210="D",Escala!$C$5,IF('Formato No.2'!L210="E",Escala!$C$6,IF('Formato No.2'!L210="N/A","",IF('Formato No.2'!L210="","","ERROR")))))))</f>
        <v/>
      </c>
      <c r="L235" s="60" t="str">
        <f>+IF('Formato No.2'!M210="A",Escala!$C$2,IF('Formato No.2'!M210="B",Escala!$C$3,IF('Formato No.2'!M210="C",Escala!$C$4,IF('Formato No.2'!M210="D",Escala!$C$5,IF('Formato No.2'!M210="E",Escala!$C$6,IF('Formato No.2'!M210="N/A","",IF('Formato No.2'!M210="","","ERROR")))))))</f>
        <v/>
      </c>
    </row>
    <row r="236" spans="1:12" ht="26.45" customHeight="1" x14ac:dyDescent="0.2">
      <c r="A236" s="1">
        <v>12</v>
      </c>
      <c r="B236" s="4">
        <v>30</v>
      </c>
      <c r="C236" s="4">
        <v>5</v>
      </c>
      <c r="D236" s="16" t="s">
        <v>348</v>
      </c>
      <c r="E236" s="133"/>
      <c r="F236" s="124" t="s">
        <v>142</v>
      </c>
      <c r="G236" s="125"/>
      <c r="H236" s="126"/>
      <c r="I236" s="60">
        <f>+IF('Formato No.2'!J212="A",Escala!$C$2,IF('Formato No.2'!J212="B",Escala!$C$3,IF('Formato No.2'!J212="C",Escala!$C$4,IF('Formato No.2'!J212="D",Escala!$C$5,IF('Formato No.2'!J212="E",Escala!$C$6,IF('Formato No.2'!J212="N/A","",IF('Formato No.2'!J212="","","ERROR")))))))</f>
        <v>0.8</v>
      </c>
      <c r="J236" s="60" t="str">
        <f>+IF('Formato No.2'!K212="A",Escala!$C$2,IF('Formato No.2'!K212="B",Escala!$C$3,IF('Formato No.2'!K212="C",Escala!$C$4,IF('Formato No.2'!K212="D",Escala!$C$5,IF('Formato No.2'!K212="E",Escala!$C$6,IF('Formato No.2'!K212="N/A","",IF('Formato No.2'!K212="","","ERROR")))))))</f>
        <v/>
      </c>
      <c r="K236" s="60" t="str">
        <f>+IF('Formato No.2'!L212="A",Escala!$C$2,IF('Formato No.2'!L212="B",Escala!$C$3,IF('Formato No.2'!L212="C",Escala!$C$4,IF('Formato No.2'!L212="D",Escala!$C$5,IF('Formato No.2'!L212="E",Escala!$C$6,IF('Formato No.2'!L212="N/A","",IF('Formato No.2'!L212="","","ERROR")))))))</f>
        <v/>
      </c>
      <c r="L236" s="60" t="str">
        <f>+IF('Formato No.2'!M212="A",Escala!$C$2,IF('Formato No.2'!M212="B",Escala!$C$3,IF('Formato No.2'!M212="C",Escala!$C$4,IF('Formato No.2'!M212="D",Escala!$C$5,IF('Formato No.2'!M212="E",Escala!$C$6,IF('Formato No.2'!M212="N/A","",IF('Formato No.2'!M212="","","ERROR")))))))</f>
        <v/>
      </c>
    </row>
    <row r="237" spans="1:12" ht="18.600000000000001" customHeight="1" x14ac:dyDescent="0.2">
      <c r="A237" s="1">
        <v>12</v>
      </c>
      <c r="B237" s="4">
        <v>30</v>
      </c>
      <c r="C237" s="4">
        <v>6</v>
      </c>
      <c r="D237" s="16" t="s">
        <v>349</v>
      </c>
      <c r="E237" s="133"/>
      <c r="F237" s="124" t="s">
        <v>143</v>
      </c>
      <c r="G237" s="125"/>
      <c r="H237" s="126"/>
      <c r="I237" s="60">
        <f>+IF('Formato No.2'!J213="A",Escala!$C$2,IF('Formato No.2'!J213="B",Escala!$C$3,IF('Formato No.2'!J213="C",Escala!$C$4,IF('Formato No.2'!J213="D",Escala!$C$5,IF('Formato No.2'!J213="E",Escala!$C$6,IF('Formato No.2'!J213="N/A","",IF('Formato No.2'!J213="","","ERROR")))))))</f>
        <v>1</v>
      </c>
      <c r="J237" s="60" t="str">
        <f>+IF('Formato No.2'!K213="A",Escala!$C$2,IF('Formato No.2'!K213="B",Escala!$C$3,IF('Formato No.2'!K213="C",Escala!$C$4,IF('Formato No.2'!K213="D",Escala!$C$5,IF('Formato No.2'!K213="E",Escala!$C$6,IF('Formato No.2'!K213="N/A","",IF('Formato No.2'!K213="","","ERROR")))))))</f>
        <v/>
      </c>
      <c r="K237" s="60" t="str">
        <f>+IF('Formato No.2'!L213="A",Escala!$C$2,IF('Formato No.2'!L213="B",Escala!$C$3,IF('Formato No.2'!L213="C",Escala!$C$4,IF('Formato No.2'!L213="D",Escala!$C$5,IF('Formato No.2'!L213="E",Escala!$C$6,IF('Formato No.2'!L213="N/A","",IF('Formato No.2'!L213="","","ERROR")))))))</f>
        <v/>
      </c>
      <c r="L237" s="60" t="str">
        <f>+IF('Formato No.2'!M213="A",Escala!$C$2,IF('Formato No.2'!M213="B",Escala!$C$3,IF('Formato No.2'!M213="C",Escala!$C$4,IF('Formato No.2'!M213="D",Escala!$C$5,IF('Formato No.2'!M213="E",Escala!$C$6,IF('Formato No.2'!M213="N/A","",IF('Formato No.2'!M213="","","ERROR")))))))</f>
        <v/>
      </c>
    </row>
    <row r="238" spans="1:12" ht="37.15" customHeight="1" x14ac:dyDescent="0.2">
      <c r="A238" s="1">
        <v>12</v>
      </c>
      <c r="B238" s="4">
        <v>30</v>
      </c>
      <c r="C238" s="4">
        <v>7</v>
      </c>
      <c r="D238" s="16" t="s">
        <v>350</v>
      </c>
      <c r="E238" s="134"/>
      <c r="F238" s="124" t="s">
        <v>144</v>
      </c>
      <c r="G238" s="125"/>
      <c r="H238" s="126"/>
      <c r="I238" s="60">
        <f>+IF('Formato No.2'!J214="A",Escala!$C$2,IF('Formato No.2'!J214="B",Escala!$C$3,IF('Formato No.2'!J214="C",Escala!$C$4,IF('Formato No.2'!J214="D",Escala!$C$5,IF('Formato No.2'!J214="E",Escala!$C$6,IF('Formato No.2'!J214="N/A","",IF('Formato No.2'!J214="","","ERROR")))))))</f>
        <v>1</v>
      </c>
      <c r="J238" s="60" t="str">
        <f>+IF('Formato No.2'!K214="A",Escala!$C$2,IF('Formato No.2'!K214="B",Escala!$C$3,IF('Formato No.2'!K214="C",Escala!$C$4,IF('Formato No.2'!K214="D",Escala!$C$5,IF('Formato No.2'!K214="E",Escala!$C$6,IF('Formato No.2'!K214="N/A","",IF('Formato No.2'!K214="","","ERROR")))))))</f>
        <v/>
      </c>
      <c r="K238" s="60" t="str">
        <f>+IF('Formato No.2'!L214="A",Escala!$C$2,IF('Formato No.2'!L214="B",Escala!$C$3,IF('Formato No.2'!L214="C",Escala!$C$4,IF('Formato No.2'!L214="D",Escala!$C$5,IF('Formato No.2'!L214="E",Escala!$C$6,IF('Formato No.2'!L214="N/A","",IF('Formato No.2'!L214="","","ERROR")))))))</f>
        <v/>
      </c>
      <c r="L238" s="60" t="str">
        <f>+IF('Formato No.2'!M214="A",Escala!$C$2,IF('Formato No.2'!M214="B",Escala!$C$3,IF('Formato No.2'!M214="C",Escala!$C$4,IF('Formato No.2'!M214="D",Escala!$C$5,IF('Formato No.2'!M214="E",Escala!$C$6,IF('Formato No.2'!M214="N/A","",IF('Formato No.2'!M214="","","ERROR")))))))</f>
        <v/>
      </c>
    </row>
    <row r="239" spans="1:12" ht="21" customHeight="1" thickBot="1" x14ac:dyDescent="0.25">
      <c r="B239" s="4"/>
      <c r="C239" s="4"/>
      <c r="D239" s="48"/>
      <c r="E239" s="49"/>
      <c r="F239" s="50"/>
      <c r="G239" s="50"/>
      <c r="H239" s="51"/>
      <c r="I239" s="59">
        <f>+AVERAGE(I231:I238)</f>
        <v>0.95</v>
      </c>
      <c r="J239" s="59" t="e">
        <f t="shared" ref="J239:L239" si="39">+AVERAGE(J231:J238)</f>
        <v>#DIV/0!</v>
      </c>
      <c r="K239" s="59" t="e">
        <f t="shared" si="39"/>
        <v>#DIV/0!</v>
      </c>
      <c r="L239" s="59" t="e">
        <f t="shared" si="39"/>
        <v>#DIV/0!</v>
      </c>
    </row>
    <row r="240" spans="1:12" ht="21" customHeight="1" thickBot="1" x14ac:dyDescent="0.25">
      <c r="B240" s="4"/>
      <c r="C240" s="4"/>
      <c r="D240" s="52"/>
      <c r="E240" s="53"/>
      <c r="F240" s="54"/>
      <c r="G240" s="54"/>
      <c r="H240" s="55"/>
      <c r="I240" s="62">
        <f>+I239</f>
        <v>0.95</v>
      </c>
      <c r="J240" s="62" t="e">
        <f t="shared" ref="J240:L240" si="40">+J239</f>
        <v>#DIV/0!</v>
      </c>
      <c r="K240" s="62" t="e">
        <f t="shared" si="40"/>
        <v>#DIV/0!</v>
      </c>
      <c r="L240" s="62" t="e">
        <f t="shared" si="40"/>
        <v>#DIV/0!</v>
      </c>
    </row>
    <row r="241" spans="1:12" ht="8.4499999999999993" customHeight="1" x14ac:dyDescent="0.2">
      <c r="B241" s="4"/>
      <c r="C241" s="4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" customHeight="1" x14ac:dyDescent="0.2">
      <c r="B242" s="4"/>
      <c r="C242" s="4"/>
      <c r="D242" s="17"/>
      <c r="E242" s="185" t="s">
        <v>407</v>
      </c>
      <c r="F242" s="186"/>
      <c r="G242" s="186"/>
      <c r="H242" s="186"/>
      <c r="I242" s="186"/>
      <c r="J242" s="186"/>
      <c r="K242" s="186"/>
      <c r="L242" s="186"/>
    </row>
    <row r="243" spans="1:12" x14ac:dyDescent="0.2">
      <c r="B243" s="4"/>
      <c r="C243" s="4"/>
      <c r="D243" s="17"/>
      <c r="E243" s="9"/>
      <c r="F243" s="5"/>
      <c r="G243" s="5"/>
      <c r="H243" s="5"/>
      <c r="I243" s="63"/>
    </row>
    <row r="244" spans="1:12" ht="14.25" customHeight="1" x14ac:dyDescent="0.2">
      <c r="B244" s="4"/>
      <c r="C244" s="4"/>
      <c r="D244" s="17"/>
      <c r="E244" s="170" t="s">
        <v>430</v>
      </c>
      <c r="F244" s="170"/>
      <c r="G244" s="170"/>
      <c r="H244" s="170"/>
      <c r="I244" s="170"/>
      <c r="J244" s="170"/>
      <c r="K244" s="170"/>
      <c r="L244" s="170"/>
    </row>
    <row r="245" spans="1:12" x14ac:dyDescent="0.2">
      <c r="B245" s="4"/>
      <c r="C245" s="4"/>
      <c r="D245" s="17"/>
      <c r="E245" s="9"/>
      <c r="F245" s="5"/>
      <c r="G245" s="5"/>
      <c r="H245" s="5"/>
      <c r="I245" s="63"/>
    </row>
    <row r="246" spans="1:12" ht="29.25" customHeight="1" x14ac:dyDescent="0.2">
      <c r="B246" s="4"/>
      <c r="C246" s="4"/>
      <c r="D246" s="17"/>
      <c r="E246" s="146" t="s">
        <v>407</v>
      </c>
      <c r="F246" s="147"/>
      <c r="G246" s="147"/>
      <c r="H246" s="148"/>
      <c r="I246" s="58" t="s">
        <v>394</v>
      </c>
      <c r="J246" s="58" t="s">
        <v>386</v>
      </c>
      <c r="K246" s="58" t="s">
        <v>387</v>
      </c>
      <c r="L246" s="58" t="s">
        <v>388</v>
      </c>
    </row>
    <row r="247" spans="1:12" ht="15" x14ac:dyDescent="0.25">
      <c r="B247" s="4"/>
      <c r="C247" s="4"/>
      <c r="D247" s="17"/>
      <c r="E247" s="161" t="s">
        <v>506</v>
      </c>
      <c r="F247" s="161"/>
      <c r="G247" s="161"/>
      <c r="H247" s="161"/>
      <c r="I247" s="102" t="str">
        <f>+'Formato No.2'!J222</f>
        <v>-</v>
      </c>
      <c r="J247" s="102">
        <f>+'Formato No.2'!K222</f>
        <v>0</v>
      </c>
      <c r="K247" s="102">
        <f>+'Formato No.2'!L222</f>
        <v>0</v>
      </c>
      <c r="L247" s="102">
        <f>+'Formato No.2'!M222</f>
        <v>0</v>
      </c>
    </row>
    <row r="248" spans="1:12" ht="15" x14ac:dyDescent="0.25">
      <c r="B248" s="4"/>
      <c r="C248" s="4"/>
      <c r="D248" s="17"/>
      <c r="E248" s="161" t="s">
        <v>410</v>
      </c>
      <c r="F248" s="161"/>
      <c r="G248" s="161"/>
      <c r="H248" s="161"/>
      <c r="I248" s="102" t="str">
        <f>+'Formato No.2'!J223</f>
        <v>-</v>
      </c>
      <c r="J248" s="102">
        <f>+'Formato No.2'!K223</f>
        <v>0</v>
      </c>
      <c r="K248" s="102">
        <f>+'Formato No.2'!L223</f>
        <v>0</v>
      </c>
      <c r="L248" s="102">
        <f>+'Formato No.2'!M223</f>
        <v>0</v>
      </c>
    </row>
    <row r="249" spans="1:12" ht="15" x14ac:dyDescent="0.25">
      <c r="B249" s="4"/>
      <c r="C249" s="4"/>
      <c r="D249" s="17"/>
      <c r="E249" s="161" t="s">
        <v>411</v>
      </c>
      <c r="F249" s="161"/>
      <c r="G249" s="161"/>
      <c r="H249" s="161"/>
      <c r="I249" s="102" t="str">
        <f>+'Formato No.2'!J224</f>
        <v>X</v>
      </c>
      <c r="J249" s="102">
        <f>+'Formato No.2'!K224</f>
        <v>0</v>
      </c>
      <c r="K249" s="102">
        <f>+'Formato No.2'!L224</f>
        <v>0</v>
      </c>
      <c r="L249" s="102">
        <f>+'Formato No.2'!M224</f>
        <v>0</v>
      </c>
    </row>
    <row r="250" spans="1:12" ht="15" x14ac:dyDescent="0.25">
      <c r="E250" s="161" t="s">
        <v>412</v>
      </c>
      <c r="F250" s="161"/>
      <c r="G250" s="161"/>
      <c r="H250" s="161"/>
      <c r="I250" s="102" t="str">
        <f>+'Formato No.2'!J225</f>
        <v>-</v>
      </c>
      <c r="J250" s="102" t="str">
        <f>+'Formato No.2'!K225</f>
        <v>X</v>
      </c>
      <c r="K250" s="102">
        <f>+'Formato No.2'!L225</f>
        <v>0</v>
      </c>
      <c r="L250" s="102">
        <f>+'Formato No.2'!M225</f>
        <v>0</v>
      </c>
    </row>
    <row r="251" spans="1:12" ht="15" x14ac:dyDescent="0.25">
      <c r="E251" s="161" t="s">
        <v>413</v>
      </c>
      <c r="F251" s="161"/>
      <c r="G251" s="161"/>
      <c r="H251" s="161"/>
      <c r="I251" s="102" t="str">
        <f>+'Formato No.2'!J226</f>
        <v>-</v>
      </c>
      <c r="J251" s="102" t="str">
        <f>+'Formato No.2'!K226</f>
        <v>X</v>
      </c>
      <c r="K251" s="102">
        <f>+'Formato No.2'!L226</f>
        <v>0</v>
      </c>
      <c r="L251" s="102">
        <f>+'Formato No.2'!M226</f>
        <v>0</v>
      </c>
    </row>
    <row r="252" spans="1:12" ht="15" x14ac:dyDescent="0.25">
      <c r="E252" s="161" t="s">
        <v>406</v>
      </c>
      <c r="F252" s="161"/>
      <c r="G252" s="161"/>
      <c r="H252" s="161"/>
      <c r="I252" s="102" t="str">
        <f>+'Formato No.2'!J227</f>
        <v>-</v>
      </c>
      <c r="J252" s="102">
        <f>+'Formato No.2'!K227</f>
        <v>0</v>
      </c>
      <c r="K252" s="102" t="str">
        <f>+'Formato No.2'!L227</f>
        <v>X</v>
      </c>
      <c r="L252" s="102">
        <f>+'Formato No.2'!M227</f>
        <v>0</v>
      </c>
    </row>
    <row r="253" spans="1:12" ht="15" x14ac:dyDescent="0.25">
      <c r="E253" s="161" t="s">
        <v>408</v>
      </c>
      <c r="F253" s="161"/>
      <c r="G253" s="161"/>
      <c r="H253" s="161"/>
      <c r="I253" s="102" t="str">
        <f>+'Formato No.2'!J228</f>
        <v>-</v>
      </c>
      <c r="J253" s="102">
        <f>+'Formato No.2'!K228</f>
        <v>0</v>
      </c>
      <c r="K253" s="102" t="str">
        <f>+'Formato No.2'!L228</f>
        <v>X</v>
      </c>
      <c r="L253" s="102">
        <f>+'Formato No.2'!M228</f>
        <v>0</v>
      </c>
    </row>
    <row r="255" spans="1:12" ht="13.5" customHeight="1" x14ac:dyDescent="0.2">
      <c r="A255" s="3"/>
      <c r="B255" s="3"/>
      <c r="C255" s="3"/>
      <c r="D255" s="3"/>
      <c r="E255" s="141" t="s">
        <v>409</v>
      </c>
      <c r="F255" s="141"/>
      <c r="G255" s="141"/>
      <c r="H255" s="141"/>
    </row>
    <row r="257" spans="1:12" ht="24" customHeight="1" x14ac:dyDescent="0.2">
      <c r="A257" s="3"/>
      <c r="B257" s="3"/>
      <c r="C257" s="3"/>
      <c r="D257" s="3"/>
      <c r="E257" s="142"/>
      <c r="F257" s="142"/>
      <c r="G257" s="142"/>
      <c r="H257" s="142"/>
      <c r="I257" s="142"/>
      <c r="J257" s="142"/>
      <c r="K257" s="142"/>
      <c r="L257" s="142"/>
    </row>
    <row r="258" spans="1:12" ht="6" customHeight="1" x14ac:dyDescent="0.2">
      <c r="A258" s="3"/>
      <c r="B258" s="3"/>
      <c r="C258" s="3"/>
      <c r="D258" s="3"/>
    </row>
    <row r="259" spans="1:12" ht="16.5" customHeight="1" x14ac:dyDescent="0.2">
      <c r="A259" s="3"/>
      <c r="B259" s="3"/>
      <c r="C259" s="3"/>
      <c r="D259" s="3"/>
      <c r="E259" s="143" t="s">
        <v>398</v>
      </c>
      <c r="F259" s="144"/>
      <c r="G259" s="144"/>
      <c r="H259" s="144"/>
      <c r="I259" s="144"/>
      <c r="J259" s="144"/>
      <c r="K259" s="144"/>
      <c r="L259" s="145"/>
    </row>
    <row r="260" spans="1:12" ht="33.6" customHeight="1" x14ac:dyDescent="0.2">
      <c r="A260" s="3"/>
      <c r="B260" s="3"/>
      <c r="C260" s="3"/>
      <c r="D260" s="3"/>
      <c r="E260" s="30" t="s">
        <v>399</v>
      </c>
      <c r="F260" s="138" t="s">
        <v>400</v>
      </c>
      <c r="G260" s="139"/>
      <c r="H260" s="138" t="s">
        <v>401</v>
      </c>
      <c r="I260" s="140"/>
      <c r="J260" s="140"/>
      <c r="K260" s="140"/>
      <c r="L260" s="139"/>
    </row>
  </sheetData>
  <sheetProtection password="C54F" sheet="1" objects="1" scenarios="1" autoFilter="0"/>
  <protectedRanges>
    <protectedRange sqref="E260:L260" name="Rango2"/>
  </protectedRanges>
  <mergeCells count="245">
    <mergeCell ref="F235:H235"/>
    <mergeCell ref="E222:E227"/>
    <mergeCell ref="F222:H222"/>
    <mergeCell ref="F223:H223"/>
    <mergeCell ref="F224:H224"/>
    <mergeCell ref="F225:H225"/>
    <mergeCell ref="E231:E238"/>
    <mergeCell ref="E201:E204"/>
    <mergeCell ref="E206:E209"/>
    <mergeCell ref="E205:H205"/>
    <mergeCell ref="F216:H216"/>
    <mergeCell ref="F217:H217"/>
    <mergeCell ref="F218:H218"/>
    <mergeCell ref="F219:H219"/>
    <mergeCell ref="F220:H220"/>
    <mergeCell ref="E212:H212"/>
    <mergeCell ref="F213:H213"/>
    <mergeCell ref="F214:H214"/>
    <mergeCell ref="F215:H215"/>
    <mergeCell ref="E213:E220"/>
    <mergeCell ref="F201:H201"/>
    <mergeCell ref="F202:H202"/>
    <mergeCell ref="F203:H203"/>
    <mergeCell ref="F204:H204"/>
    <mergeCell ref="E48:H48"/>
    <mergeCell ref="E86:E90"/>
    <mergeCell ref="E91:H91"/>
    <mergeCell ref="E117:H117"/>
    <mergeCell ref="E135:E137"/>
    <mergeCell ref="E139:E145"/>
    <mergeCell ref="E138:H138"/>
    <mergeCell ref="E134:H134"/>
    <mergeCell ref="F135:H135"/>
    <mergeCell ref="F136:H136"/>
    <mergeCell ref="F137:H137"/>
    <mergeCell ref="F123:H123"/>
    <mergeCell ref="F124:H124"/>
    <mergeCell ref="F125:H125"/>
    <mergeCell ref="F126:H126"/>
    <mergeCell ref="F127:H127"/>
    <mergeCell ref="F128:H128"/>
    <mergeCell ref="F129:H129"/>
    <mergeCell ref="F130:H130"/>
    <mergeCell ref="F131:H131"/>
    <mergeCell ref="E118:E131"/>
    <mergeCell ref="F114:H114"/>
    <mergeCell ref="F115:H115"/>
    <mergeCell ref="F118:H118"/>
    <mergeCell ref="F260:G260"/>
    <mergeCell ref="H260:L260"/>
    <mergeCell ref="E244:L244"/>
    <mergeCell ref="E246:H246"/>
    <mergeCell ref="E248:H248"/>
    <mergeCell ref="E249:H249"/>
    <mergeCell ref="E250:H250"/>
    <mergeCell ref="E251:H251"/>
    <mergeCell ref="F226:H226"/>
    <mergeCell ref="F227:H227"/>
    <mergeCell ref="E252:H252"/>
    <mergeCell ref="E253:H253"/>
    <mergeCell ref="E255:H255"/>
    <mergeCell ref="E257:L257"/>
    <mergeCell ref="F236:H236"/>
    <mergeCell ref="F237:H237"/>
    <mergeCell ref="F238:H238"/>
    <mergeCell ref="E242:L242"/>
    <mergeCell ref="E259:L259"/>
    <mergeCell ref="E230:H230"/>
    <mergeCell ref="F231:H231"/>
    <mergeCell ref="F232:H232"/>
    <mergeCell ref="F233:H233"/>
    <mergeCell ref="F234:H234"/>
    <mergeCell ref="F206:H206"/>
    <mergeCell ref="F207:H207"/>
    <mergeCell ref="F208:H208"/>
    <mergeCell ref="F209:H209"/>
    <mergeCell ref="E192:E199"/>
    <mergeCell ref="F192:H192"/>
    <mergeCell ref="F193:H193"/>
    <mergeCell ref="F194:H194"/>
    <mergeCell ref="F195:H195"/>
    <mergeCell ref="F196:H196"/>
    <mergeCell ref="F197:H197"/>
    <mergeCell ref="F198:H198"/>
    <mergeCell ref="F199:H199"/>
    <mergeCell ref="E184:E190"/>
    <mergeCell ref="F184:H184"/>
    <mergeCell ref="F185:H185"/>
    <mergeCell ref="F186:H186"/>
    <mergeCell ref="F187:H187"/>
    <mergeCell ref="F188:H188"/>
    <mergeCell ref="F189:H189"/>
    <mergeCell ref="F190:H190"/>
    <mergeCell ref="F176:H176"/>
    <mergeCell ref="F177:H177"/>
    <mergeCell ref="F178:H178"/>
    <mergeCell ref="F179:H179"/>
    <mergeCell ref="F180:H180"/>
    <mergeCell ref="E183:H183"/>
    <mergeCell ref="E166:E167"/>
    <mergeCell ref="F166:H166"/>
    <mergeCell ref="F167:H167"/>
    <mergeCell ref="E170:H170"/>
    <mergeCell ref="E171:E180"/>
    <mergeCell ref="F171:H171"/>
    <mergeCell ref="F172:H172"/>
    <mergeCell ref="F173:H173"/>
    <mergeCell ref="F174:H174"/>
    <mergeCell ref="F175:H175"/>
    <mergeCell ref="E161:E164"/>
    <mergeCell ref="F161:H161"/>
    <mergeCell ref="F162:H162"/>
    <mergeCell ref="F163:H163"/>
    <mergeCell ref="F164:H164"/>
    <mergeCell ref="E154:E158"/>
    <mergeCell ref="F154:H154"/>
    <mergeCell ref="F155:H155"/>
    <mergeCell ref="F156:H156"/>
    <mergeCell ref="F157:H157"/>
    <mergeCell ref="F158:H158"/>
    <mergeCell ref="E160:H160"/>
    <mergeCell ref="E147:E150"/>
    <mergeCell ref="F147:H147"/>
    <mergeCell ref="F148:H148"/>
    <mergeCell ref="F149:H149"/>
    <mergeCell ref="F150:H150"/>
    <mergeCell ref="E153:H153"/>
    <mergeCell ref="F139:H139"/>
    <mergeCell ref="F140:H140"/>
    <mergeCell ref="F141:H141"/>
    <mergeCell ref="F142:H142"/>
    <mergeCell ref="F143:H143"/>
    <mergeCell ref="F144:H144"/>
    <mergeCell ref="F145:H145"/>
    <mergeCell ref="F119:H119"/>
    <mergeCell ref="F120:H120"/>
    <mergeCell ref="F121:H121"/>
    <mergeCell ref="F122:H122"/>
    <mergeCell ref="F104:H104"/>
    <mergeCell ref="F105:H105"/>
    <mergeCell ref="F106:H106"/>
    <mergeCell ref="E109:H109"/>
    <mergeCell ref="E110:E115"/>
    <mergeCell ref="F110:H110"/>
    <mergeCell ref="F111:H111"/>
    <mergeCell ref="F112:H112"/>
    <mergeCell ref="F113:H113"/>
    <mergeCell ref="E99:E106"/>
    <mergeCell ref="F94:H94"/>
    <mergeCell ref="F95:H95"/>
    <mergeCell ref="F99:H99"/>
    <mergeCell ref="F100:H100"/>
    <mergeCell ref="F101:H101"/>
    <mergeCell ref="F102:H102"/>
    <mergeCell ref="F103:H103"/>
    <mergeCell ref="E85:H85"/>
    <mergeCell ref="F86:H86"/>
    <mergeCell ref="F87:H87"/>
    <mergeCell ref="F88:H88"/>
    <mergeCell ref="F89:H89"/>
    <mergeCell ref="F90:H90"/>
    <mergeCell ref="F92:H92"/>
    <mergeCell ref="F93:H93"/>
    <mergeCell ref="F96:H96"/>
    <mergeCell ref="E92:E96"/>
    <mergeCell ref="E98:H98"/>
    <mergeCell ref="E77:E78"/>
    <mergeCell ref="F77:H77"/>
    <mergeCell ref="F78:H78"/>
    <mergeCell ref="E80:E82"/>
    <mergeCell ref="F80:H80"/>
    <mergeCell ref="F81:H81"/>
    <mergeCell ref="F82:H82"/>
    <mergeCell ref="E65:E66"/>
    <mergeCell ref="F65:H65"/>
    <mergeCell ref="F66:H66"/>
    <mergeCell ref="E69:H69"/>
    <mergeCell ref="E70:E74"/>
    <mergeCell ref="F70:H70"/>
    <mergeCell ref="F71:H71"/>
    <mergeCell ref="F72:H72"/>
    <mergeCell ref="F73:H73"/>
    <mergeCell ref="F74:H74"/>
    <mergeCell ref="E76:H76"/>
    <mergeCell ref="E58:E60"/>
    <mergeCell ref="F58:H58"/>
    <mergeCell ref="F59:H59"/>
    <mergeCell ref="F60:H60"/>
    <mergeCell ref="E62:E63"/>
    <mergeCell ref="F62:H62"/>
    <mergeCell ref="F63:H63"/>
    <mergeCell ref="F49:H49"/>
    <mergeCell ref="F50:H50"/>
    <mergeCell ref="F52:H52"/>
    <mergeCell ref="F53:H53"/>
    <mergeCell ref="F54:H54"/>
    <mergeCell ref="F55:H55"/>
    <mergeCell ref="F56:H56"/>
    <mergeCell ref="E49:E50"/>
    <mergeCell ref="E52:E56"/>
    <mergeCell ref="E51:H51"/>
    <mergeCell ref="E21:H21"/>
    <mergeCell ref="F38:H38"/>
    <mergeCell ref="E41:H41"/>
    <mergeCell ref="E42:E46"/>
    <mergeCell ref="F42:H42"/>
    <mergeCell ref="F43:H43"/>
    <mergeCell ref="F44:H44"/>
    <mergeCell ref="F45:H45"/>
    <mergeCell ref="F46:H46"/>
    <mergeCell ref="E29:E32"/>
    <mergeCell ref="F29:H29"/>
    <mergeCell ref="F30:H30"/>
    <mergeCell ref="F31:H31"/>
    <mergeCell ref="F32:H32"/>
    <mergeCell ref="E34:E38"/>
    <mergeCell ref="F34:H34"/>
    <mergeCell ref="F35:H35"/>
    <mergeCell ref="F36:H36"/>
    <mergeCell ref="F37:H37"/>
    <mergeCell ref="E28:H28"/>
    <mergeCell ref="E247:H247"/>
    <mergeCell ref="D1:E1"/>
    <mergeCell ref="F1:L1"/>
    <mergeCell ref="D6:L6"/>
    <mergeCell ref="E7:H7"/>
    <mergeCell ref="E8:E13"/>
    <mergeCell ref="F8:H8"/>
    <mergeCell ref="F9:H9"/>
    <mergeCell ref="F10:H10"/>
    <mergeCell ref="F11:H11"/>
    <mergeCell ref="F12:H12"/>
    <mergeCell ref="F13:H13"/>
    <mergeCell ref="A3:L3"/>
    <mergeCell ref="A4:L4"/>
    <mergeCell ref="E22:E26"/>
    <mergeCell ref="F22:H22"/>
    <mergeCell ref="F23:H23"/>
    <mergeCell ref="F24:H24"/>
    <mergeCell ref="F25:H25"/>
    <mergeCell ref="F26:H26"/>
    <mergeCell ref="F15:H15"/>
    <mergeCell ref="E17:E18"/>
    <mergeCell ref="F17:H17"/>
    <mergeCell ref="F18:H18"/>
  </mergeCells>
  <conditionalFormatting sqref="I14:L14">
    <cfRule type="containsErrors" dxfId="56" priority="50">
      <formula>ISERROR(I14)</formula>
    </cfRule>
  </conditionalFormatting>
  <conditionalFormatting sqref="I16:L16">
    <cfRule type="containsErrors" dxfId="55" priority="49">
      <formula>ISERROR(I16)</formula>
    </cfRule>
  </conditionalFormatting>
  <conditionalFormatting sqref="I19:L19">
    <cfRule type="containsErrors" dxfId="54" priority="48">
      <formula>ISERROR(I19)</formula>
    </cfRule>
  </conditionalFormatting>
  <conditionalFormatting sqref="I27:L27">
    <cfRule type="containsErrors" dxfId="53" priority="47">
      <formula>ISERROR(I27)</formula>
    </cfRule>
  </conditionalFormatting>
  <conditionalFormatting sqref="I33:L33">
    <cfRule type="containsErrors" dxfId="52" priority="46">
      <formula>ISERROR(I33)</formula>
    </cfRule>
  </conditionalFormatting>
  <conditionalFormatting sqref="I39:L39">
    <cfRule type="containsErrors" dxfId="51" priority="45">
      <formula>ISERROR(I39)</formula>
    </cfRule>
  </conditionalFormatting>
  <conditionalFormatting sqref="I47:L47">
    <cfRule type="containsErrors" dxfId="50" priority="44">
      <formula>ISERROR(I47)</formula>
    </cfRule>
  </conditionalFormatting>
  <conditionalFormatting sqref="I57:L57">
    <cfRule type="containsErrors" dxfId="49" priority="43">
      <formula>ISERROR(I57)</formula>
    </cfRule>
  </conditionalFormatting>
  <conditionalFormatting sqref="I61:L61">
    <cfRule type="containsErrors" dxfId="48" priority="42">
      <formula>ISERROR(I61)</formula>
    </cfRule>
  </conditionalFormatting>
  <conditionalFormatting sqref="I64">
    <cfRule type="containsErrors" dxfId="47" priority="41">
      <formula>ISERROR(I64)</formula>
    </cfRule>
  </conditionalFormatting>
  <conditionalFormatting sqref="J64:L64">
    <cfRule type="containsErrors" dxfId="46" priority="40">
      <formula>ISERROR(J64)</formula>
    </cfRule>
  </conditionalFormatting>
  <conditionalFormatting sqref="I67">
    <cfRule type="containsErrors" dxfId="45" priority="39">
      <formula>ISERROR(I67)</formula>
    </cfRule>
  </conditionalFormatting>
  <conditionalFormatting sqref="J67:L67">
    <cfRule type="containsErrors" dxfId="44" priority="38">
      <formula>ISERROR(J67)</formula>
    </cfRule>
  </conditionalFormatting>
  <conditionalFormatting sqref="I75:L75">
    <cfRule type="containsErrors" dxfId="43" priority="37">
      <formula>ISERROR(I75)</formula>
    </cfRule>
  </conditionalFormatting>
  <conditionalFormatting sqref="I79">
    <cfRule type="containsErrors" dxfId="42" priority="36">
      <formula>ISERROR(I79)</formula>
    </cfRule>
  </conditionalFormatting>
  <conditionalFormatting sqref="J79:L79">
    <cfRule type="containsErrors" dxfId="41" priority="35">
      <formula>ISERROR(J79)</formula>
    </cfRule>
  </conditionalFormatting>
  <conditionalFormatting sqref="I83:L83">
    <cfRule type="containsErrors" dxfId="40" priority="34">
      <formula>ISERROR(I83)</formula>
    </cfRule>
  </conditionalFormatting>
  <conditionalFormatting sqref="I97:L97">
    <cfRule type="containsErrors" dxfId="39" priority="33">
      <formula>ISERROR(I97)</formula>
    </cfRule>
  </conditionalFormatting>
  <conditionalFormatting sqref="I107">
    <cfRule type="containsErrors" dxfId="38" priority="32">
      <formula>ISERROR(I107)</formula>
    </cfRule>
  </conditionalFormatting>
  <conditionalFormatting sqref="J107:L107">
    <cfRule type="containsErrors" dxfId="37" priority="31">
      <formula>ISERROR(J107)</formula>
    </cfRule>
  </conditionalFormatting>
  <conditionalFormatting sqref="I116:L116">
    <cfRule type="containsErrors" dxfId="36" priority="30">
      <formula>ISERROR(I116)</formula>
    </cfRule>
  </conditionalFormatting>
  <conditionalFormatting sqref="I132:L132">
    <cfRule type="containsErrors" dxfId="35" priority="29">
      <formula>ISERROR(I132)</formula>
    </cfRule>
  </conditionalFormatting>
  <conditionalFormatting sqref="I146:L146">
    <cfRule type="containsErrors" dxfId="34" priority="28">
      <formula>ISERROR(I146)</formula>
    </cfRule>
  </conditionalFormatting>
  <conditionalFormatting sqref="I151:L151">
    <cfRule type="containsErrors" dxfId="33" priority="27">
      <formula>ISERROR(I151)</formula>
    </cfRule>
  </conditionalFormatting>
  <conditionalFormatting sqref="I159:L159">
    <cfRule type="containsErrors" dxfId="32" priority="26">
      <formula>ISERROR(I159)</formula>
    </cfRule>
  </conditionalFormatting>
  <conditionalFormatting sqref="I165:L165">
    <cfRule type="containsErrors" dxfId="31" priority="25">
      <formula>ISERROR(I165)</formula>
    </cfRule>
  </conditionalFormatting>
  <conditionalFormatting sqref="I168:L168">
    <cfRule type="containsErrors" dxfId="30" priority="24">
      <formula>ISERROR(I168)</formula>
    </cfRule>
  </conditionalFormatting>
  <conditionalFormatting sqref="I181:L181">
    <cfRule type="containsErrors" dxfId="29" priority="23">
      <formula>ISERROR(I181)</formula>
    </cfRule>
  </conditionalFormatting>
  <conditionalFormatting sqref="I191">
    <cfRule type="containsErrors" dxfId="28" priority="22">
      <formula>ISERROR(I191)</formula>
    </cfRule>
  </conditionalFormatting>
  <conditionalFormatting sqref="J191:L191">
    <cfRule type="containsErrors" dxfId="27" priority="21">
      <formula>ISERROR(J191)</formula>
    </cfRule>
  </conditionalFormatting>
  <conditionalFormatting sqref="I200:L200">
    <cfRule type="containsErrors" dxfId="26" priority="20">
      <formula>ISERROR(I200)</formula>
    </cfRule>
  </conditionalFormatting>
  <conditionalFormatting sqref="I210:L210">
    <cfRule type="containsErrors" dxfId="25" priority="19">
      <formula>ISERROR(I210)</formula>
    </cfRule>
  </conditionalFormatting>
  <conditionalFormatting sqref="I221:L221">
    <cfRule type="containsErrors" dxfId="24" priority="18">
      <formula>ISERROR(I221)</formula>
    </cfRule>
  </conditionalFormatting>
  <conditionalFormatting sqref="I228:L228">
    <cfRule type="containsErrors" dxfId="23" priority="17">
      <formula>ISERROR(I228)</formula>
    </cfRule>
  </conditionalFormatting>
  <conditionalFormatting sqref="I239:L239">
    <cfRule type="containsErrors" dxfId="22" priority="16">
      <formula>ISERROR(I239)</formula>
    </cfRule>
  </conditionalFormatting>
  <conditionalFormatting sqref="I20:L20">
    <cfRule type="containsErrors" dxfId="21" priority="15">
      <formula>ISERROR(I20)</formula>
    </cfRule>
  </conditionalFormatting>
  <conditionalFormatting sqref="I40:L40">
    <cfRule type="containsErrors" dxfId="20" priority="14">
      <formula>ISERROR(I40)</formula>
    </cfRule>
  </conditionalFormatting>
  <conditionalFormatting sqref="I68:L68">
    <cfRule type="containsErrors" dxfId="19" priority="13">
      <formula>ISERROR(I68)</formula>
    </cfRule>
  </conditionalFormatting>
  <conditionalFormatting sqref="I84:L84">
    <cfRule type="containsErrors" dxfId="18" priority="12">
      <formula>ISERROR(I84)</formula>
    </cfRule>
  </conditionalFormatting>
  <conditionalFormatting sqref="I108:L108">
    <cfRule type="containsErrors" dxfId="17" priority="11">
      <formula>ISERROR(I108)</formula>
    </cfRule>
  </conditionalFormatting>
  <conditionalFormatting sqref="I133:L133">
    <cfRule type="containsErrors" dxfId="16" priority="10">
      <formula>ISERROR(I133)</formula>
    </cfRule>
  </conditionalFormatting>
  <conditionalFormatting sqref="I152:L152">
    <cfRule type="containsErrors" dxfId="15" priority="9">
      <formula>ISERROR(I152)</formula>
    </cfRule>
  </conditionalFormatting>
  <conditionalFormatting sqref="I169:L169">
    <cfRule type="containsErrors" dxfId="14" priority="8">
      <formula>ISERROR(I169)</formula>
    </cfRule>
  </conditionalFormatting>
  <conditionalFormatting sqref="I182:L182">
    <cfRule type="containsErrors" dxfId="13" priority="7">
      <formula>ISERROR(I182)</formula>
    </cfRule>
  </conditionalFormatting>
  <conditionalFormatting sqref="I211:L211">
    <cfRule type="containsErrors" dxfId="12" priority="6">
      <formula>ISERROR(I211)</formula>
    </cfRule>
  </conditionalFormatting>
  <conditionalFormatting sqref="I229:L229">
    <cfRule type="containsErrors" dxfId="11" priority="5">
      <formula>ISERROR(I229)</formula>
    </cfRule>
  </conditionalFormatting>
  <conditionalFormatting sqref="I240:L240">
    <cfRule type="containsErrors" dxfId="10" priority="4">
      <formula>ISERROR(I240)</formula>
    </cfRule>
  </conditionalFormatting>
  <conditionalFormatting sqref="I248:L253">
    <cfRule type="containsText" dxfId="9" priority="3" operator="containsText" text="X">
      <formula>NOT(ISERROR(SEARCH("X",I248)))</formula>
    </cfRule>
  </conditionalFormatting>
  <conditionalFormatting sqref="I247:L247">
    <cfRule type="containsText" dxfId="8" priority="1" operator="containsText" text="X">
      <formula>NOT(ISERROR(SEARCH("X",I247)))</formula>
    </cfRule>
  </conditionalFormatting>
  <pageMargins left="0.27559055118110237" right="0.27559055118110237" top="0.19685039370078741" bottom="0.23622047244094491" header="0.23622047244094491" footer="0.23622047244094491"/>
  <pageSetup scale="9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I1:L1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J44"/>
  <sheetViews>
    <sheetView showGridLines="0" topLeftCell="A30" zoomScale="80" zoomScaleNormal="80" workbookViewId="0">
      <selection activeCell="M7" sqref="M7"/>
    </sheetView>
  </sheetViews>
  <sheetFormatPr baseColWidth="10" defaultRowHeight="15" x14ac:dyDescent="0.25"/>
  <cols>
    <col min="1" max="1" width="29.5703125" customWidth="1"/>
    <col min="2" max="5" width="7.7109375" style="69" customWidth="1"/>
    <col min="6" max="6" width="77.140625" style="68" customWidth="1"/>
    <col min="7" max="10" width="7.7109375" style="69" customWidth="1"/>
    <col min="11" max="11" width="0.5703125" customWidth="1"/>
    <col min="12" max="12" width="6.42578125" customWidth="1"/>
    <col min="13" max="13" width="7.42578125" customWidth="1"/>
  </cols>
  <sheetData>
    <row r="1" spans="1:10" ht="37.9" customHeight="1" x14ac:dyDescent="0.25">
      <c r="A1" s="179"/>
      <c r="B1" s="179"/>
      <c r="C1" s="206" t="s">
        <v>515</v>
      </c>
      <c r="D1" s="206"/>
      <c r="E1" s="206"/>
      <c r="F1" s="206"/>
      <c r="G1" s="206"/>
      <c r="H1" s="206"/>
      <c r="I1" s="206"/>
      <c r="J1" s="206"/>
    </row>
    <row r="2" spans="1:10" ht="4.5" customHeight="1" x14ac:dyDescent="0.25">
      <c r="A2" s="3"/>
      <c r="B2" s="3"/>
      <c r="C2" s="3"/>
      <c r="D2" s="3"/>
      <c r="E2" s="3"/>
      <c r="F2" s="77"/>
      <c r="G2" s="77"/>
      <c r="H2" s="77"/>
      <c r="I2" s="77"/>
    </row>
    <row r="3" spans="1:10" x14ac:dyDescent="0.25">
      <c r="A3" s="207" t="s">
        <v>422</v>
      </c>
      <c r="B3" s="207"/>
      <c r="C3" s="207"/>
      <c r="D3" s="207"/>
      <c r="E3" s="207"/>
      <c r="F3" s="207"/>
      <c r="G3" s="207"/>
      <c r="H3" s="207"/>
      <c r="I3" s="207"/>
      <c r="J3" s="207"/>
    </row>
    <row r="4" spans="1:10" s="3" customFormat="1" ht="15.6" customHeight="1" x14ac:dyDescent="0.2">
      <c r="A4" s="205" t="s">
        <v>517</v>
      </c>
      <c r="B4" s="205"/>
      <c r="C4" s="205"/>
      <c r="D4" s="205"/>
      <c r="E4" s="205"/>
      <c r="F4" s="205"/>
      <c r="G4" s="160" t="s">
        <v>518</v>
      </c>
      <c r="H4" s="160"/>
      <c r="I4" s="160"/>
      <c r="J4" s="160"/>
    </row>
    <row r="5" spans="1:10" s="3" customFormat="1" ht="15.6" customHeight="1" x14ac:dyDescent="0.2">
      <c r="A5" s="104" t="s">
        <v>519</v>
      </c>
      <c r="B5" s="105"/>
      <c r="C5" s="105"/>
      <c r="D5" s="105"/>
      <c r="E5" s="106"/>
      <c r="F5" s="107" t="s">
        <v>528</v>
      </c>
      <c r="G5" s="108"/>
      <c r="H5" s="108"/>
      <c r="I5" s="108"/>
      <c r="J5" s="109"/>
    </row>
    <row r="6" spans="1:10" s="3" customFormat="1" ht="15.6" customHeight="1" x14ac:dyDescent="0.2"/>
    <row r="7" spans="1:10" s="3" customFormat="1" ht="15.6" customHeight="1" x14ac:dyDescent="0.2">
      <c r="A7" s="190" t="s">
        <v>487</v>
      </c>
      <c r="B7" s="191"/>
      <c r="C7" s="191"/>
      <c r="D7" s="191"/>
      <c r="E7" s="191"/>
      <c r="F7" s="191"/>
      <c r="G7" s="191"/>
      <c r="H7" s="191"/>
      <c r="I7" s="191"/>
      <c r="J7" s="192"/>
    </row>
    <row r="8" spans="1:10" s="3" customFormat="1" ht="26.45" customHeight="1" x14ac:dyDescent="0.2">
      <c r="A8" s="187" t="s">
        <v>490</v>
      </c>
      <c r="B8" s="188"/>
      <c r="C8" s="188"/>
      <c r="D8" s="188"/>
      <c r="E8" s="188"/>
      <c r="F8" s="188"/>
      <c r="G8" s="188"/>
      <c r="H8" s="188"/>
      <c r="I8" s="188"/>
      <c r="J8" s="189"/>
    </row>
    <row r="9" spans="1:10" s="3" customFormat="1" ht="12.75" customHeight="1" thickBot="1" x14ac:dyDescent="0.25">
      <c r="A9" s="103"/>
      <c r="B9" s="103"/>
      <c r="C9" s="103"/>
      <c r="D9" s="103"/>
      <c r="E9" s="103"/>
      <c r="F9" s="19"/>
      <c r="G9" s="19"/>
      <c r="H9" s="19"/>
      <c r="I9" s="19"/>
      <c r="J9" s="19"/>
    </row>
    <row r="10" spans="1:10" s="11" customFormat="1" ht="23.45" customHeight="1" thickBot="1" x14ac:dyDescent="0.3">
      <c r="A10" s="76" t="s">
        <v>395</v>
      </c>
      <c r="B10" s="71" t="s">
        <v>465</v>
      </c>
      <c r="C10" s="72" t="s">
        <v>386</v>
      </c>
      <c r="D10" s="72" t="s">
        <v>387</v>
      </c>
      <c r="E10" s="73" t="s">
        <v>388</v>
      </c>
      <c r="F10" s="76" t="s">
        <v>402</v>
      </c>
      <c r="G10" s="71" t="s">
        <v>465</v>
      </c>
      <c r="H10" s="72" t="s">
        <v>386</v>
      </c>
      <c r="I10" s="72" t="s">
        <v>387</v>
      </c>
      <c r="J10" s="73" t="s">
        <v>388</v>
      </c>
    </row>
    <row r="11" spans="1:10" s="11" customFormat="1" ht="14.45" customHeight="1" x14ac:dyDescent="0.25">
      <c r="A11" s="193" t="s">
        <v>466</v>
      </c>
      <c r="B11" s="195">
        <f>+Estado!I20</f>
        <v>0.83333333333333337</v>
      </c>
      <c r="C11" s="197" t="e">
        <f>+Estado!J20</f>
        <v>#DIV/0!</v>
      </c>
      <c r="D11" s="197" t="e">
        <f>+Estado!K20</f>
        <v>#DIV/0!</v>
      </c>
      <c r="E11" s="199" t="e">
        <f>+Estado!L20</f>
        <v>#DIV/0!</v>
      </c>
      <c r="F11" s="97" t="s">
        <v>435</v>
      </c>
      <c r="G11" s="79">
        <f>+Estado!I14</f>
        <v>0.89999999999999991</v>
      </c>
      <c r="H11" s="80" t="e">
        <f>+Estado!J14</f>
        <v>#DIV/0!</v>
      </c>
      <c r="I11" s="80" t="e">
        <f>+Estado!K14</f>
        <v>#DIV/0!</v>
      </c>
      <c r="J11" s="81" t="e">
        <f>+Estado!L14</f>
        <v>#DIV/0!</v>
      </c>
    </row>
    <row r="12" spans="1:10" s="11" customFormat="1" ht="15" customHeight="1" x14ac:dyDescent="0.25">
      <c r="A12" s="201"/>
      <c r="B12" s="202"/>
      <c r="C12" s="203"/>
      <c r="D12" s="203"/>
      <c r="E12" s="204"/>
      <c r="F12" s="98" t="s">
        <v>436</v>
      </c>
      <c r="G12" s="82">
        <f>+Estado!I16</f>
        <v>0.8</v>
      </c>
      <c r="H12" s="83" t="e">
        <f>+Estado!J16</f>
        <v>#DIV/0!</v>
      </c>
      <c r="I12" s="83" t="e">
        <f>+Estado!K16</f>
        <v>#DIV/0!</v>
      </c>
      <c r="J12" s="84" t="e">
        <f>+Estado!L16</f>
        <v>#DIV/0!</v>
      </c>
    </row>
    <row r="13" spans="1:10" s="11" customFormat="1" ht="27" customHeight="1" thickBot="1" x14ac:dyDescent="0.3">
      <c r="A13" s="194"/>
      <c r="B13" s="196"/>
      <c r="C13" s="198"/>
      <c r="D13" s="198"/>
      <c r="E13" s="200"/>
      <c r="F13" s="99" t="s">
        <v>437</v>
      </c>
      <c r="G13" s="85">
        <f>+Estado!I19</f>
        <v>0.8</v>
      </c>
      <c r="H13" s="86" t="e">
        <f>+Estado!J19</f>
        <v>#DIV/0!</v>
      </c>
      <c r="I13" s="86" t="e">
        <f>+Estado!K19</f>
        <v>#DIV/0!</v>
      </c>
      <c r="J13" s="87" t="e">
        <f>+Estado!L19</f>
        <v>#DIV/0!</v>
      </c>
    </row>
    <row r="14" spans="1:10" s="11" customFormat="1" x14ac:dyDescent="0.25">
      <c r="A14" s="193" t="s">
        <v>467</v>
      </c>
      <c r="B14" s="195">
        <f>+Estado!I40</f>
        <v>0.89666666666666661</v>
      </c>
      <c r="C14" s="197" t="e">
        <f>+Estado!J40</f>
        <v>#DIV/0!</v>
      </c>
      <c r="D14" s="197" t="e">
        <f>+Estado!K40</f>
        <v>#DIV/0!</v>
      </c>
      <c r="E14" s="199" t="e">
        <f>+Estado!L40</f>
        <v>#DIV/0!</v>
      </c>
      <c r="F14" s="97" t="s">
        <v>438</v>
      </c>
      <c r="G14" s="79">
        <f>+Estado!I27</f>
        <v>0.91999999999999993</v>
      </c>
      <c r="H14" s="80" t="e">
        <f>+Estado!J27</f>
        <v>#DIV/0!</v>
      </c>
      <c r="I14" s="80" t="e">
        <f>+Estado!K27</f>
        <v>#DIV/0!</v>
      </c>
      <c r="J14" s="81" t="e">
        <f>+Estado!L27</f>
        <v>#DIV/0!</v>
      </c>
    </row>
    <row r="15" spans="1:10" s="11" customFormat="1" x14ac:dyDescent="0.25">
      <c r="A15" s="201"/>
      <c r="B15" s="202"/>
      <c r="C15" s="203"/>
      <c r="D15" s="203"/>
      <c r="E15" s="204"/>
      <c r="F15" s="98" t="s">
        <v>439</v>
      </c>
      <c r="G15" s="82">
        <f>+Estado!I33</f>
        <v>0.85000000000000009</v>
      </c>
      <c r="H15" s="83" t="e">
        <f>+Estado!J33</f>
        <v>#DIV/0!</v>
      </c>
      <c r="I15" s="83" t="e">
        <f>+Estado!K33</f>
        <v>#DIV/0!</v>
      </c>
      <c r="J15" s="84" t="e">
        <f>+Estado!L33</f>
        <v>#DIV/0!</v>
      </c>
    </row>
    <row r="16" spans="1:10" s="11" customFormat="1" ht="15.75" thickBot="1" x14ac:dyDescent="0.3">
      <c r="A16" s="194"/>
      <c r="B16" s="196"/>
      <c r="C16" s="198"/>
      <c r="D16" s="198"/>
      <c r="E16" s="200"/>
      <c r="F16" s="99" t="s">
        <v>440</v>
      </c>
      <c r="G16" s="85">
        <f>+Estado!I39</f>
        <v>0.91999999999999993</v>
      </c>
      <c r="H16" s="86" t="e">
        <f>+Estado!J39</f>
        <v>#DIV/0!</v>
      </c>
      <c r="I16" s="86" t="e">
        <f>+Estado!K39</f>
        <v>#DIV/0!</v>
      </c>
      <c r="J16" s="87" t="e">
        <f>+Estado!L39</f>
        <v>#DIV/0!</v>
      </c>
    </row>
    <row r="17" spans="1:10" s="11" customFormat="1" x14ac:dyDescent="0.25">
      <c r="A17" s="193" t="s">
        <v>468</v>
      </c>
      <c r="B17" s="195">
        <f>+Estado!I68</f>
        <v>0.89000000000000012</v>
      </c>
      <c r="C17" s="197" t="e">
        <f>+Estado!J68</f>
        <v>#DIV/0!</v>
      </c>
      <c r="D17" s="197" t="e">
        <f>+Estado!K68</f>
        <v>#DIV/0!</v>
      </c>
      <c r="E17" s="199" t="e">
        <f>+Estado!L68</f>
        <v>#DIV/0!</v>
      </c>
      <c r="F17" s="97" t="s">
        <v>441</v>
      </c>
      <c r="G17" s="79">
        <f>+Estado!I47</f>
        <v>0.96</v>
      </c>
      <c r="H17" s="80" t="e">
        <f>+Estado!J47</f>
        <v>#DIV/0!</v>
      </c>
      <c r="I17" s="80" t="e">
        <f>+Estado!K47</f>
        <v>#DIV/0!</v>
      </c>
      <c r="J17" s="81" t="e">
        <f>+Estado!L47</f>
        <v>#DIV/0!</v>
      </c>
    </row>
    <row r="18" spans="1:10" s="11" customFormat="1" x14ac:dyDescent="0.25">
      <c r="A18" s="201"/>
      <c r="B18" s="202"/>
      <c r="C18" s="203"/>
      <c r="D18" s="203"/>
      <c r="E18" s="204"/>
      <c r="F18" s="98" t="s">
        <v>442</v>
      </c>
      <c r="G18" s="82">
        <f>+Estado!I57</f>
        <v>0.80000000000000016</v>
      </c>
      <c r="H18" s="83" t="e">
        <f>+Estado!J57</f>
        <v>#DIV/0!</v>
      </c>
      <c r="I18" s="83" t="e">
        <f>+Estado!K57</f>
        <v>#DIV/0!</v>
      </c>
      <c r="J18" s="84" t="e">
        <f>+Estado!L57</f>
        <v>#DIV/0!</v>
      </c>
    </row>
    <row r="19" spans="1:10" s="11" customFormat="1" x14ac:dyDescent="0.25">
      <c r="A19" s="201"/>
      <c r="B19" s="202"/>
      <c r="C19" s="203"/>
      <c r="D19" s="203"/>
      <c r="E19" s="204"/>
      <c r="F19" s="98" t="s">
        <v>443</v>
      </c>
      <c r="G19" s="82">
        <f>+Estado!I61</f>
        <v>1</v>
      </c>
      <c r="H19" s="83" t="e">
        <f>+Estado!J61</f>
        <v>#DIV/0!</v>
      </c>
      <c r="I19" s="83" t="e">
        <f>+Estado!K61</f>
        <v>#DIV/0!</v>
      </c>
      <c r="J19" s="84" t="e">
        <f>+Estado!L61</f>
        <v>#DIV/0!</v>
      </c>
    </row>
    <row r="20" spans="1:10" s="11" customFormat="1" x14ac:dyDescent="0.25">
      <c r="A20" s="201"/>
      <c r="B20" s="202"/>
      <c r="C20" s="203"/>
      <c r="D20" s="203"/>
      <c r="E20" s="204"/>
      <c r="F20" s="98" t="s">
        <v>444</v>
      </c>
      <c r="G20" s="82">
        <f>+Estado!I64</f>
        <v>0.8</v>
      </c>
      <c r="H20" s="83" t="e">
        <f>+Estado!J64</f>
        <v>#DIV/0!</v>
      </c>
      <c r="I20" s="83" t="e">
        <f>+Estado!K64</f>
        <v>#DIV/0!</v>
      </c>
      <c r="J20" s="84" t="e">
        <f>+Estado!L64</f>
        <v>#DIV/0!</v>
      </c>
    </row>
    <row r="21" spans="1:10" s="11" customFormat="1" ht="15.75" thickBot="1" x14ac:dyDescent="0.3">
      <c r="A21" s="194"/>
      <c r="B21" s="196"/>
      <c r="C21" s="198"/>
      <c r="D21" s="198"/>
      <c r="E21" s="200"/>
      <c r="F21" s="99" t="s">
        <v>445</v>
      </c>
      <c r="G21" s="85">
        <f>+Estado!I67</f>
        <v>0.8</v>
      </c>
      <c r="H21" s="86" t="e">
        <f>+Estado!J67</f>
        <v>#DIV/0!</v>
      </c>
      <c r="I21" s="86" t="e">
        <f>+Estado!K67</f>
        <v>#DIV/0!</v>
      </c>
      <c r="J21" s="87" t="e">
        <f>+Estado!L67</f>
        <v>#DIV/0!</v>
      </c>
    </row>
    <row r="22" spans="1:10" s="11" customFormat="1" ht="17.45" customHeight="1" x14ac:dyDescent="0.25">
      <c r="A22" s="193" t="s">
        <v>469</v>
      </c>
      <c r="B22" s="195">
        <f>+Estado!I84</f>
        <v>0.81111111111111123</v>
      </c>
      <c r="C22" s="197" t="e">
        <f>+Estado!J84</f>
        <v>#DIV/0!</v>
      </c>
      <c r="D22" s="197" t="e">
        <f>+Estado!K84</f>
        <v>#DIV/0!</v>
      </c>
      <c r="E22" s="199" t="e">
        <f>+Estado!L84</f>
        <v>#DIV/0!</v>
      </c>
      <c r="F22" s="97" t="s">
        <v>446</v>
      </c>
      <c r="G22" s="79">
        <f>+Estado!I75</f>
        <v>0.70000000000000007</v>
      </c>
      <c r="H22" s="80" t="e">
        <f>+Estado!J75</f>
        <v>#DIV/0!</v>
      </c>
      <c r="I22" s="80" t="e">
        <f>+Estado!K75</f>
        <v>#DIV/0!</v>
      </c>
      <c r="J22" s="81" t="e">
        <f>+Estado!L75</f>
        <v>#DIV/0!</v>
      </c>
    </row>
    <row r="23" spans="1:10" s="11" customFormat="1" ht="24.6" customHeight="1" x14ac:dyDescent="0.25">
      <c r="A23" s="201"/>
      <c r="B23" s="202"/>
      <c r="C23" s="203"/>
      <c r="D23" s="203"/>
      <c r="E23" s="204"/>
      <c r="F23" s="98" t="s">
        <v>447</v>
      </c>
      <c r="G23" s="82">
        <f>+Estado!I79</f>
        <v>0.8</v>
      </c>
      <c r="H23" s="83" t="e">
        <f>+Estado!J79</f>
        <v>#DIV/0!</v>
      </c>
      <c r="I23" s="83" t="e">
        <f>+Estado!K79</f>
        <v>#DIV/0!</v>
      </c>
      <c r="J23" s="84" t="e">
        <f>+Estado!L79</f>
        <v>#DIV/0!</v>
      </c>
    </row>
    <row r="24" spans="1:10" s="11" customFormat="1" ht="18" customHeight="1" thickBot="1" x14ac:dyDescent="0.3">
      <c r="A24" s="194"/>
      <c r="B24" s="196"/>
      <c r="C24" s="198"/>
      <c r="D24" s="198"/>
      <c r="E24" s="200"/>
      <c r="F24" s="99" t="s">
        <v>448</v>
      </c>
      <c r="G24" s="85">
        <f>+Estado!I83</f>
        <v>0.93333333333333324</v>
      </c>
      <c r="H24" s="86" t="e">
        <f>+Estado!J83</f>
        <v>#DIV/0!</v>
      </c>
      <c r="I24" s="86" t="e">
        <f>+Estado!K83</f>
        <v>#DIV/0!</v>
      </c>
      <c r="J24" s="87" t="e">
        <f>+Estado!L83</f>
        <v>#DIV/0!</v>
      </c>
    </row>
    <row r="25" spans="1:10" s="11" customFormat="1" ht="21.6" customHeight="1" x14ac:dyDescent="0.25">
      <c r="A25" s="193" t="s">
        <v>470</v>
      </c>
      <c r="B25" s="195">
        <f>+Estado!I108</f>
        <v>0.74583333333333335</v>
      </c>
      <c r="C25" s="197" t="e">
        <f>+Estado!J108</f>
        <v>#DIV/0!</v>
      </c>
      <c r="D25" s="197" t="e">
        <f>+Estado!K108</f>
        <v>#DIV/0!</v>
      </c>
      <c r="E25" s="199" t="e">
        <f>+Estado!L108</f>
        <v>#DIV/0!</v>
      </c>
      <c r="F25" s="97" t="s">
        <v>463</v>
      </c>
      <c r="G25" s="79">
        <f>+Estado!I97</f>
        <v>0.625</v>
      </c>
      <c r="H25" s="80" t="e">
        <f>+Estado!J97</f>
        <v>#DIV/0!</v>
      </c>
      <c r="I25" s="80" t="e">
        <f>+Estado!K97</f>
        <v>#DIV/0!</v>
      </c>
      <c r="J25" s="81" t="e">
        <f>+Estado!L97</f>
        <v>#DIV/0!</v>
      </c>
    </row>
    <row r="26" spans="1:10" s="11" customFormat="1" ht="15.75" customHeight="1" thickBot="1" x14ac:dyDescent="0.3">
      <c r="A26" s="194"/>
      <c r="B26" s="196"/>
      <c r="C26" s="198"/>
      <c r="D26" s="198"/>
      <c r="E26" s="200"/>
      <c r="F26" s="99" t="s">
        <v>464</v>
      </c>
      <c r="G26" s="85">
        <f>+Estado!I107</f>
        <v>0.8666666666666667</v>
      </c>
      <c r="H26" s="86" t="e">
        <f>+Estado!J107</f>
        <v>#DIV/0!</v>
      </c>
      <c r="I26" s="86" t="e">
        <f>+Estado!K107</f>
        <v>#DIV/0!</v>
      </c>
      <c r="J26" s="87" t="e">
        <f>+Estado!L107</f>
        <v>#DIV/0!</v>
      </c>
    </row>
    <row r="27" spans="1:10" s="11" customFormat="1" ht="15.75" customHeight="1" x14ac:dyDescent="0.25">
      <c r="A27" s="193" t="s">
        <v>471</v>
      </c>
      <c r="B27" s="195">
        <f>+Estado!I133</f>
        <v>0.75625000000000009</v>
      </c>
      <c r="C27" s="197" t="e">
        <f>+Estado!J133</f>
        <v>#DIV/0!</v>
      </c>
      <c r="D27" s="197" t="e">
        <f>+Estado!K133</f>
        <v>#DIV/0!</v>
      </c>
      <c r="E27" s="199" t="e">
        <f>+Estado!L133</f>
        <v>#DIV/0!</v>
      </c>
      <c r="F27" s="97" t="s">
        <v>449</v>
      </c>
      <c r="G27" s="79">
        <f>+Estado!I116</f>
        <v>0.75000000000000011</v>
      </c>
      <c r="H27" s="80" t="e">
        <f>+Estado!J116</f>
        <v>#DIV/0!</v>
      </c>
      <c r="I27" s="80" t="e">
        <f>+Estado!K116</f>
        <v>#DIV/0!</v>
      </c>
      <c r="J27" s="81" t="e">
        <f>+Estado!L116</f>
        <v>#DIV/0!</v>
      </c>
    </row>
    <row r="28" spans="1:10" s="11" customFormat="1" ht="15.75" customHeight="1" thickBot="1" x14ac:dyDescent="0.3">
      <c r="A28" s="194"/>
      <c r="B28" s="196"/>
      <c r="C28" s="198"/>
      <c r="D28" s="198"/>
      <c r="E28" s="200"/>
      <c r="F28" s="99" t="s">
        <v>450</v>
      </c>
      <c r="G28" s="85">
        <f>+Estado!I132</f>
        <v>0.76249999999999996</v>
      </c>
      <c r="H28" s="86" t="e">
        <f>+Estado!J132</f>
        <v>#DIV/0!</v>
      </c>
      <c r="I28" s="86" t="e">
        <f>+Estado!K132</f>
        <v>#DIV/0!</v>
      </c>
      <c r="J28" s="87" t="e">
        <f>+Estado!L132</f>
        <v>#DIV/0!</v>
      </c>
    </row>
    <row r="29" spans="1:10" s="11" customFormat="1" ht="16.5" customHeight="1" x14ac:dyDescent="0.25">
      <c r="A29" s="193" t="s">
        <v>472</v>
      </c>
      <c r="B29" s="195">
        <f>+Estado!I152</f>
        <v>0.62142857142857133</v>
      </c>
      <c r="C29" s="197" t="e">
        <f>+Estado!J152</f>
        <v>#DIV/0!</v>
      </c>
      <c r="D29" s="197" t="e">
        <f>+Estado!K152</f>
        <v>#DIV/0!</v>
      </c>
      <c r="E29" s="199" t="e">
        <f>+Estado!L152</f>
        <v>#DIV/0!</v>
      </c>
      <c r="F29" s="97" t="s">
        <v>451</v>
      </c>
      <c r="G29" s="79">
        <f>+Estado!I146</f>
        <v>0.64285714285714268</v>
      </c>
      <c r="H29" s="80" t="e">
        <f>+Estado!J146</f>
        <v>#DIV/0!</v>
      </c>
      <c r="I29" s="80" t="e">
        <f>+Estado!K146</f>
        <v>#DIV/0!</v>
      </c>
      <c r="J29" s="81" t="e">
        <f>+Estado!L146</f>
        <v>#DIV/0!</v>
      </c>
    </row>
    <row r="30" spans="1:10" s="11" customFormat="1" ht="16.5" customHeight="1" thickBot="1" x14ac:dyDescent="0.3">
      <c r="A30" s="194"/>
      <c r="B30" s="196"/>
      <c r="C30" s="198"/>
      <c r="D30" s="198"/>
      <c r="E30" s="200"/>
      <c r="F30" s="99" t="s">
        <v>452</v>
      </c>
      <c r="G30" s="85">
        <f>+Estado!I151</f>
        <v>0.6</v>
      </c>
      <c r="H30" s="86" t="e">
        <f>+Estado!J151</f>
        <v>#DIV/0!</v>
      </c>
      <c r="I30" s="86" t="e">
        <f>+Estado!K151</f>
        <v>#DIV/0!</v>
      </c>
      <c r="J30" s="87" t="e">
        <f>+Estado!L151</f>
        <v>#DIV/0!</v>
      </c>
    </row>
    <row r="31" spans="1:10" s="11" customFormat="1" ht="16.5" customHeight="1" x14ac:dyDescent="0.25">
      <c r="A31" s="193" t="s">
        <v>473</v>
      </c>
      <c r="B31" s="195">
        <f>+Estado!I169</f>
        <v>0.88</v>
      </c>
      <c r="C31" s="197" t="e">
        <f>+Estado!J169</f>
        <v>#DIV/0!</v>
      </c>
      <c r="D31" s="197" t="e">
        <f>+Estado!K169</f>
        <v>#DIV/0!</v>
      </c>
      <c r="E31" s="199" t="e">
        <f>+Estado!L169</f>
        <v>#DIV/0!</v>
      </c>
      <c r="F31" s="97" t="s">
        <v>453</v>
      </c>
      <c r="G31" s="79">
        <f>+Estado!I159</f>
        <v>0.84000000000000008</v>
      </c>
      <c r="H31" s="80" t="e">
        <f>+Estado!J159</f>
        <v>#DIV/0!</v>
      </c>
      <c r="I31" s="80" t="e">
        <f>+Estado!K159</f>
        <v>#DIV/0!</v>
      </c>
      <c r="J31" s="81" t="e">
        <f>+Estado!L159</f>
        <v>#DIV/0!</v>
      </c>
    </row>
    <row r="32" spans="1:10" s="11" customFormat="1" ht="16.5" customHeight="1" x14ac:dyDescent="0.25">
      <c r="A32" s="201"/>
      <c r="B32" s="202"/>
      <c r="C32" s="203"/>
      <c r="D32" s="203"/>
      <c r="E32" s="204"/>
      <c r="F32" s="98" t="s">
        <v>454</v>
      </c>
      <c r="G32" s="82">
        <f>+Estado!I165</f>
        <v>0.8</v>
      </c>
      <c r="H32" s="83" t="e">
        <f>+Estado!J165</f>
        <v>#DIV/0!</v>
      </c>
      <c r="I32" s="83" t="e">
        <f>+Estado!K165</f>
        <v>#DIV/0!</v>
      </c>
      <c r="J32" s="84" t="e">
        <f>+Estado!L165</f>
        <v>#DIV/0!</v>
      </c>
    </row>
    <row r="33" spans="1:10" s="11" customFormat="1" ht="16.5" customHeight="1" thickBot="1" x14ac:dyDescent="0.3">
      <c r="A33" s="194"/>
      <c r="B33" s="196"/>
      <c r="C33" s="198"/>
      <c r="D33" s="198"/>
      <c r="E33" s="200"/>
      <c r="F33" s="99" t="s">
        <v>455</v>
      </c>
      <c r="G33" s="85">
        <f>+Estado!I168</f>
        <v>1</v>
      </c>
      <c r="H33" s="86" t="e">
        <f>+Estado!J168</f>
        <v>#DIV/0!</v>
      </c>
      <c r="I33" s="86" t="e">
        <f>+Estado!K168</f>
        <v>#DIV/0!</v>
      </c>
      <c r="J33" s="87" t="e">
        <f>+Estado!L168</f>
        <v>#DIV/0!</v>
      </c>
    </row>
    <row r="34" spans="1:10" s="11" customFormat="1" ht="25.15" customHeight="1" thickBot="1" x14ac:dyDescent="0.3">
      <c r="A34" s="92" t="s">
        <v>474</v>
      </c>
      <c r="B34" s="74">
        <f>+Estado!I182</f>
        <v>0.89999999999999991</v>
      </c>
      <c r="C34" s="70" t="e">
        <f>+Estado!J182</f>
        <v>#DIV/0!</v>
      </c>
      <c r="D34" s="70" t="e">
        <f>+Estado!K182</f>
        <v>#DIV/0!</v>
      </c>
      <c r="E34" s="75" t="e">
        <f>+Estado!L182</f>
        <v>#DIV/0!</v>
      </c>
      <c r="F34" s="100" t="s">
        <v>456</v>
      </c>
      <c r="G34" s="88">
        <f>+Estado!I181</f>
        <v>0.89999999999999991</v>
      </c>
      <c r="H34" s="89" t="e">
        <f>+Estado!J181</f>
        <v>#DIV/0!</v>
      </c>
      <c r="I34" s="89" t="e">
        <f>+Estado!K181</f>
        <v>#DIV/0!</v>
      </c>
      <c r="J34" s="90" t="e">
        <f>+Estado!L181</f>
        <v>#DIV/0!</v>
      </c>
    </row>
    <row r="35" spans="1:10" s="11" customFormat="1" ht="14.45" customHeight="1" x14ac:dyDescent="0.25">
      <c r="A35" s="193" t="s">
        <v>475</v>
      </c>
      <c r="B35" s="195">
        <f>+Estado!I211</f>
        <v>0.83833333333333326</v>
      </c>
      <c r="C35" s="197" t="e">
        <f>+Estado!J211</f>
        <v>#DIV/0!</v>
      </c>
      <c r="D35" s="197" t="e">
        <f>+Estado!K211</f>
        <v>#DIV/0!</v>
      </c>
      <c r="E35" s="199" t="e">
        <f>+Estado!L211</f>
        <v>#DIV/0!</v>
      </c>
      <c r="F35" s="97" t="s">
        <v>457</v>
      </c>
      <c r="G35" s="79">
        <f>+Estado!I191</f>
        <v>0.8</v>
      </c>
      <c r="H35" s="80" t="e">
        <f>+Estado!J191</f>
        <v>#DIV/0!</v>
      </c>
      <c r="I35" s="80" t="e">
        <f>+Estado!K191</f>
        <v>#DIV/0!</v>
      </c>
      <c r="J35" s="81" t="e">
        <f>+Estado!L191</f>
        <v>#DIV/0!</v>
      </c>
    </row>
    <row r="36" spans="1:10" s="11" customFormat="1" ht="14.45" customHeight="1" x14ac:dyDescent="0.25">
      <c r="A36" s="201"/>
      <c r="B36" s="202"/>
      <c r="C36" s="203"/>
      <c r="D36" s="203"/>
      <c r="E36" s="204"/>
      <c r="F36" s="98" t="s">
        <v>458</v>
      </c>
      <c r="G36" s="82">
        <f>+Estado!I200</f>
        <v>0.84000000000000008</v>
      </c>
      <c r="H36" s="83" t="e">
        <f>+Estado!J200</f>
        <v>#DIV/0!</v>
      </c>
      <c r="I36" s="83" t="e">
        <f>+Estado!K200</f>
        <v>#DIV/0!</v>
      </c>
      <c r="J36" s="84" t="e">
        <f>+Estado!L200</f>
        <v>#DIV/0!</v>
      </c>
    </row>
    <row r="37" spans="1:10" s="11" customFormat="1" ht="14.45" customHeight="1" thickBot="1" x14ac:dyDescent="0.3">
      <c r="A37" s="194"/>
      <c r="B37" s="196"/>
      <c r="C37" s="198"/>
      <c r="D37" s="198"/>
      <c r="E37" s="200"/>
      <c r="F37" s="99" t="s">
        <v>459</v>
      </c>
      <c r="G37" s="85">
        <f>+Estado!I210</f>
        <v>0.87499999999999989</v>
      </c>
      <c r="H37" s="86" t="e">
        <f>+Estado!J210</f>
        <v>#DIV/0!</v>
      </c>
      <c r="I37" s="86" t="e">
        <f>+Estado!K210</f>
        <v>#DIV/0!</v>
      </c>
      <c r="J37" s="87" t="e">
        <f>+Estado!L210</f>
        <v>#DIV/0!</v>
      </c>
    </row>
    <row r="38" spans="1:10" s="11" customFormat="1" ht="15.75" customHeight="1" x14ac:dyDescent="0.25">
      <c r="A38" s="193" t="s">
        <v>476</v>
      </c>
      <c r="B38" s="195">
        <f>+Estado!I229</f>
        <v>0.83333333333333337</v>
      </c>
      <c r="C38" s="197" t="e">
        <f>+Estado!J229</f>
        <v>#DIV/0!</v>
      </c>
      <c r="D38" s="197" t="e">
        <f>+Estado!K229</f>
        <v>#DIV/0!</v>
      </c>
      <c r="E38" s="199" t="e">
        <f>+Estado!L229</f>
        <v>#DIV/0!</v>
      </c>
      <c r="F38" s="97" t="s">
        <v>460</v>
      </c>
      <c r="G38" s="79">
        <f>+Estado!I221</f>
        <v>0.8666666666666667</v>
      </c>
      <c r="H38" s="80" t="e">
        <f>+Estado!J221</f>
        <v>#DIV/0!</v>
      </c>
      <c r="I38" s="80" t="e">
        <f>+Estado!K221</f>
        <v>#DIV/0!</v>
      </c>
      <c r="J38" s="81" t="e">
        <f>+Estado!L221</f>
        <v>#DIV/0!</v>
      </c>
    </row>
    <row r="39" spans="1:10" s="11" customFormat="1" ht="24.6" customHeight="1" thickBot="1" x14ac:dyDescent="0.3">
      <c r="A39" s="194"/>
      <c r="B39" s="196"/>
      <c r="C39" s="198"/>
      <c r="D39" s="198"/>
      <c r="E39" s="200"/>
      <c r="F39" s="99" t="s">
        <v>461</v>
      </c>
      <c r="G39" s="85">
        <f>+Estado!I228</f>
        <v>0.8</v>
      </c>
      <c r="H39" s="86" t="e">
        <f>+Estado!J228</f>
        <v>#DIV/0!</v>
      </c>
      <c r="I39" s="86" t="e">
        <f>+Estado!K228</f>
        <v>#DIV/0!</v>
      </c>
      <c r="J39" s="87" t="e">
        <f>+Estado!L228</f>
        <v>#DIV/0!</v>
      </c>
    </row>
    <row r="40" spans="1:10" s="11" customFormat="1" ht="26.45" customHeight="1" thickBot="1" x14ac:dyDescent="0.3">
      <c r="A40" s="92" t="s">
        <v>477</v>
      </c>
      <c r="B40" s="74">
        <f>+Estado!I240</f>
        <v>0.95</v>
      </c>
      <c r="C40" s="70" t="e">
        <f>+Estado!J240</f>
        <v>#DIV/0!</v>
      </c>
      <c r="D40" s="70" t="e">
        <f>+Estado!K240</f>
        <v>#DIV/0!</v>
      </c>
      <c r="E40" s="75" t="e">
        <f>+Estado!L240</f>
        <v>#DIV/0!</v>
      </c>
      <c r="F40" s="100" t="s">
        <v>462</v>
      </c>
      <c r="G40" s="88">
        <f>+Estado!I239</f>
        <v>0.95</v>
      </c>
      <c r="H40" s="89" t="e">
        <f>+Estado!J239</f>
        <v>#DIV/0!</v>
      </c>
      <c r="I40" s="89" t="e">
        <f>+Estado!K239</f>
        <v>#DIV/0!</v>
      </c>
      <c r="J40" s="90" t="e">
        <f>+Estado!L239</f>
        <v>#DIV/0!</v>
      </c>
    </row>
    <row r="41" spans="1:10" s="11" customFormat="1" ht="21.6" customHeight="1" thickBot="1" x14ac:dyDescent="0.3">
      <c r="A41" s="78"/>
      <c r="B41" s="94">
        <f>+AVERAGE(B11:B40)</f>
        <v>0.82969080687830676</v>
      </c>
      <c r="C41" s="95" t="e">
        <f t="shared" ref="C41:E41" si="0">+AVERAGE(C11:C40)</f>
        <v>#DIV/0!</v>
      </c>
      <c r="D41" s="95" t="e">
        <f t="shared" si="0"/>
        <v>#DIV/0!</v>
      </c>
      <c r="E41" s="96" t="e">
        <f t="shared" si="0"/>
        <v>#DIV/0!</v>
      </c>
      <c r="F41" s="93"/>
      <c r="G41" s="91">
        <f>+AVERAGE(G11:G40)</f>
        <v>0.83006746031746037</v>
      </c>
      <c r="H41" s="89" t="e">
        <f t="shared" ref="H41:J41" si="1">+AVERAGE(H11:H40)</f>
        <v>#DIV/0!</v>
      </c>
      <c r="I41" s="89" t="e">
        <f t="shared" si="1"/>
        <v>#DIV/0!</v>
      </c>
      <c r="J41" s="90" t="e">
        <f t="shared" si="1"/>
        <v>#DIV/0!</v>
      </c>
    </row>
    <row r="42" spans="1:10" ht="5.25" customHeight="1" x14ac:dyDescent="0.25"/>
    <row r="43" spans="1:10" x14ac:dyDescent="0.25">
      <c r="A43" s="208" t="s">
        <v>482</v>
      </c>
      <c r="B43" s="208"/>
      <c r="C43" s="208"/>
      <c r="D43" s="208"/>
      <c r="E43" s="208"/>
      <c r="F43" s="209" t="s">
        <v>483</v>
      </c>
      <c r="G43" s="210" t="s">
        <v>484</v>
      </c>
      <c r="H43" s="210"/>
      <c r="I43" s="210"/>
      <c r="J43" s="210"/>
    </row>
    <row r="44" spans="1:10" ht="12.75" customHeight="1" x14ac:dyDescent="0.25">
      <c r="A44" s="208"/>
      <c r="B44" s="208"/>
      <c r="C44" s="208"/>
      <c r="D44" s="208"/>
      <c r="E44" s="208"/>
      <c r="F44" s="209"/>
      <c r="G44" s="210"/>
      <c r="H44" s="210"/>
      <c r="I44" s="210"/>
      <c r="J44" s="210"/>
    </row>
  </sheetData>
  <sheetProtection password="C54F" sheet="1" objects="1" scenarios="1" autoFilter="0" pivotTables="0"/>
  <protectedRanges>
    <protectedRange sqref="A43:J44" name="Rango2"/>
    <protectedRange sqref="A4:J5" name="Rango1"/>
  </protectedRanges>
  <mergeCells count="60">
    <mergeCell ref="A43:E44"/>
    <mergeCell ref="F43:F44"/>
    <mergeCell ref="G43:J44"/>
    <mergeCell ref="A11:A13"/>
    <mergeCell ref="B11:B13"/>
    <mergeCell ref="C11:C13"/>
    <mergeCell ref="D11:D13"/>
    <mergeCell ref="E11:E13"/>
    <mergeCell ref="A17:A21"/>
    <mergeCell ref="B17:B21"/>
    <mergeCell ref="C17:C21"/>
    <mergeCell ref="D17:D21"/>
    <mergeCell ref="E17:E21"/>
    <mergeCell ref="A14:A16"/>
    <mergeCell ref="B14:B16"/>
    <mergeCell ref="C14:C16"/>
    <mergeCell ref="G4:J4"/>
    <mergeCell ref="A4:F4"/>
    <mergeCell ref="A1:B1"/>
    <mergeCell ref="C1:J1"/>
    <mergeCell ref="A3:J3"/>
    <mergeCell ref="D14:D16"/>
    <mergeCell ref="E14:E16"/>
    <mergeCell ref="A25:A26"/>
    <mergeCell ref="B25:B26"/>
    <mergeCell ref="C25:C26"/>
    <mergeCell ref="D25:D26"/>
    <mergeCell ref="E25:E26"/>
    <mergeCell ref="A22:A24"/>
    <mergeCell ref="B22:B24"/>
    <mergeCell ref="C22:C24"/>
    <mergeCell ref="D22:D24"/>
    <mergeCell ref="E22:E24"/>
    <mergeCell ref="E35:E37"/>
    <mergeCell ref="A27:A28"/>
    <mergeCell ref="B27:B28"/>
    <mergeCell ref="C27:C28"/>
    <mergeCell ref="D27:D28"/>
    <mergeCell ref="E27:E28"/>
    <mergeCell ref="A29:A30"/>
    <mergeCell ref="B29:B30"/>
    <mergeCell ref="C29:C30"/>
    <mergeCell ref="D29:D30"/>
    <mergeCell ref="E29:E30"/>
    <mergeCell ref="A8:J8"/>
    <mergeCell ref="A7:J7"/>
    <mergeCell ref="A38:A39"/>
    <mergeCell ref="B38:B39"/>
    <mergeCell ref="C38:C39"/>
    <mergeCell ref="D38:D39"/>
    <mergeCell ref="E38:E39"/>
    <mergeCell ref="A31:A33"/>
    <mergeCell ref="B31:B33"/>
    <mergeCell ref="C31:C33"/>
    <mergeCell ref="D31:D33"/>
    <mergeCell ref="E31:E33"/>
    <mergeCell ref="A35:A37"/>
    <mergeCell ref="B35:B37"/>
    <mergeCell ref="C35:C37"/>
    <mergeCell ref="D35:D37"/>
  </mergeCells>
  <conditionalFormatting sqref="B10:E10">
    <cfRule type="cellIs" dxfId="7" priority="10" operator="between">
      <formula>0.8</formula>
      <formula>1</formula>
    </cfRule>
    <cfRule type="cellIs" dxfId="6" priority="11" operator="between">
      <formula>0.6</formula>
      <formula>0.79999</formula>
    </cfRule>
    <cfRule type="cellIs" dxfId="5" priority="12" operator="between">
      <formula>0</formula>
      <formula>0.599999</formula>
    </cfRule>
  </conditionalFormatting>
  <conditionalFormatting sqref="G10:J10">
    <cfRule type="cellIs" dxfId="4" priority="7" operator="between">
      <formula>0.8</formula>
      <formula>1</formula>
    </cfRule>
    <cfRule type="cellIs" dxfId="3" priority="8" operator="between">
      <formula>0.6</formula>
      <formula>0.79999</formula>
    </cfRule>
    <cfRule type="cellIs" dxfId="2" priority="9" operator="between">
      <formula>0</formula>
      <formula>0.599999</formula>
    </cfRule>
  </conditionalFormatting>
  <conditionalFormatting sqref="B11:J41">
    <cfRule type="iconSet" priority="3">
      <iconSet>
        <cfvo type="percent" val="0"/>
        <cfvo type="num" val="0.6"/>
        <cfvo type="num" val="0.8"/>
      </iconSet>
    </cfRule>
  </conditionalFormatting>
  <conditionalFormatting sqref="B11:E41">
    <cfRule type="containsErrors" dxfId="1" priority="13">
      <formula>ISERROR(B11)</formula>
    </cfRule>
  </conditionalFormatting>
  <conditionalFormatting sqref="G11:J41">
    <cfRule type="containsErrors" dxfId="0" priority="1">
      <formula>ISERROR(G11)</formula>
    </cfRule>
  </conditionalFormatting>
  <pageMargins left="0.35433070866141736" right="0.31496062992125984" top="0.15748031496062992" bottom="0.27559055118110237" header="0.15748031496062992" footer="0.31496062992125984"/>
  <pageSetup scale="78" orientation="landscape" r:id="rId1"/>
  <ignoredErrors>
    <ignoredError sqref="B11:E40 B41:E41 G11:J41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F2:I2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topLeftCell="A5" workbookViewId="0">
      <selection activeCell="A25" sqref="A25"/>
    </sheetView>
  </sheetViews>
  <sheetFormatPr baseColWidth="10" defaultRowHeight="15" x14ac:dyDescent="0.25"/>
  <cols>
    <col min="1" max="1" width="30.28515625" customWidth="1"/>
    <col min="2" max="2" width="10.85546875" customWidth="1"/>
    <col min="4" max="4" width="20.28515625" customWidth="1"/>
  </cols>
  <sheetData>
    <row r="1" spans="1:3" x14ac:dyDescent="0.25">
      <c r="A1" s="211" t="s">
        <v>419</v>
      </c>
      <c r="B1" s="211"/>
      <c r="C1" s="29" t="s">
        <v>432</v>
      </c>
    </row>
    <row r="2" spans="1:3" x14ac:dyDescent="0.25">
      <c r="A2" s="24" t="s">
        <v>165</v>
      </c>
      <c r="B2" s="25" t="s">
        <v>381</v>
      </c>
      <c r="C2" s="32">
        <v>1</v>
      </c>
    </row>
    <row r="3" spans="1:3" x14ac:dyDescent="0.25">
      <c r="A3" s="24" t="s">
        <v>166</v>
      </c>
      <c r="B3" s="25" t="s">
        <v>382</v>
      </c>
      <c r="C3" s="32">
        <v>0.8</v>
      </c>
    </row>
    <row r="4" spans="1:3" x14ac:dyDescent="0.25">
      <c r="A4" s="24" t="s">
        <v>167</v>
      </c>
      <c r="B4" s="25" t="s">
        <v>383</v>
      </c>
      <c r="C4" s="33">
        <v>0.6</v>
      </c>
    </row>
    <row r="5" spans="1:3" x14ac:dyDescent="0.25">
      <c r="A5" s="24" t="s">
        <v>168</v>
      </c>
      <c r="B5" s="25" t="s">
        <v>384</v>
      </c>
      <c r="C5" s="34">
        <v>0.3</v>
      </c>
    </row>
    <row r="6" spans="1:3" x14ac:dyDescent="0.25">
      <c r="A6" s="24" t="s">
        <v>169</v>
      </c>
      <c r="B6" s="25" t="s">
        <v>418</v>
      </c>
      <c r="C6" s="34">
        <v>0</v>
      </c>
    </row>
    <row r="7" spans="1:3" x14ac:dyDescent="0.25">
      <c r="A7" s="35" t="s">
        <v>433</v>
      </c>
      <c r="B7" s="25" t="s">
        <v>434</v>
      </c>
      <c r="C7" s="36"/>
    </row>
    <row r="10" spans="1:3" x14ac:dyDescent="0.25">
      <c r="B10" s="101" t="s">
        <v>478</v>
      </c>
    </row>
    <row r="11" spans="1:3" x14ac:dyDescent="0.25">
      <c r="B11" s="101" t="s">
        <v>479</v>
      </c>
    </row>
    <row r="13" spans="1:3" ht="14.45" customHeight="1" x14ac:dyDescent="0.25">
      <c r="A13" s="112" t="s">
        <v>492</v>
      </c>
    </row>
    <row r="14" spans="1:3" ht="14.45" customHeight="1" x14ac:dyDescent="0.25">
      <c r="A14" s="120" t="s">
        <v>507</v>
      </c>
    </row>
    <row r="15" spans="1:3" ht="14.45" customHeight="1" x14ac:dyDescent="0.25">
      <c r="A15" s="120" t="s">
        <v>508</v>
      </c>
    </row>
    <row r="16" spans="1:3" x14ac:dyDescent="0.25">
      <c r="A16" s="120" t="s">
        <v>504</v>
      </c>
    </row>
    <row r="17" spans="1:1" ht="14.45" customHeight="1" x14ac:dyDescent="0.25">
      <c r="A17" s="120" t="s">
        <v>505</v>
      </c>
    </row>
    <row r="18" spans="1:1" x14ac:dyDescent="0.25">
      <c r="A18" s="120" t="s">
        <v>493</v>
      </c>
    </row>
    <row r="19" spans="1:1" x14ac:dyDescent="0.25">
      <c r="A19" s="120" t="s">
        <v>494</v>
      </c>
    </row>
    <row r="20" spans="1:1" ht="14.45" customHeight="1" x14ac:dyDescent="0.25">
      <c r="A20" s="120" t="s">
        <v>503</v>
      </c>
    </row>
    <row r="21" spans="1:1" ht="14.45" customHeight="1" x14ac:dyDescent="0.25">
      <c r="A21" s="120" t="s">
        <v>495</v>
      </c>
    </row>
    <row r="22" spans="1:1" x14ac:dyDescent="0.25">
      <c r="A22" s="120" t="s">
        <v>498</v>
      </c>
    </row>
    <row r="23" spans="1:1" ht="14.45" customHeight="1" x14ac:dyDescent="0.25">
      <c r="A23" s="120" t="s">
        <v>502</v>
      </c>
    </row>
    <row r="24" spans="1:1" x14ac:dyDescent="0.25">
      <c r="A24" s="120" t="s">
        <v>497</v>
      </c>
    </row>
    <row r="25" spans="1:1" ht="14.45" customHeight="1" x14ac:dyDescent="0.25">
      <c r="A25" s="120" t="s">
        <v>509</v>
      </c>
    </row>
    <row r="26" spans="1:1" ht="14.45" customHeight="1" x14ac:dyDescent="0.25">
      <c r="A26" s="120" t="s">
        <v>501</v>
      </c>
    </row>
    <row r="27" spans="1:1" ht="14.45" customHeight="1" x14ac:dyDescent="0.25">
      <c r="A27" s="120" t="s">
        <v>510</v>
      </c>
    </row>
    <row r="28" spans="1:1" x14ac:dyDescent="0.25">
      <c r="A28" s="120" t="s">
        <v>511</v>
      </c>
    </row>
    <row r="29" spans="1:1" x14ac:dyDescent="0.25">
      <c r="A29" s="120" t="s">
        <v>496</v>
      </c>
    </row>
    <row r="30" spans="1:1" x14ac:dyDescent="0.25">
      <c r="A30" s="120" t="s">
        <v>500</v>
      </c>
    </row>
    <row r="31" spans="1:1" x14ac:dyDescent="0.25">
      <c r="A31" s="120" t="s">
        <v>499</v>
      </c>
    </row>
    <row r="32" spans="1:1" x14ac:dyDescent="0.25">
      <c r="A32" s="120" t="s">
        <v>512</v>
      </c>
    </row>
    <row r="33" spans="1:1" x14ac:dyDescent="0.25">
      <c r="A33" s="120" t="s">
        <v>513</v>
      </c>
    </row>
    <row r="34" spans="1:1" x14ac:dyDescent="0.25">
      <c r="A34" s="120" t="s">
        <v>514</v>
      </c>
    </row>
  </sheetData>
  <mergeCells count="1">
    <mergeCell ref="A1:B1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zoomScale="85" zoomScaleNormal="85" workbookViewId="0">
      <selection activeCell="E39" sqref="E39"/>
    </sheetView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Formato No.2</vt:lpstr>
      <vt:lpstr>Estado</vt:lpstr>
      <vt:lpstr>Informe Final</vt:lpstr>
      <vt:lpstr>Escala</vt:lpstr>
      <vt:lpstr>Hoja1</vt:lpstr>
      <vt:lpstr>Hoja2</vt:lpstr>
      <vt:lpstr>Estado!Títulos_a_imprimir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</dc:creator>
  <cp:lastModifiedBy>Usuario</cp:lastModifiedBy>
  <cp:lastPrinted>2016-03-03T19:01:09Z</cp:lastPrinted>
  <dcterms:created xsi:type="dcterms:W3CDTF">2016-01-12T14:36:27Z</dcterms:created>
  <dcterms:modified xsi:type="dcterms:W3CDTF">2016-07-29T21:59:52Z</dcterms:modified>
</cp:coreProperties>
</file>