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3.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4.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5.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drawings/drawing6.xml" ContentType="application/vnd.openxmlformats-officedocument.drawing+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drawings/drawing7.xml" ContentType="application/vnd.openxmlformats-officedocument.drawing+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drawings/drawing8.xml" ContentType="application/vnd.openxmlformats-officedocument.drawing+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9.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drawings/drawing10.xml" ContentType="application/vnd.openxmlformats-officedocument.drawing+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drawings/drawing11.xml" ContentType="application/vnd.openxmlformats-officedocument.drawing+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5" yWindow="45" windowWidth="10800" windowHeight="10080" activeTab="6"/>
  </bookViews>
  <sheets>
    <sheet name="ESCALA" sheetId="4" r:id="rId1"/>
    <sheet name="SEGUIMIENTO" sheetId="1" r:id="rId2"/>
    <sheet name="FORMACIÓN" sheetId="2" r:id="rId3"/>
    <sheet name="INVESTIGACIÓN" sheetId="3" r:id="rId4"/>
    <sheet name="PROY. SOCIAL" sheetId="5" r:id="rId5"/>
    <sheet name="BIENESTAR" sheetId="6" r:id="rId6"/>
    <sheet name="ADMINISTRATIVO" sheetId="7" r:id="rId7"/>
    <sheet name="Hoja1" sheetId="8" r:id="rId8"/>
    <sheet name="Hoja2" sheetId="9" r:id="rId9"/>
    <sheet name="Hoja3" sheetId="10" r:id="rId10"/>
    <sheet name="Hoja4" sheetId="11" r:id="rId11"/>
    <sheet name="Hoja5" sheetId="12" r:id="rId12"/>
  </sheets>
  <calcPr calcId="144525"/>
</workbook>
</file>

<file path=xl/calcChain.xml><?xml version="1.0" encoding="utf-8"?>
<calcChain xmlns="http://schemas.openxmlformats.org/spreadsheetml/2006/main">
  <c r="H128" i="1" l="1"/>
  <c r="G128" i="1"/>
  <c r="F128" i="1"/>
  <c r="F20" i="1" l="1"/>
  <c r="G150" i="1" l="1"/>
  <c r="F150" i="1"/>
  <c r="G97" i="1"/>
  <c r="I97" i="1" s="1"/>
  <c r="F97" i="1"/>
  <c r="G62" i="1"/>
  <c r="I62" i="1" s="1"/>
  <c r="F62" i="1"/>
  <c r="G20" i="1"/>
  <c r="I20" i="1" s="1"/>
  <c r="F154" i="1" l="1"/>
  <c r="K23" i="3"/>
  <c r="B11" i="3"/>
  <c r="B12" i="3"/>
  <c r="J20" i="2" l="1"/>
  <c r="R26" i="1"/>
  <c r="R27" i="1"/>
  <c r="D20" i="2" l="1"/>
  <c r="D21" i="2"/>
  <c r="D22" i="2"/>
  <c r="R99" i="1" l="1"/>
  <c r="T99" i="1" s="1"/>
  <c r="Q127" i="1"/>
  <c r="Q126" i="1"/>
  <c r="Q125" i="1"/>
  <c r="Q124" i="1"/>
  <c r="Q123" i="1"/>
  <c r="Q122" i="1"/>
  <c r="Q121" i="1"/>
  <c r="Q120" i="1"/>
  <c r="Q119" i="1"/>
  <c r="Q118" i="1"/>
  <c r="Q117" i="1"/>
  <c r="Q116" i="1"/>
  <c r="Q115" i="1"/>
  <c r="Q114" i="1"/>
  <c r="Q113" i="1"/>
  <c r="Q112" i="1"/>
  <c r="Q111" i="1"/>
  <c r="Q110" i="1"/>
  <c r="Q109" i="1"/>
  <c r="Q108" i="1"/>
  <c r="Q107" i="1"/>
  <c r="Q106" i="1"/>
  <c r="Q105" i="1"/>
  <c r="Q104" i="1"/>
  <c r="Q103" i="1"/>
  <c r="Q102" i="1"/>
  <c r="Q101" i="1"/>
  <c r="Q100" i="1"/>
  <c r="Q99" i="1"/>
  <c r="I128" i="1" l="1"/>
  <c r="G154" i="1"/>
  <c r="K30" i="5"/>
  <c r="K29" i="5"/>
  <c r="K28" i="5"/>
  <c r="K27" i="5"/>
  <c r="K26" i="5"/>
  <c r="K25" i="5"/>
  <c r="K24" i="5"/>
  <c r="K23" i="5"/>
  <c r="K31" i="3"/>
  <c r="K30" i="3"/>
  <c r="K29" i="3"/>
  <c r="K28" i="3"/>
  <c r="K27" i="3"/>
  <c r="K26" i="3"/>
  <c r="K25" i="3"/>
  <c r="K24" i="3"/>
  <c r="M26" i="7"/>
  <c r="M25" i="7"/>
  <c r="M24" i="7"/>
  <c r="M23" i="7"/>
  <c r="M22" i="7"/>
  <c r="M21" i="7"/>
  <c r="K31" i="5" l="1"/>
  <c r="K32" i="3"/>
  <c r="M27" i="7"/>
  <c r="R110" i="1" l="1"/>
  <c r="T101" i="1"/>
  <c r="H26" i="1" l="1"/>
  <c r="H27" i="1"/>
  <c r="J26" i="2" l="1"/>
  <c r="J24" i="2"/>
  <c r="J23" i="2"/>
  <c r="J22" i="2"/>
  <c r="J21" i="2"/>
  <c r="J27" i="2" s="1"/>
  <c r="R16" i="1"/>
  <c r="R17" i="1"/>
  <c r="K27" i="6" l="1"/>
  <c r="K26" i="6"/>
  <c r="K25" i="6"/>
  <c r="K24" i="6"/>
  <c r="K23" i="6"/>
  <c r="K22" i="6"/>
  <c r="B13" i="6"/>
  <c r="L9" i="6"/>
  <c r="L10" i="6"/>
  <c r="L11" i="6"/>
  <c r="L8" i="6"/>
  <c r="K28" i="6" l="1"/>
  <c r="R125" i="1" l="1"/>
  <c r="T125" i="1" s="1"/>
  <c r="R126" i="1"/>
  <c r="T126" i="1" s="1"/>
  <c r="R127" i="1"/>
  <c r="T127" i="1" s="1"/>
  <c r="H125" i="1"/>
  <c r="H126" i="1"/>
  <c r="H127" i="1"/>
  <c r="I30" i="5" l="1"/>
  <c r="I29" i="5"/>
  <c r="I28" i="5"/>
  <c r="I27" i="5"/>
  <c r="I26" i="5"/>
  <c r="I25" i="5"/>
  <c r="I24" i="5"/>
  <c r="I23" i="5"/>
  <c r="I31" i="3"/>
  <c r="I30" i="3"/>
  <c r="I29" i="3"/>
  <c r="I28" i="3"/>
  <c r="I27" i="3"/>
  <c r="I26" i="3"/>
  <c r="I25" i="3"/>
  <c r="I24" i="3"/>
  <c r="I23" i="3"/>
  <c r="H12" i="5"/>
  <c r="H11" i="5"/>
  <c r="K26" i="7"/>
  <c r="K25" i="7"/>
  <c r="K24" i="7"/>
  <c r="K23" i="7"/>
  <c r="K22" i="7"/>
  <c r="K21" i="7"/>
  <c r="I27" i="6"/>
  <c r="I26" i="6"/>
  <c r="I25" i="6"/>
  <c r="I24" i="6"/>
  <c r="I23" i="6"/>
  <c r="I22" i="6"/>
  <c r="H26" i="2"/>
  <c r="H24" i="2"/>
  <c r="H23" i="2"/>
  <c r="H22" i="2"/>
  <c r="H21" i="2"/>
  <c r="H20" i="2"/>
  <c r="K27" i="7" l="1"/>
  <c r="H27" i="2"/>
  <c r="I28" i="6"/>
  <c r="I31" i="5"/>
  <c r="I32" i="3"/>
  <c r="L8" i="2"/>
  <c r="F9" i="2"/>
  <c r="F10" i="2"/>
  <c r="F11" i="2"/>
  <c r="F12" i="2"/>
  <c r="F8" i="2"/>
  <c r="D8" i="2"/>
  <c r="B9" i="2"/>
  <c r="B10" i="2"/>
  <c r="B8" i="2"/>
  <c r="T17" i="1" l="1"/>
  <c r="T6" i="1"/>
  <c r="G29" i="5" l="1"/>
  <c r="G30" i="5"/>
  <c r="G28" i="5"/>
  <c r="G26" i="5"/>
  <c r="G25" i="5"/>
  <c r="G24" i="5"/>
  <c r="G27" i="5"/>
  <c r="G23" i="5"/>
  <c r="G31" i="5" s="1"/>
  <c r="I26" i="7" l="1"/>
  <c r="I25" i="7"/>
  <c r="I24" i="7"/>
  <c r="I23" i="7"/>
  <c r="I22" i="7"/>
  <c r="I21" i="7"/>
  <c r="G25" i="6"/>
  <c r="G23" i="6"/>
  <c r="G24" i="6"/>
  <c r="G26" i="6"/>
  <c r="G27" i="6"/>
  <c r="G22" i="6"/>
  <c r="G31" i="3"/>
  <c r="G30" i="3"/>
  <c r="G28" i="3"/>
  <c r="G27" i="3"/>
  <c r="G26" i="3"/>
  <c r="G25" i="3"/>
  <c r="G24" i="3"/>
  <c r="G29" i="3"/>
  <c r="G23" i="3"/>
  <c r="D23" i="3"/>
  <c r="B8" i="3"/>
  <c r="G32" i="3" l="1"/>
  <c r="G28" i="6"/>
  <c r="I27" i="7"/>
  <c r="R96" i="1"/>
  <c r="T96" i="1" s="1"/>
  <c r="T95" i="1"/>
  <c r="R92" i="1"/>
  <c r="T92" i="1" s="1"/>
  <c r="R93" i="1"/>
  <c r="T93" i="1" s="1"/>
  <c r="R94" i="1"/>
  <c r="T94" i="1" s="1"/>
  <c r="T89" i="1"/>
  <c r="R90" i="1"/>
  <c r="T90" i="1" s="1"/>
  <c r="R91" i="1"/>
  <c r="T91" i="1" s="1"/>
  <c r="R88" i="1"/>
  <c r="T88" i="1" s="1"/>
  <c r="R86" i="1"/>
  <c r="T86" i="1" s="1"/>
  <c r="R87" i="1"/>
  <c r="T87" i="1" s="1"/>
  <c r="R84" i="1"/>
  <c r="T84" i="1" s="1"/>
  <c r="R85" i="1"/>
  <c r="T85" i="1" s="1"/>
  <c r="R77" i="1"/>
  <c r="T77" i="1" s="1"/>
  <c r="R78" i="1"/>
  <c r="T78" i="1" s="1"/>
  <c r="R79" i="1"/>
  <c r="T79" i="1" s="1"/>
  <c r="R80" i="1"/>
  <c r="T80" i="1" s="1"/>
  <c r="R81" i="1"/>
  <c r="T81" i="1" s="1"/>
  <c r="T82" i="1"/>
  <c r="R83" i="1"/>
  <c r="T83" i="1" s="1"/>
  <c r="R71" i="1"/>
  <c r="T71" i="1" s="1"/>
  <c r="R72" i="1"/>
  <c r="T72" i="1" s="1"/>
  <c r="R73" i="1"/>
  <c r="T73" i="1" s="1"/>
  <c r="R74" i="1"/>
  <c r="T74" i="1" s="1"/>
  <c r="T75" i="1"/>
  <c r="R76" i="1"/>
  <c r="T76" i="1" s="1"/>
  <c r="R68" i="1" l="1"/>
  <c r="T68" i="1" s="1"/>
  <c r="T69" i="1"/>
  <c r="T70" i="1"/>
  <c r="R66" i="1"/>
  <c r="T66" i="1" s="1"/>
  <c r="R67" i="1"/>
  <c r="T67" i="1" s="1"/>
  <c r="R65" i="1"/>
  <c r="T65" i="1" s="1"/>
  <c r="R36" i="1" l="1"/>
  <c r="T36" i="1" s="1"/>
  <c r="J10" i="6" l="1"/>
  <c r="J9" i="6"/>
  <c r="R116" i="1" l="1"/>
  <c r="T123" i="1"/>
  <c r="R124" i="1"/>
  <c r="T124" i="1" s="1"/>
  <c r="T122" i="1"/>
  <c r="R113" i="1"/>
  <c r="R107" i="1"/>
  <c r="R105" i="1"/>
  <c r="T105" i="1" s="1"/>
  <c r="R102" i="1"/>
  <c r="T102" i="1" s="1"/>
  <c r="R100" i="1"/>
  <c r="T100" i="1" s="1"/>
  <c r="F26" i="2" l="1"/>
  <c r="F24" i="2"/>
  <c r="F23" i="2"/>
  <c r="F22" i="2"/>
  <c r="F21" i="2"/>
  <c r="F20" i="2"/>
  <c r="F27" i="2" l="1"/>
  <c r="R18" i="1" l="1"/>
  <c r="T18" i="1" s="1"/>
  <c r="D26" i="2" l="1"/>
  <c r="D23" i="2"/>
  <c r="D24" i="2"/>
  <c r="D30" i="5"/>
  <c r="D29" i="5"/>
  <c r="D28" i="5"/>
  <c r="D26" i="5"/>
  <c r="D25" i="5"/>
  <c r="D24" i="5"/>
  <c r="D27" i="5"/>
  <c r="D23" i="5"/>
  <c r="D25" i="6"/>
  <c r="D23" i="6"/>
  <c r="D24" i="6"/>
  <c r="D26" i="6"/>
  <c r="D27" i="6"/>
  <c r="D22" i="6"/>
  <c r="F25" i="7" l="1"/>
  <c r="F24" i="7"/>
  <c r="F26" i="7"/>
  <c r="F23" i="7"/>
  <c r="D31" i="3"/>
  <c r="D30" i="3"/>
  <c r="D28" i="3"/>
  <c r="D27" i="3"/>
  <c r="D26" i="3"/>
  <c r="D25" i="3"/>
  <c r="D29" i="3"/>
  <c r="D24" i="3"/>
  <c r="F27" i="7" l="1"/>
  <c r="D28" i="6" l="1"/>
  <c r="D31" i="5"/>
  <c r="D32" i="3"/>
  <c r="D27" i="2"/>
  <c r="N8" i="7" l="1"/>
  <c r="L8" i="7"/>
  <c r="J8" i="7"/>
  <c r="H9" i="7"/>
  <c r="H10" i="7"/>
  <c r="H8" i="7"/>
  <c r="F9" i="7"/>
  <c r="F10" i="7"/>
  <c r="F11" i="7"/>
  <c r="F12" i="7"/>
  <c r="F13" i="7"/>
  <c r="F14" i="7"/>
  <c r="F15" i="7"/>
  <c r="F8" i="7"/>
  <c r="D9" i="7"/>
  <c r="D10" i="7"/>
  <c r="D8" i="7"/>
  <c r="B9" i="6"/>
  <c r="B10" i="6"/>
  <c r="B11" i="6"/>
  <c r="B8" i="6"/>
  <c r="P9" i="5"/>
  <c r="P10" i="5"/>
  <c r="P11" i="5"/>
  <c r="P12" i="5"/>
  <c r="P8" i="5"/>
  <c r="N9" i="5"/>
  <c r="N8" i="5"/>
  <c r="L9" i="5"/>
  <c r="L10" i="5"/>
  <c r="L11" i="5"/>
  <c r="L8" i="5"/>
  <c r="J9" i="5"/>
  <c r="J8" i="5"/>
  <c r="H9" i="5"/>
  <c r="H10" i="5"/>
  <c r="H8" i="5"/>
  <c r="F9" i="5"/>
  <c r="F10" i="5"/>
  <c r="F11" i="5"/>
  <c r="F12" i="5"/>
  <c r="F13" i="5"/>
  <c r="F14" i="5"/>
  <c r="F15" i="5"/>
  <c r="F8" i="5"/>
  <c r="D8" i="5"/>
  <c r="B9" i="5"/>
  <c r="B10" i="5"/>
  <c r="B8" i="5"/>
  <c r="R9" i="3" l="1"/>
  <c r="R10" i="3"/>
  <c r="R11" i="3"/>
  <c r="R12" i="3"/>
  <c r="R13" i="3"/>
  <c r="R8" i="3"/>
  <c r="P9" i="3"/>
  <c r="P8" i="3"/>
  <c r="N9" i="3"/>
  <c r="N8" i="3"/>
  <c r="L9" i="3"/>
  <c r="L10" i="3"/>
  <c r="L11" i="3"/>
  <c r="L8" i="3"/>
  <c r="J9" i="3"/>
  <c r="J10" i="3"/>
  <c r="J8" i="3"/>
  <c r="H9" i="3"/>
  <c r="H10" i="3"/>
  <c r="H8" i="3"/>
  <c r="F9" i="3"/>
  <c r="F10" i="3"/>
  <c r="F11" i="3"/>
  <c r="F8" i="3"/>
  <c r="D9" i="3"/>
  <c r="D10" i="3"/>
  <c r="D11" i="3"/>
  <c r="D12" i="3"/>
  <c r="D13" i="3"/>
  <c r="D14" i="3"/>
  <c r="D15" i="3"/>
  <c r="D16" i="3"/>
  <c r="D8" i="3"/>
  <c r="B9" i="3"/>
  <c r="B10" i="3"/>
  <c r="R131" i="1" l="1"/>
  <c r="T131" i="1" s="1"/>
  <c r="R132" i="1"/>
  <c r="T132" i="1" s="1"/>
  <c r="R133" i="1"/>
  <c r="T133" i="1" s="1"/>
  <c r="R149" i="1"/>
  <c r="T149" i="1" s="1"/>
  <c r="R147" i="1"/>
  <c r="T147" i="1" s="1"/>
  <c r="R148" i="1"/>
  <c r="T148" i="1" s="1"/>
  <c r="T146" i="1"/>
  <c r="R137" i="1"/>
  <c r="T137" i="1" s="1"/>
  <c r="R138" i="1"/>
  <c r="T138" i="1" s="1"/>
  <c r="T139" i="1"/>
  <c r="R140" i="1"/>
  <c r="T140" i="1" s="1"/>
  <c r="T141" i="1"/>
  <c r="R142" i="1"/>
  <c r="T142" i="1" s="1"/>
  <c r="R143" i="1"/>
  <c r="T143" i="1" s="1"/>
  <c r="T144" i="1"/>
  <c r="T145" i="1"/>
  <c r="R136" i="1"/>
  <c r="T136" i="1" s="1"/>
  <c r="R135" i="1"/>
  <c r="T135" i="1" s="1"/>
  <c r="R134" i="1" l="1"/>
  <c r="T134" i="1" s="1"/>
  <c r="R38" i="1"/>
  <c r="T38" i="1" s="1"/>
  <c r="R39" i="1"/>
  <c r="T39" i="1" s="1"/>
  <c r="R40" i="1"/>
  <c r="T40" i="1" s="1"/>
  <c r="T41" i="1"/>
  <c r="R42" i="1"/>
  <c r="T42" i="1" s="1"/>
  <c r="R43" i="1"/>
  <c r="T43" i="1" s="1"/>
  <c r="R44" i="1"/>
  <c r="T44" i="1" s="1"/>
  <c r="R45" i="1"/>
  <c r="T45" i="1" s="1"/>
  <c r="R46" i="1"/>
  <c r="T46" i="1" s="1"/>
  <c r="R47" i="1"/>
  <c r="T47" i="1" s="1"/>
  <c r="R48" i="1"/>
  <c r="T48" i="1" s="1"/>
  <c r="T49" i="1"/>
  <c r="T50" i="1"/>
  <c r="T51" i="1"/>
  <c r="T52" i="1"/>
  <c r="R53" i="1"/>
  <c r="T53" i="1" s="1"/>
  <c r="R54" i="1"/>
  <c r="T54" i="1" s="1"/>
  <c r="R55" i="1"/>
  <c r="T55" i="1" s="1"/>
  <c r="T56" i="1"/>
  <c r="R57" i="1"/>
  <c r="T57" i="1" s="1"/>
  <c r="T58" i="1"/>
  <c r="R59" i="1"/>
  <c r="T59" i="1" s="1"/>
  <c r="R60" i="1"/>
  <c r="T60" i="1" s="1"/>
  <c r="R61" i="1"/>
  <c r="T61" i="1" s="1"/>
  <c r="R37" i="1"/>
  <c r="T37" i="1" s="1"/>
  <c r="R31" i="1"/>
  <c r="T31" i="1" s="1"/>
  <c r="R32" i="1"/>
  <c r="T32" i="1" s="1"/>
  <c r="R33" i="1"/>
  <c r="T33" i="1" s="1"/>
  <c r="R34" i="1"/>
  <c r="T34" i="1" s="1"/>
  <c r="R35" i="1"/>
  <c r="T35" i="1" s="1"/>
  <c r="R29" i="1"/>
  <c r="T29" i="1" s="1"/>
  <c r="T30" i="1"/>
  <c r="R28" i="1"/>
  <c r="T28" i="1" s="1"/>
  <c r="R25" i="1"/>
  <c r="T25" i="1" s="1"/>
  <c r="T24" i="1"/>
  <c r="T23" i="1"/>
  <c r="R19" i="1" l="1"/>
  <c r="T19" i="1" s="1"/>
  <c r="T5" i="1"/>
  <c r="R7" i="1"/>
  <c r="T7" i="1" s="1"/>
  <c r="R8" i="1"/>
  <c r="T8" i="1" s="1"/>
  <c r="R9" i="1"/>
  <c r="T9" i="1" s="1"/>
  <c r="R10" i="1"/>
  <c r="T10" i="1" s="1"/>
  <c r="R11" i="1"/>
  <c r="T11" i="1" s="1"/>
  <c r="R12" i="1"/>
  <c r="T12" i="1" s="1"/>
  <c r="R13" i="1"/>
  <c r="T13" i="1" s="1"/>
  <c r="R14" i="1"/>
  <c r="T14" i="1" s="1"/>
  <c r="R15" i="1"/>
  <c r="T15" i="1" s="1"/>
  <c r="T16" i="1"/>
  <c r="H140" i="1" l="1"/>
  <c r="H139"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66" i="1"/>
  <c r="H65" i="1"/>
  <c r="H97" i="1" s="1"/>
  <c r="R4" i="1" l="1"/>
  <c r="T4" i="1" s="1"/>
  <c r="H149" i="1" l="1"/>
  <c r="H148" i="1"/>
  <c r="H147" i="1"/>
  <c r="H146" i="1"/>
  <c r="H145" i="1"/>
  <c r="H144" i="1"/>
  <c r="H143" i="1"/>
  <c r="H142" i="1"/>
  <c r="H141" i="1"/>
  <c r="H138" i="1"/>
  <c r="H137" i="1"/>
  <c r="H136" i="1"/>
  <c r="H135" i="1"/>
  <c r="H134" i="1"/>
  <c r="H133" i="1"/>
  <c r="H132" i="1"/>
  <c r="H131" i="1"/>
  <c r="H150" i="1" l="1"/>
  <c r="H124" i="1"/>
  <c r="H123" i="1"/>
  <c r="H122" i="1"/>
  <c r="H121" i="1"/>
  <c r="H120" i="1"/>
  <c r="H119" i="1"/>
  <c r="H118" i="1"/>
  <c r="H116" i="1"/>
  <c r="H113" i="1"/>
  <c r="H110" i="1"/>
  <c r="H107" i="1"/>
  <c r="H106" i="1"/>
  <c r="H105" i="1"/>
  <c r="H103" i="1"/>
  <c r="H102" i="1"/>
  <c r="H101" i="1"/>
  <c r="H100" i="1"/>
  <c r="H99" i="1"/>
  <c r="W62" i="1" l="1"/>
  <c r="W61" i="1"/>
  <c r="H61" i="1"/>
  <c r="W60" i="1"/>
  <c r="H60" i="1"/>
  <c r="W59" i="1"/>
  <c r="H59" i="1"/>
  <c r="W58" i="1"/>
  <c r="H58" i="1"/>
  <c r="W57" i="1"/>
  <c r="H57" i="1"/>
  <c r="W56" i="1"/>
  <c r="H56" i="1"/>
  <c r="W55" i="1"/>
  <c r="H55" i="1"/>
  <c r="W54" i="1"/>
  <c r="H54" i="1"/>
  <c r="W53" i="1"/>
  <c r="H53" i="1"/>
  <c r="W52" i="1"/>
  <c r="H52" i="1"/>
  <c r="W51" i="1"/>
  <c r="H51" i="1"/>
  <c r="W50" i="1"/>
  <c r="H50" i="1"/>
  <c r="W49" i="1"/>
  <c r="H49" i="1"/>
  <c r="W48" i="1"/>
  <c r="H48" i="1"/>
  <c r="W47" i="1"/>
  <c r="H47" i="1"/>
  <c r="W46" i="1"/>
  <c r="H46" i="1"/>
  <c r="W45" i="1"/>
  <c r="H45" i="1"/>
  <c r="W44" i="1"/>
  <c r="H44" i="1"/>
  <c r="W43" i="1"/>
  <c r="H43" i="1"/>
  <c r="W42" i="1"/>
  <c r="H42" i="1"/>
  <c r="W41" i="1"/>
  <c r="H41" i="1"/>
  <c r="W40" i="1"/>
  <c r="H40" i="1"/>
  <c r="W39" i="1"/>
  <c r="H39" i="1"/>
  <c r="W38" i="1"/>
  <c r="H38" i="1"/>
  <c r="W37" i="1"/>
  <c r="H37" i="1"/>
  <c r="W36" i="1"/>
  <c r="H36" i="1"/>
  <c r="W35" i="1"/>
  <c r="H35" i="1"/>
  <c r="W34" i="1"/>
  <c r="H34" i="1"/>
  <c r="W33" i="1"/>
  <c r="H33" i="1"/>
  <c r="W32" i="1"/>
  <c r="H32" i="1"/>
  <c r="W31" i="1"/>
  <c r="H31" i="1"/>
  <c r="W30" i="1"/>
  <c r="H30" i="1"/>
  <c r="W29" i="1"/>
  <c r="H29" i="1"/>
  <c r="W28" i="1"/>
  <c r="H28" i="1"/>
  <c r="W25" i="1"/>
  <c r="H25" i="1"/>
  <c r="W24" i="1"/>
  <c r="H24" i="1"/>
  <c r="W23" i="1"/>
  <c r="H23" i="1"/>
  <c r="H62" i="1" l="1"/>
  <c r="N9" i="2"/>
  <c r="N8" i="2"/>
  <c r="J9" i="2"/>
  <c r="J8" i="2"/>
  <c r="H8" i="2"/>
  <c r="H19" i="1" l="1"/>
  <c r="H18" i="1"/>
  <c r="H17" i="1"/>
  <c r="H16" i="1"/>
  <c r="H15" i="1"/>
  <c r="H14" i="1"/>
  <c r="H13" i="1"/>
  <c r="H12" i="1"/>
  <c r="H11" i="1"/>
  <c r="H10" i="1"/>
  <c r="H9" i="1"/>
  <c r="H8" i="1"/>
  <c r="H7" i="1"/>
  <c r="H6" i="1"/>
  <c r="H5" i="1"/>
  <c r="H4" i="1"/>
  <c r="H20" i="1" s="1"/>
</calcChain>
</file>

<file path=xl/comments1.xml><?xml version="1.0" encoding="utf-8"?>
<comments xmlns="http://schemas.openxmlformats.org/spreadsheetml/2006/main">
  <authors>
    <author>Asignación Punt. CAP</author>
  </authors>
  <commentList>
    <comment ref="U41" authorId="0">
      <text>
        <r>
          <rPr>
            <sz val="9"/>
            <color indexed="81"/>
            <rFont val="Tahoma"/>
            <family val="2"/>
          </rPr>
          <t xml:space="preserve">DE 22 GRUPOS EN BANCO, SE TIENE 15 CON ACTA DE INICIO
</t>
        </r>
      </text>
    </comment>
    <comment ref="V83" authorId="0">
      <text>
        <r>
          <rPr>
            <sz val="9"/>
            <color indexed="81"/>
            <rFont val="Tahoma"/>
            <family val="2"/>
          </rPr>
          <t xml:space="preserve">DE 22 GRUPOS EN BANCO, SE TIENE 15 CON ACTA DE INICIO
</t>
        </r>
      </text>
    </comment>
  </commentList>
</comments>
</file>

<file path=xl/sharedStrings.xml><?xml version="1.0" encoding="utf-8"?>
<sst xmlns="http://schemas.openxmlformats.org/spreadsheetml/2006/main" count="1058" uniqueCount="749">
  <si>
    <t>PROYECTO</t>
  </si>
  <si>
    <t>SIGLA</t>
  </si>
  <si>
    <t>ACTIVIDADES</t>
  </si>
  <si>
    <t>RUBRO</t>
  </si>
  <si>
    <t>RESPONSABLE</t>
  </si>
  <si>
    <t>RECURSO ASIGNADO</t>
  </si>
  <si>
    <t>RECURSO EJECUTADO</t>
  </si>
  <si>
    <t>SALDO</t>
  </si>
  <si>
    <t>LINEA BASE</t>
  </si>
  <si>
    <t>META DE PRODUCTO</t>
  </si>
  <si>
    <t>TOTAL TRIMESTRE</t>
  </si>
  <si>
    <t>EFICIENCIA</t>
  </si>
  <si>
    <t>EFICACIA</t>
  </si>
  <si>
    <t>EFECTIVIDAD</t>
  </si>
  <si>
    <t>SOPORTES DE ACCIONES REALIZADAS</t>
  </si>
  <si>
    <t>En millones de pesos</t>
  </si>
  <si>
    <t>#</t>
  </si>
  <si>
    <t>%</t>
  </si>
  <si>
    <t>EN PORCENTAJE</t>
  </si>
  <si>
    <t>SF-PY1. Identidad con la Teleología Institucional.</t>
  </si>
  <si>
    <t>SF-PY1.1</t>
  </si>
  <si>
    <t>Actividades de Inducción y Reinducción con docentes, estudiantes y Administrativos para promover el conocimiento de la Teleología.</t>
  </si>
  <si>
    <t>V.ACADEMICA</t>
  </si>
  <si>
    <t>SF-PY1.2</t>
  </si>
  <si>
    <t>Actividades para promover la Apropiación de la teleología Institucional. (Misión, La Visión, el Proyecto Educativo Institucional PEU).</t>
  </si>
  <si>
    <t>SF-PY1.3</t>
  </si>
  <si>
    <t>Promoción de la imagen corporativa institucional, portafolio de servicios-oferta académica.</t>
  </si>
  <si>
    <t>Elaboración de material para actividades de conocimiento y apropiación de teleología (28/03/2016) IMPRESOS</t>
  </si>
  <si>
    <t>SF-PY2. Creación de nueva Oferta Académica en las Sedes.</t>
  </si>
  <si>
    <t>SF-PY2.1</t>
  </si>
  <si>
    <t>Continuidad Proceso de Formulación Oferta Académica.</t>
  </si>
  <si>
    <t xml:space="preserve">
V.ACADEMICA
F.SALUD
F.EDUCACION
F.C.J.P.
</t>
  </si>
  <si>
    <t>• Excd. fac. Salud - Continuidad del proceso de Formulación de oferta académica (Jose Domingo Alarcon)</t>
  </si>
  <si>
    <t>SF-PY3. Desarrollo Profesoral Permanente en lo Pedagógico, Disciplinar y Profesional.</t>
  </si>
  <si>
    <t>SF-PY3.1</t>
  </si>
  <si>
    <t xml:space="preserve"> Escuela de Formación Pedagógica
(formación y acompañamiento en  Pedagogía, alcance y materialización del PEU y  labor de consejerías).</t>
  </si>
  <si>
    <t>SF-PY3.2</t>
  </si>
  <si>
    <t>Capacitación Individual Docente.</t>
  </si>
  <si>
    <t>V.ACADEMICA
FACECO
F.EDUCACION
F.INGENIERIA</t>
  </si>
  <si>
    <t>SF-PY3.3</t>
  </si>
  <si>
    <t xml:space="preserve"> Interlingua para Docentes.</t>
  </si>
  <si>
    <t>SF-PY3.4</t>
  </si>
  <si>
    <t>Oferta de Cursos Intersemestrales sobre áreas de conocimiento y culturas latinoaméricanas,  formación para la democracia.</t>
  </si>
  <si>
    <t>SF-PY3.5</t>
  </si>
  <si>
    <t>Estudio de Factibilidad Proyecto Inmersión Total en Casa.</t>
  </si>
  <si>
    <t>SF-PY4.  Autoevalución y Acreditación de Programas Académicos de Pregrado y Postgrado.</t>
  </si>
  <si>
    <t>SF-PY4.1</t>
  </si>
  <si>
    <t>Apoyo a los procesos de autoevaluación en cada programa; Talleres de Analisis de información de producción de juicios de valor; Talleres de socialización de resultados; conocimientos de referencias; asesorias de pares colaborativos; reproducción de material.</t>
  </si>
  <si>
    <t>V.ACADEMICA
F.C.J.P.
F.EDUCACION
FACECO</t>
  </si>
  <si>
    <t>SF-PY5.  Acreditación de Alta Calidad de la Universidad.</t>
  </si>
  <si>
    <t>SF-PY5.1</t>
  </si>
  <si>
    <t>Funcionamiento de la Unidad de Apoyo a los Procesos de Autoevaluación  y Acreditación Institucional  y de Programas -UNAPAAC.</t>
  </si>
  <si>
    <t>SF-PY5.2</t>
  </si>
  <si>
    <t>SF-PY5.3</t>
  </si>
  <si>
    <t>Creación de material educativo en formato digital.</t>
  </si>
  <si>
    <t>FACECO</t>
  </si>
  <si>
    <t>Recurso dirigido a la Facultad de Economia</t>
  </si>
  <si>
    <t>SF-PY6. Relevo Generacional con Excelencia Académica.</t>
  </si>
  <si>
    <t>SF-PY6.1</t>
  </si>
  <si>
    <t>SF-PY7. Fortalecimiento de los Vínculos Universidad - Egresados.</t>
  </si>
  <si>
    <t>SF-PY7.1</t>
  </si>
  <si>
    <t>El sistema de información para el seguimiento de graduados y el portal laboral.</t>
  </si>
  <si>
    <t>SF-PY7.2</t>
  </si>
  <si>
    <t>Programa de Seguimiento a Graduados.</t>
  </si>
  <si>
    <t>V.ACADEMICA
F. EDUCACIÓN</t>
  </si>
  <si>
    <t>Procesos de Autoevaluación y Acreditación Institucional; Capacitaciones  y encuentros para apoyo con Universidades del país .</t>
  </si>
  <si>
    <t>SP-PY1.  Internacionalización Académica Curricular y Administrativa.</t>
  </si>
  <si>
    <t>SP-PY1.1</t>
  </si>
  <si>
    <t>Apoyo a la movilidad académica de docentes, estudiantes y personal administrativo.</t>
  </si>
  <si>
    <t>FACECO
F. SALUD
F. EDUCACIÓN
FCJP</t>
  </si>
  <si>
    <t>SP-PY1.2</t>
  </si>
  <si>
    <t>Apoyo a la internacionalización de la investigación y la proyección social.</t>
  </si>
  <si>
    <t>F. SALUD</t>
  </si>
  <si>
    <t>SP-PY1.3</t>
  </si>
  <si>
    <t>Apoyo a los procesos y fortalecimiento de alianzas académico-administrativas entre la Universidad y organismos Públicos.</t>
  </si>
  <si>
    <t>SP-PY2.  Regionalización de la USCO</t>
  </si>
  <si>
    <t>SP-PY2.1</t>
  </si>
  <si>
    <t>Apoyo y gestión en acciones, proyectos y eventos para regionalización.</t>
  </si>
  <si>
    <t>VIPS</t>
  </si>
  <si>
    <t>SP-PY3. Reformulación y fortalecimiento de las modalidades y formas de Proyección Social.</t>
  </si>
  <si>
    <t>SP-PY3.1</t>
  </si>
  <si>
    <t>Macroproyectos de Proyección social cofinanciados por la Universidad Surcolombiana.</t>
  </si>
  <si>
    <t>SP-PY3.2</t>
  </si>
  <si>
    <t>Proyectos solidarios de menor cuantía cofinanciados  por la Universidad Surcolombiana.</t>
  </si>
  <si>
    <t>SP-PY3.3</t>
  </si>
  <si>
    <t>Apoyo logístico a proyectos  de Responsabilidad Social Universitaria.</t>
  </si>
  <si>
    <t>F. EDUCACIÓN
F.INGENIERIA</t>
  </si>
  <si>
    <t>SP-PY3.4</t>
  </si>
  <si>
    <t>Apoyos a la realización y participación en  eventos de proyección social.</t>
  </si>
  <si>
    <t>F. EDUCACIÓN</t>
  </si>
  <si>
    <t>SP-PY3.5</t>
  </si>
  <si>
    <t>Apoyos financieros a la suscripción de convenios interinstitucionales.</t>
  </si>
  <si>
    <t>SP-PY3.6</t>
  </si>
  <si>
    <t>Apoyo a la gestión academico-administrativa de la Proyección Social.</t>
  </si>
  <si>
    <t>F. SALUD
FACECO
F. EDUCACIÓN
FCJP
F.INGENIERIA
F.C.S.H</t>
  </si>
  <si>
    <t>SP-PY3.7</t>
  </si>
  <si>
    <t>Apoyos cursos de formación continuada a egresados de las sedes Neiva, Garzón, Pitalito y la Plata.</t>
  </si>
  <si>
    <t>SP-PY3.8</t>
  </si>
  <si>
    <t>Apoyo anual para el fortalecimiento y consolidación del Programa de Gestión Tecnológica.</t>
  </si>
  <si>
    <t>SP-PY4.  Estructuración y desarrollo Unidades de Atención Especializada y de Emprendimiento e Innovación Institucional.</t>
  </si>
  <si>
    <t>SP-PY4.1</t>
  </si>
  <si>
    <t>Apoyo al Funcionamiento de la Unidad de Servicio de  Atención Psicológica                  (USAP).</t>
  </si>
  <si>
    <t>SP-PY4.2</t>
  </si>
  <si>
    <t>Implementación y operacionalización de la Unidad de Emprendimiento e Innovación.</t>
  </si>
  <si>
    <t>SP-PY4.3</t>
  </si>
  <si>
    <t>Modernización de la Innovación y/o emprendimiento en el Plan de Estudios.</t>
  </si>
  <si>
    <t>SP-PY4.4</t>
  </si>
  <si>
    <t>Dotación, compra de material P.O.P, Didactico y Bibliografico de la Unidad de Emprendimiento.</t>
  </si>
  <si>
    <t>SP-PY4.5</t>
  </si>
  <si>
    <t>Apoyo en la gestión de proyectos de emprendimiento e innovación.</t>
  </si>
  <si>
    <t>SP-PY4.6</t>
  </si>
  <si>
    <t xml:space="preserve">Selección y formalización del equipo de trabajo.  </t>
  </si>
  <si>
    <t>SP-PY4.7</t>
  </si>
  <si>
    <t>Movilidad Visitas Institucionales, Nacionales e Internacionales.</t>
  </si>
  <si>
    <t>SP-PY5.  Consolidación de la Alianza Estratégica Estado-Universidad-Empresa-Ciudadanía.</t>
  </si>
  <si>
    <t>SP-PY5.1</t>
  </si>
  <si>
    <t>Proyectos Universidad-Empresa-Estado-Sociedad, financiados y cofinanciados por la Universidad Surcolombiana.</t>
  </si>
  <si>
    <t>SP-PY5.2</t>
  </si>
  <si>
    <t>Apoyo a la cofinanciación de proyectos de la Alianza Universidad-Empresa-Estado-Sociedad.</t>
  </si>
  <si>
    <t>SP-PY6. Estructuración y Desarrollo de la Agenda Social Regional.</t>
  </si>
  <si>
    <t>SP-PY6.1</t>
  </si>
  <si>
    <t>Un documento de acuerdo y compromiso de actores sociales con propuestas de políticas públicas del departamento del Huila.</t>
  </si>
  <si>
    <t>SP-PY6.2</t>
  </si>
  <si>
    <t>Creación y puesta en funcionamiento del Observatorio Regional de Políticas Públicas.</t>
  </si>
  <si>
    <t>SP-PY6.3</t>
  </si>
  <si>
    <t>Creación y puesta en funcionamiento del Instituto de Estudios Surcolombianos.</t>
  </si>
  <si>
    <t>SP-PY6.4</t>
  </si>
  <si>
    <t>Apoyo a la gestión de proyectos de agenda social.</t>
  </si>
  <si>
    <t>SP-PY7.  Articulación de la Educación Superior con la Educación formal, el trabajo y el desarrollo humano.</t>
  </si>
  <si>
    <t>SP-PY7.1</t>
  </si>
  <si>
    <t>Apoyo a los procesos de integración de la Educación Superior con la Educación Media, el trabajo y el desarrollo humano.</t>
  </si>
  <si>
    <t>SP-PY7.2</t>
  </si>
  <si>
    <t>Programas de formación para el trabajo y el desarrollo humano con procesos de interacción de la Educación Superior con la Educación Media.</t>
  </si>
  <si>
    <t>SP-PY8. Fortalecimiento del sistema de comunicación e información institucional.</t>
  </si>
  <si>
    <t>SP-PY8.1</t>
  </si>
  <si>
    <t>Elaboracion y puesta en marcha del  Plan estratégico de comunicaciones.</t>
  </si>
  <si>
    <t>SP-PY8.2</t>
  </si>
  <si>
    <t>Manual de identidad de imagen de la USCO.</t>
  </si>
  <si>
    <t>SP-PY8.3</t>
  </si>
  <si>
    <t>Renovación Hosting y  elaboración de revista para comunicaciones y divulgación de actividades resultado de proyección social.</t>
  </si>
  <si>
    <t>SP-PY8.4</t>
  </si>
  <si>
    <t>Fortalecimiento de medios audiovisuales institucionales.</t>
  </si>
  <si>
    <t>SP-PY8.5</t>
  </si>
  <si>
    <t>Elaboración de prospectos, revistas e instructivos-publicidad.</t>
  </si>
  <si>
    <t>F. SALUD
F. EDUCACIÓN
F.INGENIERIA</t>
  </si>
  <si>
    <t>TOTAL SUBSISTEMA DE PROYECCION SOCIAL</t>
  </si>
  <si>
    <t>SEMÁFORO</t>
  </si>
  <si>
    <t>ESTADO DE AVANCE</t>
  </si>
  <si>
    <t>INTERPRETACIÓN</t>
  </si>
  <si>
    <t>Se ha avanzado muy poco o nada en este indicador</t>
  </si>
  <si>
    <t>Nivel aceptable del indicador</t>
  </si>
  <si>
    <t>Nivel del indicador que cumple las expectativas</t>
  </si>
  <si>
    <t>Nivel del indicador que satisface y supera las expectativas</t>
  </si>
  <si>
    <t>UNIVERSIDAD SURCOLOMBIANA</t>
  </si>
  <si>
    <t>PLAN DE DESARROLLO INSTITUCIONAL</t>
  </si>
  <si>
    <t>SUBSISTEMA DE FORMACIÓN</t>
  </si>
  <si>
    <t>SF-PY2.   Creación de nueva Oferta Académica en las Sedes.</t>
  </si>
  <si>
    <t>SF-PY6.      Relevo Generacional con Excelencia Académica.</t>
  </si>
  <si>
    <t>1.1</t>
  </si>
  <si>
    <t>2.1</t>
  </si>
  <si>
    <t>3.1</t>
  </si>
  <si>
    <t>4.1</t>
  </si>
  <si>
    <t>5.1</t>
  </si>
  <si>
    <t>6.1</t>
  </si>
  <si>
    <t>7.1</t>
  </si>
  <si>
    <t>1.2</t>
  </si>
  <si>
    <t>3.2</t>
  </si>
  <si>
    <t>4.2</t>
  </si>
  <si>
    <t>5.2</t>
  </si>
  <si>
    <t>6.2</t>
  </si>
  <si>
    <t>7.2</t>
  </si>
  <si>
    <t>1.3</t>
  </si>
  <si>
    <t>3.3</t>
  </si>
  <si>
    <t>5.3</t>
  </si>
  <si>
    <t>6.3</t>
  </si>
  <si>
    <t>3.4</t>
  </si>
  <si>
    <t>3.5</t>
  </si>
  <si>
    <t>SUBSISTEMA DE PROYECCION SOCIAL</t>
  </si>
  <si>
    <t>SP-PY3. Reformulación y fortalecimiento de las modalidades y formas de Proyección Social</t>
  </si>
  <si>
    <t>8.1</t>
  </si>
  <si>
    <t>8.2</t>
  </si>
  <si>
    <t>4.3</t>
  </si>
  <si>
    <t>8.3</t>
  </si>
  <si>
    <t>6.4</t>
  </si>
  <si>
    <t>3.6</t>
  </si>
  <si>
    <t>3.7</t>
  </si>
  <si>
    <t>3.8</t>
  </si>
  <si>
    <t>4.6</t>
  </si>
  <si>
    <t>4.7</t>
  </si>
  <si>
    <t>8.4</t>
  </si>
  <si>
    <t>8.5</t>
  </si>
  <si>
    <t>META DE RESULTADO  AÑO 2016</t>
  </si>
  <si>
    <t>1 Evento</t>
  </si>
  <si>
    <t>Adquisición  de equipos de laboratorio para investigación.</t>
  </si>
  <si>
    <t>Adquisición y renovación de  licencias software especializados  para divulgaciòn de actividades producto de investigaciòn.</t>
  </si>
  <si>
    <t>1. Software shop de Colombia parael procesode publicacion de la revistas Fac. de Salud                                                                                                                               2. Elsevier , pago de suscripcion para el 2016 base de datos casa Holandesa y pago de ajuste al dolar</t>
  </si>
  <si>
    <t>Apoyo a la formación de alto nivel (Maestrias, doctorados, posdoctorados).</t>
  </si>
  <si>
    <t>Formulación y ejecución de dos talleres para reformular dos currículos.</t>
  </si>
  <si>
    <t>Taller con experto en Gestión  y apropiación social del conocimiento.</t>
  </si>
  <si>
    <t xml:space="preserve">VIPS </t>
  </si>
  <si>
    <t>Acciones  de sensibilización sobre propuestas de investigación en el marco del programa ONDAS.</t>
  </si>
  <si>
    <t xml:space="preserve">1. A traves de talleres con lo docentes de las instituciones educactivas en los 37 municipios del depto del Huila </t>
  </si>
  <si>
    <t>Apoyo al desarrollo de los proyectos formulados por los grupos, en el marco del convenio ONDAS.</t>
  </si>
  <si>
    <t>Apoyo a la formulación, ejecución y divulgación de eventos académicos.</t>
  </si>
  <si>
    <t>Apoyo a docentes para  realizar ponencias en eventos nacionales e internacionales.</t>
  </si>
  <si>
    <t>Consolidación de grupos de Investigación.</t>
  </si>
  <si>
    <t>Capacitación y participación de la Facultad de Ciencias Jurídcas y Políticas en eventos de formación.</t>
  </si>
  <si>
    <t>FCJP</t>
  </si>
  <si>
    <t>Apoyo al desarrollo de los Doctorados: Agroindustria y Desarrollo Agricola Sostenible y  Educación y Cultura Ambiental.</t>
  </si>
  <si>
    <t xml:space="preserve">VIPS Y  COORDINADORES </t>
  </si>
  <si>
    <t>Financiación de proyectos de investigación en modalidad trabajos de grado.</t>
  </si>
  <si>
    <t>Financiación de proyectos ejecutados por semilleros de investigación.</t>
  </si>
  <si>
    <t xml:space="preserve">Cofinanciación cinco jóvenes investigadores Colciencias </t>
  </si>
  <si>
    <t xml:space="preserve">APORTE USCO - CONVENIO No.FP44842-571 - 2015:                                                                                                                                                      1. VIPS-60 - MARIA ALEJANDRA BERMEO LOSADA
2. VIPS-61 - LEIDY MARCELA CASTAÑO BAQUERO
3. VIPS-62 - CRISTIAN FABIAN VILLANUEVA BONILLA
4. VIPS-66 - LUISA FERNANDA MUÑOZ BERNAL
5. VIPS-67 - DIANA MARCELA CELIS VILLAREAL
</t>
  </si>
  <si>
    <t>Financiar la vinculación de  jóvenes investigadores.</t>
  </si>
  <si>
    <t xml:space="preserve">FINANCIAR LA VINCULACION DE JOVENES INVESTIGADORES:                                                                                                                                   1  - VIPS-28 - DORIAN YISELA CALA MARTINEZ
2 - VIPS-78 - MAYRA PATRICIA RODRIGUEZ ESPINOSA - FACECO
3 - VIPS-80 - JONTHAN EDUARDO SIERRA DIAZ - FACECO
4 - VIPS-81 - KARLA ALEXANDRA LOSADA BENAVIDES - FACECO
5 - VIPS-82 - JONATHAN ANDRES MOSQUERA - FEDU
6 - VIPS-83  -ANGIELA CRISTINA ROMERO VARON - FACECO
7 - VIPS-87 - MAYRA ALEJANDRA ORTIZ LOZADA - FEDU
8 - VIPS-88 - JUANITA PALOMA GUTIERREZ CUENCA - FEDU
9 - VIPS-90 - ERIKA TATIANA CORTES MACIAS - FAING
10 - VIPS-91 - NATALY PEÑA GOMEZ - FAING
11 - VIPS-93 - KAREN LORENA REYES VELEZ - FEDU
12 - VIPS-96 - LLERZY ESNEIDER TORRES OME - F. SALUD
</t>
  </si>
  <si>
    <t>Financiar proyectos de investigación de convocatorias internas  y externas.</t>
  </si>
  <si>
    <t>Apoyo para la consolidación de grupos de investigación.</t>
  </si>
  <si>
    <t>VIPS
F. EDUCACIÓN
F.INGENIERIA</t>
  </si>
  <si>
    <t>Formulación de productos resultado de investigación (patentes, prototipos, variedades vegetales o animales).</t>
  </si>
  <si>
    <t>Apoyo para los proyectos formulados por estudiantes y egresados de las facultades.</t>
  </si>
  <si>
    <t xml:space="preserve">AUN NO SE HA EJECUTADO </t>
  </si>
  <si>
    <t>Convenios cofinanciados.</t>
  </si>
  <si>
    <t>Gestión de proyectos de investigación en cooperación  regional nacioanal y/o internacional.</t>
  </si>
  <si>
    <t>Divulgación del conocimiento.</t>
  </si>
  <si>
    <t>Diseño de aplicativos digitales para divulgación investigación.</t>
  </si>
  <si>
    <t>Elaboración y publicación del catálogo y portafolio de productos  Editorial Universidad Surcolombiana.</t>
  </si>
  <si>
    <t xml:space="preserve">Adquisión gestores bibliográficos. </t>
  </si>
  <si>
    <t>Apoyo para la gestión de la investigación  a traves de membresias (ASEUC, EULAC, ABEC, DOI).</t>
  </si>
  <si>
    <t>Adquisión  base datos especializadas para investigación.</t>
  </si>
  <si>
    <t>Apoyo a centro de documentación archivistica.</t>
  </si>
  <si>
    <t>Apoyo a la creación y fortalecimiento de centros de investigación y vigilancia tecnológica e innovación.</t>
  </si>
  <si>
    <t xml:space="preserve">1. VIPS-26 - ERIKA TATIANA CORTES MACIAS,  coordinadora CESURCAFE
2. VIPS-48 - CARLOS ANDRES MONTALVO ARCE, coordinación Centro de Invest. .Salud
3. VIPS-52 - KATHERINE SOTO GOMEZ, Profesional de  CESPOSUR
4. VIPS-74 - JUAN DAVID HERNANDEZ RAMIREZ – Profesional de apoyo FACEN
</t>
  </si>
  <si>
    <t>EJECUTADO POR FACECO</t>
  </si>
  <si>
    <t xml:space="preserve">Evaluación de artículos, corrección de estilo, diseño, diagramación, impresión y publicación de revistas institucionales. </t>
  </si>
  <si>
    <t>VIPS
FACECO
FCJP
F.INGENIERIA</t>
  </si>
  <si>
    <t xml:space="preserve">Capacitación a editores de revistas científicas;.  Taller escritura de artìculos cientìficos. </t>
  </si>
  <si>
    <t xml:space="preserve">Evaluación, corrección estilo, diagramación  y publicación de libros en las diferentes modalidades.   </t>
  </si>
  <si>
    <t>Gestión para la indexación de revistas institucionales.</t>
  </si>
  <si>
    <t>3. VIPS-35 - JHON HENRY SOLORZANO: servicios profesionales  a la Editorial de la USCO en la producción de revistas científicas</t>
  </si>
  <si>
    <t>Apoyo a la consolidación de la editorial Surcolombiana y revistas institucionales.</t>
  </si>
  <si>
    <t>Fortalecimiento, consolidación y mejoramiento de la calidad editorial de la Revista Jurídica Piélagus.</t>
  </si>
  <si>
    <t>SI-PY1.  Fortalecimiento de las capacidades de investigación, desarrollo e innovación.</t>
  </si>
  <si>
    <t>SI-PY1.1</t>
  </si>
  <si>
    <t>SI-PY1.2</t>
  </si>
  <si>
    <t>SI-PY1.3</t>
  </si>
  <si>
    <t>SI-PY2.  Calidad Académica y formación en Investigación.</t>
  </si>
  <si>
    <t>SI-PY2.1</t>
  </si>
  <si>
    <t>SI-PY2.2</t>
  </si>
  <si>
    <t>SI-PY2.3</t>
  </si>
  <si>
    <t>SI-PY2.4</t>
  </si>
  <si>
    <t>SI-PY2.5</t>
  </si>
  <si>
    <t>SI-PY2.6</t>
  </si>
  <si>
    <t>SI-PY2.7</t>
  </si>
  <si>
    <t>SI-PY2.8</t>
  </si>
  <si>
    <t>SI-PY2.9</t>
  </si>
  <si>
    <t>SI-PY3. Calidad Académica y formación a través de la Investigación</t>
  </si>
  <si>
    <t>SI-PY3.1</t>
  </si>
  <si>
    <t>SI-PY3.2</t>
  </si>
  <si>
    <t>SI-PY3.3</t>
  </si>
  <si>
    <t>SI-PY3.4</t>
  </si>
  <si>
    <t>SI-PY4.  Calidad Académica y ejecución de Investigación.</t>
  </si>
  <si>
    <t>SI-PY4.1</t>
  </si>
  <si>
    <t>SI-PY4.2</t>
  </si>
  <si>
    <t>SI-PY4.3</t>
  </si>
  <si>
    <t>SI-PY4.4</t>
  </si>
  <si>
    <t>SI-PY5. Calidad Académica y gestión de Investigación.</t>
  </si>
  <si>
    <t>SI-PY5.1</t>
  </si>
  <si>
    <t>SI-PY5.2</t>
  </si>
  <si>
    <t>SI-PY5.3</t>
  </si>
  <si>
    <t>SI-PY6.  Articulación del Sistema Integrado de Información (TICS).</t>
  </si>
  <si>
    <t>SI-PY6.1</t>
  </si>
  <si>
    <t>SI-PY6.2</t>
  </si>
  <si>
    <t>SI-PY6.3</t>
  </si>
  <si>
    <t>SI-PY6.4</t>
  </si>
  <si>
    <t>SI-PY7.  Evaluación, dotación y consolidación de los Centros de Documentación, archivística y bases de datos.</t>
  </si>
  <si>
    <t>SI-PY7.1</t>
  </si>
  <si>
    <t>SI-PY7.2</t>
  </si>
  <si>
    <t>SI-PY8.  Creación y Fortalecimiento de Centros, Institutos de investigación, desarrollo y vigilancia Tecnológica e Innovación.</t>
  </si>
  <si>
    <t>SI-PY8.1</t>
  </si>
  <si>
    <t>SI-PY8.2</t>
  </si>
  <si>
    <t>SI-PY9.  Articulación y fortalecimiento de las publicaciones Científicas  y Académicas.</t>
  </si>
  <si>
    <t>SI-PY9.1</t>
  </si>
  <si>
    <t>SI-PY9.2</t>
  </si>
  <si>
    <t>SI-PY9.3</t>
  </si>
  <si>
    <t>SI-PY9.4</t>
  </si>
  <si>
    <t>SI-PY9.5</t>
  </si>
  <si>
    <t>SI-PY9.6</t>
  </si>
  <si>
    <t>CP 050 - APORTE DPTO HUILA - CONVENIO No. 245 - ONDAS:                                                                                                                                   1. VIPS-01 - JOSE LUIS VALDERRAMA AGUIRRE
2. VIPS-02 - JHONATAN RUIZ LEON
3. VIPS-03 - GLORIA MARIA VEGA MONTENEGRO 
4. VIPS-04 - ALBA LUZ OCAÑA CORTES 
5. VIPS-12 - JUAN GUILLERMO LOPEZ ROA
6. VIPS-13 - RUTH RODRIGUEZ ORJUELA 
7. VIPS-39 - JHONATAN AMEZQUITA LIZCANO
8. VIPS-43 - YIMY NAVARRO BRAVO
9. VIPS-44 - EDNA XIOMARA RODRIGUEZ ROBLES
10. VIPS-45 - NORMEN ALEJANDRO MOLINA VIVAS
11. VIPS-46 - RICARDO MAURICIO PERDOMO SANDOVAL
12. VIPS-49 - ABELARDO GARCIA ROJAS
13. VIPS-50 - ALVEIRO MUÑOZ MALAGON
14. AVANCE - GLORIA VEGA: Feria de Ciencia y Tecnología en Putumayo
15. AVANCE - JHONATAN RUIZ LEON: Compra de tiquetes aéreos y gastos de manutención a dos contratistas quienes participaran en el "primer comité regional ondas" en la ciudad de Popayán representando al programa ondas Huila en ejecución del convenio 245 de 2014 celebrado entre la USCO y la gobernación del Huila
16. AVANCE - GLORIA VEGA: apoyo económico para transporte y gastos de manutención a 11 personas quienes participaran en el "LEGO FUN FEST" en la ciudad de Bogotá, 
17. AVANCE - JHONATAN RUIZ LEON
18. AVANCE - GLORIA VEGA
19. VIPS-76  - LORENA ANDREA GUEVARA BARREIRO
20. VIPS-77 - QUERUBIN PASCUAS - divulgación en medios 
21. AVANCE - JOSE LUIS VALDERRAMA: Apoyo económico para transporte y manutención a dos contratistas a los municipios de la plata-Garzón-Pitalito durante los días del 15 al 18 de marzo de 2016 con el fin de realizar seguimiento a los talleres de capacitación a estudiantes y docentes en el marco del convenio 245 de 2014.
22. VIPS-97 - PATRICIA FUENTES LOZANO
23. VIPS-99 - ANGELICA MARIA ESPAÑA MALDONADO
24. VIPS-98 - JOSE DUVAN HENAO
25. VIPS-101 - JOSE FDO LOPEZ ZAMBRANO - lito empastes
26. APORTE COLCIENCIAS - CONVENIO No. 202 :
27. VIPS-25 - JASMIN BONILLA SANTOS
28. VIPS-41 - GISELLA  BONILLA SANTOS
29. APORTE DE LA UNIVERSIDAD DE VIRGINIA
30. VIPS-29 - SILVIA LEONOR OLIVERA
31. AVANCE - NICOLAS NUÑEZ entrevista y visitas domiciliarias TCE
32. APORTE INFIHUILA - CONVENIO No. 001
33. VIPS-14 - JAIRO ANDRES MOTTA MONTAÑA
34. APORTE INFIHUILA - CONVENIO No. 002
35. VIPS-59 - LEIDY KATERINE VILLARREAL TAPIA
36. APORTE INFIHUILA - CONVENIO No. 004
37. AVANCE - MAURICIO CARRILLO - 11, 14, 21 marzo, alquiler de vehículo
38. APORTE INFIHUILA - CONVENIO No. 005
39. VIPS-15 - ERIKA TATIANA ARIAS MEDINA
40. VIPS-22 - BEATRIZ ELENA ZAPATA BERRUECOS
41. VIPS-69 - YOHAANA DIAZ MUÑOZ
42. VIPS-70 - RAFAEL ROSADO PUCCINI
43. APORTE INFIHUILA - CONVENIO No. 006
44. VIPS-18 - BRIYITH ESTRADA MONTAÑO
45. VIPS-21 - ANYI KATHERINE RIVERA SANTAMARIA
46. VIPS-23 - BEATRIZ ELENA ZAPATA BERRUECOS
47. VIPS-56 - OVER NORIEGA GOMEZ
48. VIPS-70 - RAFAEL ROSADO PUCCINI
49. APORTE FIDUPREVISORA - CONVENIO No.FP44842 - 461
50. VIPS-28 - DORIAN YISELA CALA MARTINEZ
51. APORTE FIDUPREVISORA - CONV. No.FP44842-571 - 2015
52. VIPS-60 - MARIA ALEJANDRA BERMEO LOSADA                                                                                                                                                                  53. VIPS-61 - LEIDY MARCELA CASTAÑO BAQUERO
54. VIPS-62 - CRISTIAN FABIAN VILLANUEVA BONILLA
55. VIPS-66 - LUISA FERNANDA MUÑOZ BERNAL
56. VIPS-67 - DIANA MARCELA CELIS VILLAREAL
57. APORTE UNIVERSIDAD RHODE ISLAND 
58. VIPS-94 - PIEDAD MARCELA PERILLA PARIS
59. VIPS-95 - ELIZABETH DIAZ CORTEZ</t>
  </si>
  <si>
    <t xml:space="preserve">CONVENIOS SUSCRITOS: 1, BIOS DIPLOMADO. 2. JORNADAS ARTISTICAS Y CULTURALES POR LA PAZ Y CONVIVENCIA EN LA REGION SURCOLOMBIANA (HUILA, CAQUETA Y PUTUMAYO) 3. PROCESOS DE FORMACION ARTISTICA Y CULTURAL POR LA PAZ Y CONVIVENCIA EN LA REGION SURCOLOMBIANA. </t>
  </si>
  <si>
    <t xml:space="preserve">1. Contrato VIPS 16. LUISA MARÍA GALINDO QUIROGA. Prestar servicios de apoyo administrativo y de gestión en el Centro de Emprendimiento e Innovación”.
2. Contrato VIPS 17. DAIRO ENRIQUE FUENTES VARGAS. Prestar servicios profesionales como Asesor de Emprendimiento e Innovación, y ejecución de las actividades establecidas en el plan quinquenal (Acuerdo 052 de 2015) de Emprendimiento e Innovación de la USCO
</t>
  </si>
  <si>
    <t>1. Contrato VIPS 34. JUAN CAMILO RAMÍREZ GARCÍA. prestar servicios profesionales como asesor financiero y ejecución de las actividades establecidas en el Plan Quinquenal de Emprendimiento e Innovación (Acuerdo 052 de 2015) de la Universidad Surcolombiana.</t>
  </si>
  <si>
    <t>1.  Contrato VIPS 27. JUAN CARLOS ALBARRACÍN GALLEGO. Prestar servicios profesionales como Comunicador Social y Periodista en el desarrollo del proyecto SP-PY6. Estructuración y Desarrollo de la Agenda Social Regional.</t>
  </si>
  <si>
    <t>SB-PY1.   Universidad Saludable.</t>
  </si>
  <si>
    <t>SB-PY1.1</t>
  </si>
  <si>
    <t>Prestación servicio médico a estudiantes en las Sedes</t>
  </si>
  <si>
    <t>G.I.BIENESTAR</t>
  </si>
  <si>
    <t>SB-PY1.2</t>
  </si>
  <si>
    <t>Prestación servicio odontólogico a estudiantes en las Sedes</t>
  </si>
  <si>
    <t>SB-PY1.3</t>
  </si>
  <si>
    <t>Prestación servicio Psicológico a estudiantes en las Sedes</t>
  </si>
  <si>
    <t>SB-PY1.4</t>
  </si>
  <si>
    <t>Apoyo a actividades de clima organizacional, docentes, estudiantes y administrativos en las Sedes</t>
  </si>
  <si>
    <t>F.EDUCACIÓN
F.INGENIERIA</t>
  </si>
  <si>
    <t>Recursos asignados para manejo de las Facultades</t>
  </si>
  <si>
    <t>SB-PY1.5</t>
  </si>
  <si>
    <t>Atención a personas en drogadicción, prostitución y E.T.V.  en las Sedes</t>
  </si>
  <si>
    <t xml:space="preserve">Talleres Ocupación tiempo libre </t>
  </si>
  <si>
    <t>Medición Semestral</t>
  </si>
  <si>
    <t xml:space="preserve">Número asistentes Talleres </t>
  </si>
  <si>
    <t>SB-PY1.6</t>
  </si>
  <si>
    <t>USCO saludable.</t>
  </si>
  <si>
    <t>SB-PY1.7</t>
  </si>
  <si>
    <t>Estudio y prefactibilidad IPS Universitaria.</t>
  </si>
  <si>
    <t>GPIE</t>
  </si>
  <si>
    <t>SB-PY1.8</t>
  </si>
  <si>
    <t>Proyecto de Inclusión y atención de la población con diversidad funcional en la USCO.</t>
  </si>
  <si>
    <t>Caracterización Población</t>
  </si>
  <si>
    <t>Acompañamientos a estudiantes</t>
  </si>
  <si>
    <t>Talleres Sensibilización</t>
  </si>
  <si>
    <t>SB-PY2.  Recreación y Deportes con responsabilidad y compromiso.</t>
  </si>
  <si>
    <t>SB-PY2.1</t>
  </si>
  <si>
    <t>Deporte y Recreación (cobertura por servicios prestados)</t>
  </si>
  <si>
    <t>11.306 Personas</t>
  </si>
  <si>
    <t xml:space="preserve">Beneficiarios de actividades deportivas de todas las Sedes. </t>
  </si>
  <si>
    <t>9.078 Beneficiarios</t>
  </si>
  <si>
    <t>Actividades deportivas de todas las Sedes.</t>
  </si>
  <si>
    <t>199 Actividades</t>
  </si>
  <si>
    <t>SB-PY3. Cultura con responsabilidad y compromiso.</t>
  </si>
  <si>
    <t>SB-PY3.1</t>
  </si>
  <si>
    <t>Puestas Culturales en escena de todas las sedes</t>
  </si>
  <si>
    <t>F.SALUD
FACECO
G.I.BIENESTAR
F.INGENIERIA</t>
  </si>
  <si>
    <t>SB-PY4. Desarrollo Humano con responsabilidad y compromiso.</t>
  </si>
  <si>
    <t>SB-PY4.1</t>
  </si>
  <si>
    <t>Eventos de clima organizacional y convivencia.(Eventos)</t>
  </si>
  <si>
    <t>FACECO
G.I.BIENESTAR</t>
  </si>
  <si>
    <t>SB-PY5.  Desarrollo Socio-Económico con responsabilidad y compromiso.</t>
  </si>
  <si>
    <t>SB-PY5.1</t>
  </si>
  <si>
    <t>Prestación de servicio de restaurante a los estudiantes en las Sedes.</t>
  </si>
  <si>
    <t>Meriendas Pitalito</t>
  </si>
  <si>
    <t>MERIENDAS SEDE PITALITO</t>
  </si>
  <si>
    <t>Meriendas Garzón</t>
  </si>
  <si>
    <t>MERIENDAS GARZÓN</t>
  </si>
  <si>
    <t>MERIENDAS LA PLATA</t>
  </si>
  <si>
    <t>SB-PY5.2</t>
  </si>
  <si>
    <t>Atención a población estudiantil en situación de extrema vulnerabilidad en las Sedes.</t>
  </si>
  <si>
    <t>150 ESTUDIOS</t>
  </si>
  <si>
    <t>SB-PY5.3</t>
  </si>
  <si>
    <t>Vinculación de estudiantes en procesos institucionales.</t>
  </si>
  <si>
    <t>30 ESTUDIANTES</t>
  </si>
  <si>
    <t>SB-PY6.  Promoción de la Permanencia y Graduación estudiantil en la Usco.</t>
  </si>
  <si>
    <t>SB-PY6.1</t>
  </si>
  <si>
    <t>Permanencia y graduación estudiantil.</t>
  </si>
  <si>
    <t>9.113                                      ESTUDIANTES</t>
  </si>
  <si>
    <t>TOTAL SUBSISTEMA BIENESTAR UNIVERSITARIO</t>
  </si>
  <si>
    <t>SA-PY2.a  Construcción y mantenimiento de las Sedes.</t>
  </si>
  <si>
    <t>SA-PY2a.1</t>
  </si>
  <si>
    <t>Construcción de infraestructura física en todas las Sedes.</t>
  </si>
  <si>
    <t>VIC.ADTIVA.
F.SALUD
F.CJP
F.INGENIERIA</t>
  </si>
  <si>
    <t>SA-PY2a.2</t>
  </si>
  <si>
    <t>Adecuaciones, mantenimientos y mejoras en infraestructura de todas las sedes.</t>
  </si>
  <si>
    <t>VIC.ADTIVA.
F.INGENIERIA</t>
  </si>
  <si>
    <t>SA-PY2a.3</t>
  </si>
  <si>
    <t>Evalúos, estudios y diseños de obras civiles varias.</t>
  </si>
  <si>
    <t>VIC.ADTIVA.</t>
  </si>
  <si>
    <t>SA-PY2.b  Desarrollo, dotación y Mantenimiento de las Sedes.</t>
  </si>
  <si>
    <t>SA-PY2b.1</t>
  </si>
  <si>
    <t>Dotación de equipos, accesorios, reactivos e insumos para  laboratorios de todas las Sedes.</t>
  </si>
  <si>
    <t>SA-PY2b.2</t>
  </si>
  <si>
    <t>Mantenimiento de laboratorios de todas las sedes.</t>
  </si>
  <si>
    <t>SA-PY2b.3</t>
  </si>
  <si>
    <t>Dotación de aulas y salas de informatica de todas las sedes.</t>
  </si>
  <si>
    <t>VIC.ADTIVA.
FCJP</t>
  </si>
  <si>
    <t>SA-PY2b.4</t>
  </si>
  <si>
    <t>Dotación de muebles y equipos de oficinas para todas las sedes.</t>
  </si>
  <si>
    <t>VIC.ADTIVA.
F.EDUCACION
F.SALUD
FACECO
FCJP
F.INGENIERIA</t>
  </si>
  <si>
    <r>
      <t xml:space="preserve">ORDEN DE COMPRA V.A. 0030 2016 GEREMIAS VALDERRAMA PENAGOS "ADQUISICION E INSTALACION DE MUEBLES Y DIVISIONES MODULARES PARA OFICINA SEDE PITALITO" $32,103,000. </t>
    </r>
    <r>
      <rPr>
        <sz val="11"/>
        <color theme="6" tint="-0.249977111117893"/>
        <rFont val="Calibri"/>
        <family val="2"/>
        <scheme val="minor"/>
      </rPr>
      <t>ORDEN DE COMPRA V.A. 0044 2016 JUAN PABLO DIAZ PUYO "COMPRA DE UNA UPS NEW LINE CON DESTINO A LA VICERRECTORIA DE INVESTIGACION Y PROYECCION SOCIAL" $7,221,000</t>
    </r>
  </si>
  <si>
    <t>SA-PY2b.5</t>
  </si>
  <si>
    <t>Adquisición bibliografía.</t>
  </si>
  <si>
    <t>SA-PY2b.6</t>
  </si>
  <si>
    <t>Dotación de elementos de aseo y cafetería.</t>
  </si>
  <si>
    <t>F.EDUCACION</t>
  </si>
  <si>
    <t>SA-PY2b.7</t>
  </si>
  <si>
    <t>Gestión de la estructura academico-administrativa y financiera</t>
  </si>
  <si>
    <t>SA-PY2b.8</t>
  </si>
  <si>
    <t>Dotación, renovación de Software y licencias.</t>
  </si>
  <si>
    <t>SA-PY2b.9</t>
  </si>
  <si>
    <t>Contratación personal para mantenimiento CTIC.</t>
  </si>
  <si>
    <t>CONTRATOS DE PRESTACIÓN DE SERVICIOS A: JUAN SEBASTIAN SUAZA $8,363,250
NELSON JAVIER MUÑOZ $9,381,302
WILMER BEDOYA GARRIDO $9,381,302
JOAN SEBASTIAN ROA $9,381,302
DIEGO FERNANDO GUTIERREZ $16,598,698
OSCAR ANDRES CASTAÑEDA $10,825,238
MARIA ANGELICA GAITAN $10,825,238
DEIBY ALEXANDER ROJAS $9,381,302
ANDRES FELIPE PAREDES $11,338,688
JAVIER CABRERA LASSO $9,381,302
CESAR AUGUSTO FERNANDEZ BARRERA $10,426,763</t>
  </si>
  <si>
    <t>Proyecto SA-PY2c. Desarrollo Proyectos Institucionales</t>
  </si>
  <si>
    <t>SA-PY2c.1</t>
  </si>
  <si>
    <t xml:space="preserve">Implementación  plataforma LCMS en la Usco para aumentar la tasa de cobertura bruta en la educación superior en el Departamento del Huila”, </t>
  </si>
  <si>
    <t>520-2</t>
  </si>
  <si>
    <t>IMPLEMENTACION DE PLATAFORMA LCMS EN LA USCO PARA AUMENTAR TASA DE COBERTURA DE EDUCACION SUPERIOR, EN PROCESO DE CONTRATACIÓN.</t>
  </si>
  <si>
    <t>SA-PY3.  Aseguramiento de los sistemas de Gestión de Calidad y Gestión Ambiental.</t>
  </si>
  <si>
    <t>SA-PY3.1</t>
  </si>
  <si>
    <t>Desarrollo de las actividades Gestión Ambiental y  vinculación personal del Proyecto.</t>
  </si>
  <si>
    <t>OFICINA PLANEACION</t>
  </si>
  <si>
    <t xml:space="preserve">CONTRATOS DE PRESTACIÓN DE SERVICIOS A: CARLA ALEJANDRA URREA ROJAS $12,393,333
LAURA CRISTINA SUAREZ $10,825,238
JUAN PABLO CARRERA $10,825,238
DIANA CAROLINA LOCHE $8,956,191
</t>
  </si>
  <si>
    <t>SA-PY3.2</t>
  </si>
  <si>
    <t>Actualización y desarrollo del Sistema de Gestión de Calidad con el Plan de Desarrollo y vinculación personal del Proyecto.</t>
  </si>
  <si>
    <r>
      <t xml:space="preserve">CONTRATOS DE PRESTACIÓN DE SERVICIOS A:   CARLOS ALBERTO GALINDO $15,143,883
LINA FERNANDA PERDOMO $10,758,825
MAYRA ALEJANDRA BERMEO $10,758,825
</t>
    </r>
    <r>
      <rPr>
        <sz val="11"/>
        <color theme="5" tint="-0.249977111117893"/>
        <rFont val="Calibri"/>
        <family val="2"/>
        <scheme val="minor"/>
      </rPr>
      <t>CONTRATACION PARA EL MANEJO DEL BANCO DE PROYECTOS Y REALIZAR SEGUIMIENTO Y EVALUACION AL PLAN DE DESARROLLO JAIRO ALFONSO HERMOSA  $11,000,000.</t>
    </r>
    <r>
      <rPr>
        <sz val="11"/>
        <color theme="8" tint="-0.249977111117893"/>
        <rFont val="Calibri"/>
        <family val="2"/>
        <scheme val="minor"/>
      </rPr>
      <t xml:space="preserve"> CONTRATACION PARA PRESTAR SERVICIOS DE APOYO EN PROCESO DE SEGUIMIENTO Y EVALUACION DEL PLAN DE DESARROLLO $10,000,000</t>
    </r>
    <r>
      <rPr>
        <sz val="11"/>
        <color theme="1"/>
        <rFont val="Calibri"/>
        <family val="2"/>
        <scheme val="minor"/>
      </rPr>
      <t xml:space="preserve">
</t>
    </r>
  </si>
  <si>
    <t>SA-PY3.3</t>
  </si>
  <si>
    <t>Afiliación y Auditoría de seguimiento de la Certificación ISO 9001:2008 NTCGP 1000:2009.</t>
  </si>
  <si>
    <t>SA-PY4.  Creación del Grupo de Proyectos Institucionales Especiales (GPIE).</t>
  </si>
  <si>
    <t>SA-PY4.1</t>
  </si>
  <si>
    <t>Gestión y apoyo al Grupo de Proyectos Institucionales Especiales "GPIE"</t>
  </si>
  <si>
    <t xml:space="preserve">CONTRATACIÓN PRESTACIÓN DE SERVICIOS VINCULACION DE PERSONAL DE PROYECTO DE GESTION Y APOYO AL GRUPO DE PROYECTOS INSTITUCIONALES ESPECIALES:                     FRANCISCO JOSE ARIZA $23,473,800
JORGE RICARDO ORTIZ $23,473,800
MARIA FERNANDA FIERRO $10,756,800
MARIA FERNANDA ALARCON $7,172,550
ANYI KATHERINE MUÑOZ OLAYA $5,083,333
ERIKA TATIANA CARVAJAL $8,416,667
</t>
  </si>
  <si>
    <t>SA-PY5.  Reestructuración Organizacional académica y administrativa.</t>
  </si>
  <si>
    <t>SA-PY5.1</t>
  </si>
  <si>
    <t>Elaboración de estudio de factibilidad ténico-financiero de la modernización académico administrativa.</t>
  </si>
  <si>
    <t>VIC. ADTIVA.</t>
  </si>
  <si>
    <r>
      <t xml:space="preserve">VINCULACION PERSONAL DE PROYECTO ESTUDIO DE FACTIBILIDAD TECNICO-FINANCIERO DE MODERNIZACION ACADEMICO-ADMINISTRATIVA:       JHOANA PAOLA CABRERA $ 8,960,000                        JUAN PABLO MURCIA DELGADO $23,793,333               CLARA INES ROMERO OLAYA $21,000,000          </t>
    </r>
    <r>
      <rPr>
        <sz val="11"/>
        <color theme="8" tint="-0.249977111117893"/>
        <rFont val="Calibri"/>
        <family val="2"/>
        <scheme val="minor"/>
      </rPr>
      <t xml:space="preserve">EDWIN RICARDO TAMAYO ESTUDIOS DE MEDICION DE CARGAS DE TRABAJO Y DETERMINACION DE ESTANDARES PARA CARGAS DE TRABAJO $8,000,000    </t>
    </r>
    <r>
      <rPr>
        <sz val="11"/>
        <color theme="6" tint="-0.249977111117893"/>
        <rFont val="Calibri"/>
        <family val="2"/>
        <scheme val="minor"/>
      </rPr>
      <t xml:space="preserve">SONIA SOLIDIA SILVA APOYO A LAS LABORES OPERATIVAS PARA LA ORGANIZACIÓN DEL ARCHIVO Y ACTIVIDADES DE MEJORAMIENTO ARCHIVISTICO $6,320,000                                                               </t>
    </r>
    <r>
      <rPr>
        <sz val="11"/>
        <color theme="7" tint="-0.249977111117893"/>
        <rFont val="Calibri"/>
        <family val="2"/>
        <scheme val="minor"/>
      </rPr>
      <t xml:space="preserve">KAREN ADRIANA CAMACHO PLANIFICACION DESARROLLO Y EJECUCION DE ACTIVIDADES PARA LA GESTION ADMINISTRATIVA DEL ARCHIVO CENTRAL $8,492,629.   </t>
    </r>
    <r>
      <rPr>
        <sz val="11"/>
        <color theme="9" tint="-0.249977111117893"/>
        <rFont val="Calibri"/>
        <family val="2"/>
        <scheme val="minor"/>
      </rPr>
      <t xml:space="preserve">CONTRATACION PARA PRESTAR SERVICIOS EN MODERNIZACION ACADEMICO ADMINISTRATIVA Y APOYO ARCHIVISTICO EN PROCESO DE CONTRATACIÓN $8,880,000   </t>
    </r>
    <r>
      <rPr>
        <sz val="11"/>
        <color theme="7" tint="-0.249977111117893"/>
        <rFont val="Calibri"/>
        <family val="2"/>
        <scheme val="minor"/>
      </rPr>
      <t xml:space="preserve">           </t>
    </r>
  </si>
  <si>
    <t>SA-PY7. Formación y Capacitación al Personal Administrativo y Operativo.</t>
  </si>
  <si>
    <t>SA-PY7.1</t>
  </si>
  <si>
    <t>Ejecución Plan de Capacitación para el personal Administrativo y de Trabajadores Oficiales.</t>
  </si>
  <si>
    <t>VIC.ADTIVA.
F.EDUCACION
F.INGENIERIA</t>
  </si>
  <si>
    <t>TOTAL SUBSISTEMA ADMINISTRATIVO</t>
  </si>
  <si>
    <t>Eventos convivencia, integración y reconocimiento</t>
  </si>
  <si>
    <t>SERVICIOS SEDE NEIVA ( DESAYUNO, ALMUERZO Y CENA) 2500</t>
  </si>
  <si>
    <t>SUBSISTEMA DE INVESTIGACIÓN</t>
  </si>
  <si>
    <t>SI-PY2.   Calidad Académica y formación en Investigación.</t>
  </si>
  <si>
    <t>SI-PY3.   Calidad Académica y formación a través de la Investigación</t>
  </si>
  <si>
    <t>SI-PY8.      Creación y Fortalecimiento de Centros, Institutos de investigación, desarrollo y vigilancia Tecnológica e Innovación.</t>
  </si>
  <si>
    <t>9.1</t>
  </si>
  <si>
    <t>2.2</t>
  </si>
  <si>
    <t>9.2</t>
  </si>
  <si>
    <t>2.3</t>
  </si>
  <si>
    <t>9.3</t>
  </si>
  <si>
    <t>2.4</t>
  </si>
  <si>
    <t>9.4</t>
  </si>
  <si>
    <t>2.5</t>
  </si>
  <si>
    <t>9.5</t>
  </si>
  <si>
    <t>2.6</t>
  </si>
  <si>
    <t>9.6</t>
  </si>
  <si>
    <t>SUBSISTEMA DE BIENESTAR</t>
  </si>
  <si>
    <t>1.4</t>
  </si>
  <si>
    <t>1.5</t>
  </si>
  <si>
    <t>1.6</t>
  </si>
  <si>
    <t>1.8</t>
  </si>
  <si>
    <t>SUBSISTEMA ADMINISTRATIVO</t>
  </si>
  <si>
    <t>SA-PY1.    Revisión, reforma y actualización de la Plataforma Jurídico - Normativa institucional.</t>
  </si>
  <si>
    <t>SA-PY2.b  Desarrollo, dotación y Mantenimiento de las Sedes</t>
  </si>
  <si>
    <t>SA-PY4.     Creación del Grupo de Proyectos Institucionales Especiales (GPIE).</t>
  </si>
  <si>
    <t>SA-PY7. Formación y capacitación al personal administrativo y operativo.</t>
  </si>
  <si>
    <t>2a.2</t>
  </si>
  <si>
    <t>2b.1</t>
  </si>
  <si>
    <t>2b.2</t>
  </si>
  <si>
    <t>2b.5</t>
  </si>
  <si>
    <t>2b.6</t>
  </si>
  <si>
    <t>2.7</t>
  </si>
  <si>
    <t>2.8</t>
  </si>
  <si>
    <t>2.9</t>
  </si>
  <si>
    <t>2a.1</t>
  </si>
  <si>
    <t>2a.3</t>
  </si>
  <si>
    <t>2b.3</t>
  </si>
  <si>
    <t>2b.4</t>
  </si>
  <si>
    <t>2b.7</t>
  </si>
  <si>
    <t>2b.8</t>
  </si>
  <si>
    <t>TOTAL</t>
  </si>
  <si>
    <t xml:space="preserve">Grupos Artísticos= </t>
  </si>
  <si>
    <t xml:space="preserve">Talleres de Formación= </t>
  </si>
  <si>
    <t>1 Proyecto</t>
  </si>
  <si>
    <t>1 Documento</t>
  </si>
  <si>
    <t>1 Observatorio</t>
  </si>
  <si>
    <t xml:space="preserve">1. Contrato VIPS 30. JUAN PABLO HERRERA MORENO. prestar sus servicios como Profesional en Comunicación adscrito a la Oficina de Comunicaciones de la Usco, para  que apoye la Política de Comunicación Institucional.  
2. Avance 45. JUAN PABLO HERRERA MORENO. APOYO ECONÓMICO PARA TRANSPORTE Y GASTOS DE MANUTENCIÓN A LA SEDE DE PITALITO CON EL PROPOSITO DE REALIZAR UNA REUNIÓN DE SOCIALIZACIÓN DEL PLAN ESTRATEGICO DE COMUNICACIONES Y LA ARTICULACIÓN DE LA SEDE AL PROCESO Y REALIZAR BANCO DE IMAGEN INSTITUCIONAL.
3. Orden Administrativa 26. FONDO DE TECNOLOGIAS DE LA INFORMACION Y LAS COMUNICACIONES, docente JUAN CARLOS ACEBEDO RESTREPO  Decano de la Facultad de Ciencias Sociales y Humanas. cancelación de la cuota anual de la contraprestación por uso del espectro radioeléctrico de la emisora institucional
</t>
  </si>
  <si>
    <t>1 Plan</t>
  </si>
  <si>
    <t>Grupos</t>
  </si>
  <si>
    <t>proyecto</t>
  </si>
  <si>
    <t>SF-PY4.  Autoevaluación y Acreditación de Programas Académicos de Pregrado y Postgrado.</t>
  </si>
  <si>
    <t>SUBSISTEMA DE PROYECCIÓN SOCIAL</t>
  </si>
  <si>
    <t>TRIMESTRE 1                59%</t>
  </si>
  <si>
    <t>TRIMESTRE 1                       30%</t>
  </si>
  <si>
    <t>Realización de inventario de laboratorios para priorizar inversion en las necesidades mas apremiantes de cada laboratorio.</t>
  </si>
  <si>
    <t>se contacta a experto de la universidad del Tolima, con el se viene trabajando una propuesta para ajustes curriculares en los programas de licenciatura de la facultad de educación donde se incluya la flexibilidad curricular en investigación y proyección.</t>
  </si>
  <si>
    <t>Se gestiona ante Colciencias y Elsevier el Gestor Bibliográfico Mendeley puesto que en el convenio que se firmó, este proveedor debe incluir el gestor.</t>
  </si>
  <si>
    <t xml:space="preserve">se firmaron 7 actas de inicio </t>
  </si>
  <si>
    <t>se formulan dos proyectos en la facultad de ingeniería</t>
  </si>
  <si>
    <t>se formularon dos eventos en la facultad de educación.</t>
  </si>
  <si>
    <t>se diseña el banco de proyectos y el plan estrategico para rastrear convocatorias de cooperación nacional e internacional</t>
  </si>
  <si>
    <t xml:space="preserve">se planearon 4 cursos de educación continuada para cada una de las sedes. (Neiva, Pitalito, La Plata y Garzón) </t>
  </si>
  <si>
    <t>se continuan reestructurando los 4 aplicativos digitales para organizar dos procesos (proyectos y CAP).</t>
  </si>
  <si>
    <t>formulación de proyecto para el centro de desarrollo tecnologico minero energético.</t>
  </si>
  <si>
    <t>se formula un proyecto de medicion de impacto socioeconomico de los programas de pregrado de la USCO</t>
  </si>
  <si>
    <t>edición de dos revistas: la de proyección social y de semilleros de investigacion.</t>
  </si>
  <si>
    <t>TRIMESTRE 1                    76%</t>
  </si>
  <si>
    <t>TRIMESTRE 1              29%</t>
  </si>
  <si>
    <t>TRIMESTRE 1                    57%</t>
  </si>
  <si>
    <t xml:space="preserve">• Plan de Acción de las estrategias que se van a desarrollar para el año 2016.
• Inducción sobre Teleología Institucional “Taller Soy Surcolombiano”: Inducción sobre teleología institucional con estudiantes de primer semestre: administración diurna y nocturna, contaduría diurna y nocturna, derecho, ciencias políticas. (programas que no habían recibido jornada de inducción). Desde el Martes 02 de Febrero hasta el 11 de Febrero 2016.
• Apoyo económico para gastos de manutención para desplazamiento a sedes operativas. (05/02/2016).
• Trasporte para desplazamiento a sedes con el fin de realizar taller soy colombiano de inducción a estudiantes nuevos. (08/02/2016).
• Apoyo económico para actividades de inducción y re inducción con docentes, administrativos y docentes de la USCO - Asistir a grados programados en las sedes. (17/02/2016).
• Realización de la jornada de bienvenida a Docentes de Planta USCO. 18 de Febrero - 2:00 a 6:00 p.m.
• Jornada de Inducción con Docentes de Planta y Ocasionales tiempo completo sobre Teleología Institucional. 25 de febrero -2:00 a 6:00 p.m.
• Nota periodística PATI en la radio itinerante.
• Diseño del manual para consejeros.
• Inducción a Consejeros de la Universidad Surcolombiana.
•  918 estudiantes hicieron parte de los talleres soy Surcolombian@ que se desarrollaron en el mes de febrero pero no fueron reportados en el primer seguimiento.
Desarrollo de la jornada de Bienvenida a Docentes de Planta de la Universidad Surcolombiana - 20 de abril de 2016 – Soporte: Informe, Trabajo audiovisual y Fotografías del evento.
• Se realizó la inducción los docentes Ocasionales y de Planta nuevos de nuestra casa de estudios. Manual del docentes, Soporte: Ver Link: https://www.youtube.com/watch?v=12GApHTIo-4.
• Feria de la Surcolombianidad 2016, realizada en Pitalito (Huila) - Viernes 13 de mayo de 2016. con asistencia de 475 personas. Soporte: Informe, Trabajo audiovisual y Fotografías del evento. 
• Visita realizada a los resguardos indígenas del Huila. Con el fin de dar a conocer las tareas desarrolladas por el equipo de trabajo en función de la Orientación Profesional de los jóvenes indígenas y la promoción de la oferta académica de la Universidad Surcolombiana. Soporte: - Registro de asistencias - Fotografías y videos de la Jornada. Soporte: Ver link: https://www.youtube.com/watch?v=3EYawmuVnNg
https://www.youtube.com/watch?v=kNpS-BIi6F0
</t>
  </si>
  <si>
    <t xml:space="preserve">• Se contrató los Servicios profesionales del coordinador de proyecto identidad con Teleología institucional dirigido a comunidad USCO (Bernardo Monje Sánchez) (18/01/2016)                   • Excdentes fea. gastos de manutención y transporte jornadas de inducción a estudiantes (xenny yolima mendez)
• Excdentes fea.- Adquisición de kit académico con logos de la USCO para promover sentido de pertenencia de la facultad por la universidad (Guillermo Andres Valencia).                                                                                                                                            
 Se apoyó y acompañó al Cabildo Indígena Universitario  para la realización de reunión  de estudiantes indígenas de la Universidad Surcolombiana el día 29 de mayo de 2016. Así mismo de las actividades de posesión del cabildo en el Municipio de Natagaima del 17 al 19 de Junio de 2016. Soporte. Correos a Facultades y video https://www.youtube.com/watch?v=t__Taaa3KKo 
• Informe de la Visita realizada por los estudiantes del Colegio Domingo Savio, quienes se desplazaron desde el municipio del Pital para conocer la Universidad Surcolombiana, nuestra oferta académica y vida universitaria.  
• Ferias de Egresados del Sena. Esta actividad fue apoyada por el Bienestar Universitario a través de Psicología en conjunto con la Vicerrectoría Académica. Soporte: Fotos de la jornada.
</t>
  </si>
  <si>
    <r>
      <t xml:space="preserve">• Actividad Académica Remunerada "Equidad de Género" proyecto escuela de formación pedagógico - Florencee Marie Therese (13/01/2016).
• PASAJES- Desarrollar Actividades Académicas remuneradas para profesores de la USCO -  Isabel Cristina Gutierrez de Dussan  (20/01/2016).
• AVANCE REFRIGERIOS - Apoyo económico con el fin de llevar acabo actividad académica con profesores de la USCO - Isabel Cristina Gutiérrez de Dussan (27/01/2019).
• Pasajes aéreos, alimentación y hospedaje para doctor Daniel Libreros quien orientara taller educación pública (18/02/2016).
• Actividad académica remunerada seminario taller "Educación pública universitaria" dirigido a docentes USCO - Daniel Alberto Libreros (18/02/2016). 
• Prestar Servicios Profesionales como coordinadora de proyecto para formación pedagógica - Alejandra Paola Pérez (01/03/2016).
• Apoyo Logístico para atender profesores de la Formación Pedagógica de la USCO (LUIS JAVIER CABRERA PADRON) - (CARLOS EDUARDO MALDONADO).
• Programación y organización de los contenidos temáticos para el semestre 2016-1 y 2016-2 de la Escuela de Formación Pedagógica con relación a las categorías conceptuales de la Misión y Visión de la Universidad
• Divulgación y procesos de inscripción a la Escuela de Formación Pedagógica
• Solicitudes académico-administrativas para desarrollar la Conferencia central del periodo intersemestral de los y las docentes de la Universidad Surcolombiana
• Divulgación de la capacitación intersemestral “Educación y Equidad de Género”
• Realización del Evento de Capacitación intersemestral “Educación y Equidad de Género”
• Establecimiento del cronograma de actividades de la EFP, según los temas acordados previamente con posibles fechas y nombres de invitados.
• Elaboración y envío de cartas de invitación a los profesores orientadores de los temas propuestos para el semestre 2016-1 y 2016-2.
• Consolidación de total de inscritos EFP.
• Encuentro de experiencias docentes.
• Solicitudes académico-administrativas para desarrollar la el Seminario-Taller: Educación pública en el contexto latinoamericano dirigida por el Dr. Daniel Libreros Caicedo.
• Realización del Seminario-Taller: Educación Pública en el contexto Latinoamericano.
</t>
    </r>
    <r>
      <rPr>
        <b/>
        <sz val="11"/>
        <color theme="1"/>
        <rFont val="Calibri"/>
        <family val="2"/>
        <scheme val="minor"/>
      </rPr>
      <t>SEGUNDO TRIMESTRE</t>
    </r>
    <r>
      <rPr>
        <sz val="11"/>
        <color theme="1"/>
        <rFont val="Calibri"/>
        <family val="2"/>
        <scheme val="minor"/>
      </rPr>
      <t xml:space="preserve">
• Apoyar a la Vicerrectoría Académica en el proceso de diseño de contenidos temáticos de la Escuela de Formación Pedagógica - 8 de abril de 2016.Soporte: Solicitudes (Archivo).
• Solicitudes académico-administrativas para desarrollar la el Seminario-Taller: Ética cívica y democracia deliberativa a cargo del Dr. PhD Óscar Mejía Quintana. Se hicieron las solicitudes de: Actividad Académica Remunerada, Refrigerios y Hospedajes, Alimentación y pasajes aéreos.
• Presentación y desarrollo de una propuesta de Diplomado dirigida a los docentes de la Universidad en temas afines a la Educación, la Pedagogía, la Didáctica, el Currículo, el análisis de las Prácticas Pedagógicas y procesos de investigación y proyección social, a partir de los resultados de la Evaluación docente 2015, desde un escenario de construcción colectiva en pro de la excelencia Pedagógica. - 15 de abril  de 2016. Soporte: Listados de asistencia y registro fotográfico.
• Recoger los insumos y proyectar una propuesta de evaluación docente/estudiantes acorde a los lineamientos de la normativa interna a partir de los consensos y disensos del proceso de Formación Continua (Escuela de Formación Pedagógica) y los resultados de la Evaluación docente 2015: Desde la Escuela de Formación Pedagógica, el grupo Evaluación que es coordinado por el profesor de Psicopedagogía Eduardo Plazas Motta, se ha venido trabajado en el instrumento y se espera que desde la Escuela se pueda trabajar en una jornada en la revisión del instrumento. Mes abril.
• Solicitudes académico-administrativas para desarrollar la el Seminario-Taller: Elaboración de rubricas como elemento formativo en el proceso de evaluación a cargo del Dr. Fabio Jurado Valencia. Se hicieron las solicitudes de: Actividad Académica Remunerada, Refrigerios y Hospedajes, Alimentación y pasajes aéreos. 03 de Junio. 
• Realización del Seminario-Taller El seminario taller se realizó con éxito, contó con la participación de estudiantes y docentes, en promedio asistieron 60 personas. Soporte: Listados de asistencia y registro fotográfico
</t>
    </r>
  </si>
  <si>
    <t>• Hacer seguimiento al proceso de Capacitación Individual Docente y Capacitación Colectiva en las Facultades, para promover el acceso al estímulo por parte de los docentes de la Institución con el apoyo de la Secretaria Ejecutiva de la Vicerrectoría Académica y la docente Asesora. A la fecha de las siguientes facultades se han pedido: FAC. CIENCIAS EXACTAS Y NAT: 1, FAC. DERECHO: 16, FAC. CIENCIAS SOCIALES Y HUM.: 9, FAC. ECONOMÍA Y ADMÓN: 19, FAC. EDUCACIÓN: 15, FAC. INGENIERÍA: 8, FAC. DE  SALUD: 8. Mes de abril. Soporte: Registro en cuadro Excel.
• PASAJES AEREOS E INSCRIPCION PARA AISISTIR A LA PRIMER REUNION COLOMBIANA DE LESHMANIASIS Y ENFERMEDAD DE CHAGAS.
• VIATICOS, PASAJES E INSCRIPCION PARA ASISTIR A II SIMPOSIO LATINOAMERICANO EN MEJORAS PRÁCTICAS.
• PAGO DE INSCRIPCION A CURSO DE INLGLES.
• REALIZAR CURSO DE INGLES.
• PAGO DE INSCRIPCION A CURSO DE INLGLES.
• REALIZAR CURSO DE INGLES.
• VIATICOS Y PASAJES AEREOS PARA PARTICIPAR EN REUNION DE INVESTIGACION CONTABLE EN COLOMBIA.
• VIATICOS Y PASAJES AEREOS PARA PARTICIPAR EN REUNION DE INVESTIGACION CONTABLE EN COLOMBIA.
• VIATICOS, INSCRIPCION Y PASAJES TERRESTRES PARA REALIZAR TALLER PRÁCTICO.
• VIATICOS, INSCRIPCION Y PASAJES TERRESTRES PARA REALIZAR TALLER PRÁCTICO.
• VIATICOS PARA ASISTIR A LA 1 PRIMERA REUNION COLOMBIANA DE LEIHMANIASIS.
• VIATICOS Y PASAJES AEREOS PARA PARTICIPAR DEL CONGRESO INTERNACIONAL DE RIESGO FINANCIERO.
• INSCRIPCION PARA ASISTIR A SEMINARIO DE INSTRUMENTACION Y CONTROL DE LA FACULTAD DE ELECTRONICA.
• VIATICOS, INSCRIPCION Y TRANSPORTE PARA ASISTIR A V FERIA INTERNACIONAL DEL MEDIO AMBIENTE.
• VIATICOS PARA PARTICIPAR EN SIMPOSIO INTERNACIONAL ENSEÑAR Y EDUCAR PARA LA VIDA.
• EXCD. FAC. EDUCACION - INSCRIPCION PARA PARTICIPAR EN CONGRESOS.
• VIATICOS Y PASAJES TERRESTRES PARA ASISTIR A LA III CONFERENCIA ROTARIA DISTRITO 4281.
• INSCRIPCION PARA ASISTIR A LA VII CUMBRE DE LAS AMERICAS 2016 CUYO TEMA CENTRAL ES EL BALANCE FINANCIERO.
• VIATICOS Y TRANSPORTE PARA ASISTIR AL TALLER RUBRICAS.
• EXCD. FAC. ECONOMIA - VIATICOS INTERNACIONALES PARA PARTICIPAR EN EVENTOS.
• INSCRIPCION PARA CURSO VIRTUAL COMO PREPARACION PARA EXAMEN PMP.
• VIATICOS PARA PARTICIPAR EN VIII CONGRESO INTERNACIONAL DE PSICOPEDAGOGIA.
• EXCD. FAC. INGENIERIA - CAPACITACION INDIVIDUAL DOCENTE.
• ASISTIR A LA VXI VERSION DE LA REUNION DE CONCRETO.
• VIATICOS PARA PARTICIPAR EN XVII CONGRESO INTERNACIONAL VIRTUAL DE EDUCACION.VIATICOS PARA REALIZAR CURSO DE INGLES EN LA UNIVERSIDAD DE MISSOURI.
• VIATICOS PARA REALIZAR INVESTIGACION EN LA UNIVERSDIAD NACIONA, AUTONOMA DE MEXICO.
• EXCD. FAC. ECONOMIA - VIATICOS INTERNACIONALES PARA PARTICIPAR EN EVENTOS.
• VIATICOS, INSCRPCION Y PASAJES TERRESTRES PARA PARTICIPAR DEL TALLER COMO APLICAR EN REVISTAS INDEXADAS.
• VIATICOS PARA ASISTIR AL XIII FORO INTERNACIONAL SOBRE EVALUACION SOBREEVALUACION DE CALIDAD.
• VIATICOS PARA ASISTIR AL XXVII CONGRESO ANUAL DE LA SOCIEDAD NUCLEAR MEXICANA ENERGIA NUCLEAR.
• VIATICOS PARA PARTICIPAR COMO PONENTE EN EL XIII FORO INTERNACIONAL SOBRE EVALUACION. VIATICOS PARA PARTICIPAR COMO PONENTE EN EL XIII FORO INTERNACIONAL SOBRE EVALUACION.
• VIATICOS PARA PARTICIPAR DE INTERCAMBIO ACADEMICO EN LA UNIVERSIDAD DE ROSARIO ARGENTINA.
• VIATICOS PARA PARTICIPAR DEL FORO LATINOAMERICANO Y CARIBEÑO DE COMUNICACIÓN POPULAR.
• EXCD. FAC. INGENIERIA - CAPACITACION INDIVIDUAL DOCENTE - ASSITIR A LANZAMIENTO DE PROYECTO.
• INSCRIPCION PARA REALIZACION DE CURSO DE PREPARACION PARA EXAMEN EN PROJEC MANNAMENT.
• EXCD. FAC. EDUCACION -COMPRA PASAJES AEREOS PARA CONGRESO EN URUGUAY. Solicitudes: ABRIL, MAYO, JUNIO.</t>
  </si>
  <si>
    <t xml:space="preserve">Se esta  Gestionarndo la creación del Programa de Interlingua para Docentes de la Universidad Surcolombiana por parte dela Facultad de Educación.  Construccion de la propuesta para el examen de ingles que se le va a aplicar a los docentes en el periodo intersemestral.                                                                                    • Realización de reunión con el jefe de programa de la Licenciatura de Ingles, el profesor Leonardo Herrera, para concretar el programa de Interlingua para Docentes de la Universidad Surcolombiana. En términos generales también se conversó lo siguiente: 1) El programa sugiere que por cuestiones administrativos todo se tramite por Ileusco. 2) El profesor Leonardo menciona que si involucramos a unos excelentes catedráticos u ocasionales, se puede reducir el costo de inversión directa. (Estuvimos de acuerdo, pero para ello tendríamos que presentar como proyecto de desarrollo institucional en el marco del PY3 las descargas de horas. 3) Se sugiere que quienes se postulen a la prueba pueden ser los 152, pero se puede decir que solo 100 participen de los cursos esto sobre la base de que más o menos a la escuela de Formación no más de 100 se han postulado. 4) Sugiere además que cuando se oferte el proyecto indicando la prueba, se haga énfasis en que es un estímulo para los docentes porque está a mitad de precio de lo que puede costar esa prueba y es un costo que asumiría la universidad. 5) Así mismo el profe, recomienda, porque lo encontró en otras universidades de la Región, es que el docente Firma un acta de Compromiso de que aprobará el curso y quien no lo apruebe tendrá que devolver el dinero que la Universidad invierte en el mismo. 14 de abril de 2016. Soporte: Relatoría.
• Realización de reunión con el jefe de programa de la Licenciatura de Ingles, el profesor Leonardo Herrera, para concretar el programa de Interlingua para Docentes de la Universidad Surcolombiana. En términos generales también se conversó lo siguiente: 1) Elaboración del Proyecto de Interlingua a Docentes a cargo del programa de inglés. 2) Presentación del proyecto en II fases. Una diagnóstica y otra de los cursos niveles al consejo académico. 3) Elaboración de convocatorias. Mes Junio. Soporte: Relatoría, Acta del Consejo Académico, Convocatoria. y Propuesta.                                                                                                                                                                                                                                          </t>
  </si>
  <si>
    <t xml:space="preserve">Se informo en las facultades y consejos ampliados  la existencia del Rubro en la que deberan presentar una propuesta de cursos Afines al objetivo de la actividad. Mediante comunicación de fecha del xxx de mayo se solicitó a las Facultades presentar una propuesta de formación colectiva. A fecha del 18 de mayo se recibieron las siguientes propuestas: Facultad de Ciencias Sociales y Humanas: Diplomado en Docencia Universitaria, Pedagogías Críticas e Interculturalidad para la Formación de Enseñanza de las Ciencias Sociales en la Universidad Surcolombiana. Facultad de Educación: Manejo del Inglés orientado con el Léxico de las Disciplinas. Facultad de Ciencias Jurídicas y Políticas: Seminario de Actualización
</t>
  </si>
  <si>
    <t>• Hacer seguimiento a la contratación y diseño del estudio de factibilidad del Proyecto de Inmersión Total en Casa para docentes de la Institución con el fin de fortalecer las habilidades en la escritura de textos científicos por parte de los docentes. 21 de abril de 2016.</t>
  </si>
  <si>
    <t xml:space="preserve">• Orientación del Segundo Taller de Autoevaluación del programa de Licenciatura en Matemáticas. Factor 2. Estudiantes. 1 de Abril de 2016.
• Reunión con profesionales de apoyo para la asesoría y revisión de insumos para el Taller de Autoevaluación: Factor 3. Docentes.  Licenciatura en Ciencias Naturales. 5 de Abril de 2016.
• Estudio de material y elaboración diapositivas para el Taller de Autoevaluación. Factor 3. Docentes. Programa de  Licenciatura en Ciencias Naturales. 6 de Abril de 2016.
• Orientación del Cuarto Taller de Autoevaluación del programa de Licenciatura en Ciencias Naturales. Factor 3. Docentes. 7 de Abril de 2016.
• Reunión con profesionales de apoyo para la asesoría y revisión de insumos para los Talleres de Autoevaluación: 
1. Taller Factor 4 Procesos Académicos. I Parte. Programa de Ingeniería Electrónica.
2. Taller Factor 1. Misión, Visión y Proyecto Educativo Institucional. Programa de Licenciatura en Educación Artística y Cultural. 8 de Abril
• Estudio de material y elaboración diapositivas para el Taller de Autoevaluación. Factor Factor 4. Procesos Académicos. I Parte. Programa de Ingeniería Electrónica. 8 de Abril de 2016.
• Orientación del Segundo Taller de Autoevaluación semestre A - 2016. Factor 4. Procesos Académicos. I Parte. Programa de Ingeniería Electrónica. 11 de Abril de 2016.
• Estudio de material y elaboración diapositivas para el Taller de Autoevaluación. Factor 1. Misión, Visión y Proyecto Educativo Institucional. Programa de Licenciatura en Educación Artística y Cultural. 11 de Abril de 2016.
• Orientación del Primer Taller de Autoevaluación Factor 1. Misión, Visión y Proyecto Educativo Institucional. Programa de Licenciatura en Educación Artística y Cultural. 12 de Abril de 2016.
• Reunión con profesionales de apoyo para la asesoría y revisión de insumos para el Taller de Autoevaluación: Factor 3. Docentes.  Licenciatura en Matemáticas. 12 de Abril de 2016.  • Estudio de material y elaboración diapositivas para el Taller de Autoevaluación. Factor 3. Docentes.  Programa Licenciatura en Matemáticas. 13 de Abril de 2016. • Orientación del Tercero Taller de Autoevaluación Factor 3. Docentes.  Programa Licenciatura en Matemáticas. 14 de Abril de 2016. • Reunión con profesionales de apoyo para la asesoría y revisión de insumos para el Taller de Autoevaluación: Factor 4. Procesos Académicos II Parte. Programa de Economía. 15 de Abril de 2016.
• Estudio de material y elaboración diapositivas para el Taller de Autoevaluación. Factor 4. Procesos Académicos II Parte.  Programa de Economía. 18 de Abril de 2016.
• Orientación del Primer Taller de Autoevaluación semestre A - 2016. Factor 4. Procesos Académicos II Parte.  Programa de Economía. 19 de Abril de 2016.
• Reunión con profesionales de apoyo para la asesoría y revisión de insumos para el Taller de Autoevaluación: Factor 4. Procesos Académicos I Parte. Programa de Licenciatura en Ciencias Naturales. 20 de Abril de 2016.
• Estudio de material y elaboración diapositivas para el Taller de Autoevaluación. Factor 4. Procesos Académicos I Parte. Programa de Licenciatura en Ciencias Naturales. 21 de Abril de 2016. 
• Orientación del Quinto Taller de Autoevaluación. Factor 4. Procesos Académicos I Parte. Programa de Licenciatura en Ciencias Naturales. 22 de Abril de 2016.
• Reunión con profesionales de apoyo para la asesoría y revisión de insumos para el Taller de Autoevaluación: Factor 4. Procesos Académicos II Parte. Programa de Licenciatura en Ciencias Naturales. 22 de Abril de 2016.
• Estudio de material y elaboración diapositivas para el Taller de Autoevaluación. Factor 4. Procesos Académicos II Parte. Programa de Licenciatura en Ciencias Naturales. 25 de Abril de 2016. 
• Orientación del Sexto Taller de Autoevaluación. Factor 4. Procesos Académicos II Parte. Programa de Licenciatura en Ciencias Naturales. 26 de Abril de 2016.
• Reunión con profesionales de apoyo para la asesoría y revisión de insumos para el Taller de Autoevaluación: Factor 4. Procesos Académicos II Parte. Programa de Licenciatura de Matemáticas. 27de Abril de 2016.
• Estudio de material y elaboración diapositivas para el Taller de Autoevaluación. Factor 4. Procesos Académicos I Parte. Programa de Licenciatura de Matemáticas. 28 de Abril de 2016. 
• Orientación del Cuarto Taller de Autoevaluación. Factor 4. Procesos Académicos I Parte. Programa de Licenciatura de Matemáticas. 29 de Abril de 2016.
• Reunión con profesionales de apoyo para la asesoría y revisión de insumos para el Taller de Autoevaluación: Factor 4. Procesos Académicos I Parte. Programa de Ingeniería Electrónica. 29 de Abril de 2016.
• Organización y envio por via e-mail de información relacionada con procesos de autoevaluación a integrantes de los grupos de autoevaluación. Asi mismo, para cada taller se elabora y envia a los profesionales de apoyo, la matriz de los insumos identificando los documentales de los numéricos e información especifíca de los aspectos allegada por los programas de acuerdo a las asesorías. 
• Asesoría a Coordinador y Monitora de Autoevaluación. Programa de Economía. Explicación metodología para el Taller sobre Factor 4 y recolección de información.  8 de abril de 2016.
• Asesoría y preparación del Taller de Autoevaluación. Factor 4. con Coordinadora de Autoevaluación. Licenciatura en Ciencias Naturales. 15 de Abril de 2016.
• Asesoría a jefe de programa e integrantes del grupo de autoevaluación sobre estado del proceso respecto a la renovación del registro calificado del Programa Ingeniería Agrícola. 18 de Abril de 2016.
• Asesoría a jefe de programa y monitora de autoevaluación sobre talleres de autoevaluación II proceso. Programa Física. 20 de Abril de 2016
• Participación a reunión de Acreditación Institucional. Evaluación de las actividades propuestas en el Plan de Acción con sus respectivos indicadores. 6 de Abril de 2016.
• Asistencia a asamblea para la Rendición de Cuentas. Vicerrectoría Académica Vigencia 2015. 7 de Abril de 2016. 
• Asistencia a asamblea para la Rendición de Cuentas. Rector. Vigencia 2015. 13 de Abril de 2016
• Participación a la socialización de la propuesta currícular sobre componentes generales de la Resolución 2041 del MEN. Facultad Educación. 13 de Abril de 2016.
• Participación a reunión de de Acreditación Institucional. Evaluación de avances de las actividades de mejoramiento. 27 de Abril de 2016.
ANEXO: 
- Registro de asistencias
- Manual del Docente 
- Fotograf
- Fotografías de la Jornada
</t>
  </si>
  <si>
    <t xml:space="preserve">• Construcción y Graficación de Indicadores para acreditación institucional factor Estudiantes. (Variación porcentual del crecimiento de matrícula, porcentaje de matrícula por nivel académico, equivalencia entre docente de planta y estudiantes, equivalencia entre docente T.C.E y estudiantes, porcentaje de graduación de estudiantes, porcentaje de estudiantes con estímulos, evolución en puntajes pruebas Saber Pro). 1 – 8 de Abril.
• Construcción y Graficación de Indicadores para acreditación institucional factor profesores. (porcentaje de docentes de planta por categoría, equivalencia docentes de planta T.C con catedráticos T.C.E, porcentaje de docentes T.C. por titulación por áreas del conocimiento, titulación de docentes por zona geográfica) 4 – 8 de Abril.
• Construcción y Graficación de Indicadores para acreditación institucional factor investigación. (porcentaje de grupos de investigación por categorías de Colciencias, porcentaje de grupos de investigación categorizados, relación de grupos y semilleros de investigación, porcentaje de grupos de investigación por facultad, relación de grupos de investigación con grupos de investigación categorizados por facultad, estudiantes de pregrado relacionados con procesos formales de investigación, porcentaje de proyectos ejecutados por facultad, proyectos de investigación ejecutados por grupos categorizados por facultad, ejecución presupuestal en investigación) 4 – 8 de Abril.
• Construcción y Graficación de Indicadores para acreditación institucional factor proyección social. (porcentaje de proyectos de proyección social desarrollados por facultad) 4 – 8 de Abril.
• Construcción y Graficación de Indicadores para acreditación institucional factor bienestar. (estudiantes de pregrados con beneficios de Bienestar universitario, porcentaje de beneficiarios según servicios de bienestar).
• Construcción y Graficación de Indicadores para acreditación institucional factor organización y gestión. (Índice de satisfacción del usuario y frecuencia del uso del PQRSD) 11 – 18 de Abril.
• Construcción y Graficación de Indicadores para acreditación institucional factor recursos e infraestructura. (Proporción de revistas por estudiante en la biblioteca, consultas por estudiante en la biblioteca, consultas en la biblioteca por área del conocimiento, proporción de préstamo externo de libro por estudiante, proporción de préstamo externo de libro por docente de planta, distribución porcentual de laboratorios por facultad, distribución porcentual de inversión, porcentaje del área en M2 de la universidad, distribución del suelo en M2 por procesos en Neiva y las Sedes, promedio en M2 construidos por estudiante en las todas las sedes) 11- 18 de Abril.
• Construcción y Graficación de Indicadores para acreditación institucional factor finanzas. (comportamiento de ingresos y gastos institucionales) 11- 18 de Abril.
• Construcción y Graficación de Indicadores para acreditación institucional factor egresados. (Ingresos promedio y empleabilidad de recién graduados usco por programas, promedio del salario y empleabilidad del profesional por programas) 11 – 18 de Abril.
• Consolidación de información estadística en el área de Deportes, adscrita a Bienestar Universitario para los últimos 5 años. (No. Eventos internos y externos, beneficiarios por período académico y tipo de actividad, Evolución de la cobertura, comportamiento de la recreación de estudiantes, docentes y administrativos) 12 - 15 de Abril.
• De acuerdo con el plan de acción para acreditación institucional, estoy programada para una Visita a la Sede de la universidad, ubicada en el municipio de Garzón, con el fin de recolectar la información necesaria para levantar el matanálisis de las Sedes. 28 y 29 de Abril.
• Consolidación de la información de la Editorial de la Universidad. (Inventario de publicaciones desde el año 2011 hasta el año 2015). 2 - 4 de Mayo.
• Consolidación de información estadística en el área de Extensión cultural y Restaurante Universitario, adscrita a Bienestar Universitario para los últimos 5 años. (No. Servicios, No. Desayunos, No. Almuerzos, No. De Cenas y No. De meriendas por sede desde el año 2011 hasta el año 2015) 2 - 11 de Mayo.
• Apoyo en el diligenciamiento de los formatos del MEN. (1. Formato No. 1 Condiciones Iniciales para el fortalecimiento de la Calidad académica, 2. Formato No. 2 Aspectos críticos para el fortalecimiento de la Calidad académica). 3 – 10 de Mayo.
• Capacitación al personal de la Sede de Garzón frente a los avances del proceso de Acreditación institucional de la Universidad y entrega de elementos de promoción de la acreditación. 5 de Mayo.
• Visita a la Sede de la universidad, ubicada en el municipio de Garzón, para recolección de información relevante al contexto del municipio y sus alrededores. (Visita al despacho de la Alcaldía municipal, secretaria de educación, secretaría de salud, secretaría de medio ambiente, Planeación, Registraduría, SENA, DATMA, entre otros). 5 y 6 de Mayo.
• Ponderación, calificación y socialización del avance No.1 del plan de mejoramiento por factores para el proceso de acreditación institucional de la Universidad. 11 de Mayo.
• Revisión y actualización de la información básica para acreditación en términos de estado de los programas académicos ofrecidos por la universidad. 16 – 20 de Mayo.
• Apoyo en el diligenciamiento del formato del MEN. (3. Formato No. 3 Seguimiento a los Factores claves de éxito en el proceso de calidad académica V2). 18 – 26 de Mayo.
• Ponderación, calificación y socialización del avance No.2 del plan de mejoramiento por factores para el proceso de acreditación institucional de la Universidad. 18 de Mayo.
• Participación en el Primer Congreso Internacional “Procesos de Internacionalización y Buenas Prácticas de las IES en el Marco de la Acreditación”. 26 – 27 Mayo.
• Consolidación de las fichas técnicas de los documentos recolectados sobre contexto regional de la Sede de Garzón y su área de influencia, con el fin de realizar el matanálisis y ser el insumo para la formulación de la Política Institucional de Sedes. 17 – 31 de Mayo.
• Reunión con CTIC, Ing. Martha Hermosa, para actualizar los datos del índice de Transparencia 2013-2014, detalle a detalle por factor, los cuales fueron incluidos en el Formato No.3 del MEN. 1 Junio.
• Reunión Mesa #3, evaluación de Avance número 2 por los 4 Factores en plan de mejoramiento, aula 203 Postgrados (Factor 9, Bienestar Institucional; Factor 10, Organización Gestión y Administración; Factor 11, Recursos de Apoyo Académico e Infraestructura y Factor 12, Recursos Financieros). 1 Junio.
• Reunión Mesa #2, evaluación de Avance número 2 por los 4 Factores en plan de mejoramiento, Oficina de la Vicerrectoría de Investigación y Proyección Social Postgrados. (Factor 5, Visibilidad Nacional e Internacional; Factor 6, Investigación y Creación Artística; Factor 7, Pertinencia e Impacto Social y Factor 8, Procesos de Autoevaluación y Autorregulación). 2 Junio.
• Reunión con Jefe de Programa Lic. Inglés, para consolidar información del plan de mejoramiento (Acción No.1 del Factor 5). 7 Junio.
• Recibo de información SEDES, respecto a datos y estadísticas académicas para la posterior consolidación del capítulo Sedes en el informe de Autoevaluación para entregar al MEN. 7 Junio.
• Envío de información de contexto recopilada en cada una de las Sedes (Garzón, La Plata y Pitalito) a la VIPS, para la construcción del metanálisis y posteriormente de la política de Sedes. 7 Junio.
• Reunión General para socialización de avance número 2, por mesas. Hotel Chicalá. 8 Junio.
• Consolidación de información Fac. Ciencias Exactas y Naturales y Ciencias Sociales y Humanas sobre Número de Programas de Asesorías y Consultorías, Número de Programas de Educación Continua y Número de programas de proyección social como consultorios jurídicos, consultorios psicológico, Orientación laboral. 10 Junio.
• Ajuste de batería de indicadores, con la nueva información suministrada por la Biblioteca Central “Rafael Cortés Murcia”. 13 – 14 Junio.
• Reunión con los coordinadores de Bibliotecas de las Sedes y Bibliotecas satélites de la Universidad con el fin de consolidar la información. 15 Junio.
• Apoyo en el diligenciamiento de los formatos del MEN correspondiente al  Año 2015 (Formato No.3 Seguimiento a los Factores claves de éxito en el proceso de calidad académica V2). 1 – 24 de Junio.
• Tabulación de encuestas de percepción de los servicios de Bienestar Universitario por estudiantes de todas las carreras (900). 16 – 29 Junio.
</t>
  </si>
  <si>
    <t xml:space="preserve">• Asistencia y participación en los miércoles de Acreditación.
• Apoyo a las mesas de trabajo para el proceso de consolidación del plan de acción por factores para la Acreditación institucional.
• Se vinculó  profesional en el planeamiento económico y gestión administrativa vice académica USCO - Andres Fabian Venegas (20/01/2016)
• Actividad académica remunerada capacitación a Jefes de programa en procesos de autoevaluación y acreditación: Angela Maria Conde Poveda.
• Inscripción para participar de congreso colombiano de construcción: Myriam Rocio Pallares Muñoz.
• Viáticos y pasajes terrestres para asistir al evento sobre modelos de acreditación internacional: Rocio del Pilar Ramirez
• Viáticos para asistir al xiv encuentro nacional de vicerrectores académicos a realizarse en barranquilla: Benjamin Alarcon Yustres
</t>
  </si>
  <si>
    <t>• Se propone realizar el concurso de catedra y ocasionales para el segundo semestre 2016-2 (Prioridad) para iniciar el 2017. Enviar Cronograma para las convocatorias de Catedra y Ocasionales.</t>
  </si>
  <si>
    <t xml:space="preserve">• Creación de la mesa de trabajo institucional con el objetivo de impulsar un proyecto piloto de estudio de impacto de los egresados en el medio. Y solicitud de Espacio en los siete (7) Consejos de Facultad de la Universidad con el objetivo de diseñar un Instrumento de seguimiento a Graduados por Programa: 1). Se crea el Correo Institucional impactoegresados@usco.edu.co , en el cual se hará entrega de la contraseña a los miembros del Equipo de trabajo en la sesión programada para el  miércoles 13 de abril de los presentes. 2). Se expone la necesidad de diseñar un nuevo instrumento de seguimiento a los Graduados por programa el día 28 de Marzo de los presentes, en el Consejo de Facultad de Ingeniería,  de igual manera se hace el mismo ejercicio el 1 de Abril de 2016 en la Facultad de Economía y Administración, y finalmente se realiza la mencionada propuesta el día 5 de Abril de los presentes, en el Consejo de Facultad de Ciencias Sociales y Humanas. 3).En los mencionados Cuerpos Colegiados se acordó que los Jefes de Programa serían los encargados de coordinar el espacio para el diseño y formulación del instrumento de seguimiento a Graduados por Programa Académico que tenga Egresados de la Institución. 4). Cabe resaltar que Una vez proyectados los Instrumentos por Programa Académico, se procederá a Validarlos ante el MEN. 5). Se expone la necesidad de diseñar un nuevo instrumento de seguimiento a los Graduados por programa el día Miércoles 27 de Abril de los presentes, en el Consejo de Facultad de Educación,  En los mencionado Cuerpo Colegiado se acordó que los Jefes de Programa serían los encargados de coordinar el espacio para el diseño y formulación del instrumento de seguimiento a Graduados por Programa Académico que tenga Egresados de la Institución. Cabe resaltar que Una vez proyectados los Instrumentos por Programa Académico, se procederá a Validarlos ante el MEN. 6). Se expone la necesidad de diseñar un nuevo instrumento de seguimiento a los Graduados por programa el día Jueves 2 de Junio de los presentes, en el Consejo de Facultad de Salud,  En el mencionado Cuerpo Colegiado se acordó que los Jefes de Programa serían los encargados de coordinar el espacio de socialización  y aplicación del instrumento de seguimiento a Graduados por Programa Académico que tenga Egresados de la Institución. Cabe resaltar que Una vez proyectados los Instrumentos por Programa Académico, se procederá a Validarlos ante el MEN. 7). Solicitud de Actas a los siete (7) Consejos de Facultad donde se socializó el objetivo de la actualización del instrumento de seguimiento de graduados y la aplicación de un Estudio piloto de Impacto a los Graduados. 8). De igual manera, la mesa de trabajo estableció el muestreo del estudio, el cual corresponde a 6782 graduados desde 1972 a 2016. 
• Política de graduados de la universidad Surcolombiana: 1). El día 4 de Abril de los presentes,  se vincula al Proyecto de Acuerdo de Política de Graduados, las disposiciones expresas en el Decreto 2450 de 2015 en lo que refiere al seguimiento de Egresados en los procesos de Acreditación Institucional. 2). Se Socializo la Política de Graduados de la Universidad Surcolombiana el día 28 de Marzo de 2016 en el Consejo de Facultad de Ingeniería, el día 1 de Abril de los presentes, en el Consejo de Facultad de  Economía y Administración y finalmente el día 5 de Abril de 2016 en el Consejo de Facultad de Ciencias Sociales y Humanas, comprometiéndose las Facultades a enviar vía correo electrónico los comentarios y/o apreciaciones referente a la Política de Graduados propuesta. 3). Se Socializó la Política de Graduados de la Universidad Surcolombiana el día 27 de Abril de 2016 en el Consejo de Facultad de Educación, comprometiéndose la Facultad a enviar vía correo electrónico los comentarios y/o apreciaciones referente a la Política de Graduados propuesta. 4). Se Socializó la Política de Graduados de la Universidad Surcolombiana el día 2 de Junio de 2016 en el Consejo de Facultad de Salud, comprometiéndose la Facultad a enviar vía correo electrónico los comentarios y/o apreciaciones referente a la Política de Graduados propuesta.
• Recepción de la Documentación pertinente para la Elaboración de los carnés que acreditan como Egresado de la Institución a las personas que recibirán su título de Pregrado A finales de Abril de los Presentes: Desde la semana del 4 al 8 de Abril hasta el 27 de Abril de 2016, se han recibido por parte de los Programas Académicos, los cuales  tienen Estudiantes candidatos a optar por el  Grado, el respectivo  formato donde se consignan los datos básicos de cada graduado, además de una foto 3x4 fondo azul en formato jpg (digital) para que los mismos puedan recibir el Carné que los acreditan como Egresados de la Institución,  el día Viernes 29 de Abril de 2016. 
• Sistematización de las Encuestas de Seguimiento a los Graduados aplicadas en la vigencia de los meses de Febrero y Marzo del presente año, registrada la información  en  el Portal Institucional de Graduados: 1). Esta Labor resulta permanente y la realizan todos los días  los Monitores Administrativos, los cuales bajo mi coordinación organizan por programas académicos las encuestas de Seguimiento a Graduados aplicadas recientemente, para este mes se sistematizo los instrumentos aplicados en los pasados meses de Febrero y Marzo de 2016, dicha información es subida al Portal Institucional de Graduados, arrojando en línea las Estadísticas requeridas. 2). Esta Labor resulta permanente y la realizan todos los días  los Monitores Administrativos, los cuales bajo mi coordinación organizan por programas académicos las encuestas de Seguimiento a Graduados aplicadas recientemente, para este mes se sistematizo los instrumentos aplicados en los pasados meses de Mayo y Junio de 2016, dicha información es subida al Portal Institucional de Graduados, arrojando en línea las Estadísticas requeridas
• Recepción, organización y Carnetización de los Estudiantes que optan a grado para el día viernes 17 de Junio de los presentes: Carnetización de 328 Estudiantes aspirantes a Título Universitario en los Grados del 17 de Junio de 2016.
• Esta Labor resulta permanente y la realizan todos los días  los Monitores Administrativos, los cuales bajo mi coordinación organizan por programas académicos las encuestas de Seguimiento a Graduados aplicadas recientemente, para este mes se sistematizo los instrumentos aplicados en los pasados meses de Abril y Mayo de 2016, dicha información es subida al Portal Institucional de Graduados, arrojando en línea las Estadísticas requeridas.
• Conformación mesa de trabajo con la Facultad de Economía y Administración para la creación del Portal de Empleo Institucional: se conforma un equipo técnico conformado por la Oficina de Egresados, Centro de tecnologías y de la Información   y la Oficina de Empleabilidad de la Facultad de Economía y Administración, con el objetivo de crear y fortalecer una Bolsa de Empleo Institucional. 
• Organización de la Consulta Estamentaria de Egresados ante el Consejo Superior Universitario: Desde Abril 15 de los presentes, se proyectaron las siguientes solicitudes en el marco de la elección del representante de los Egresados ante el Consejo Superior Universitario:
1. Solicitud de Jurados de Votación a las 7 Facultades de la Universidad
2. Solicitud de compra y contratación del Kit Electoral
3. Solicitud de acompañamiento y veeduría a la Registraduria regional del Estado Civil.
4. Solicitud de Acompañamiento de Servicios Generales.
5. Elaboración y Publicación de los Listados de Electores
6. Emisión de las Actas de entrega, cierre y Escrutinio
• Finalmente el día 13 de Mayo se hizo entrega del Acta de Cierre Y Escrutinio General a la Secretaria General y al Consejo Superior Universitario.
</t>
  </si>
  <si>
    <t xml:space="preserve">
• Encuentro de Egresados por programa: 1).El día 6 Mayo de los presentes, el programa de Enfermería solicitó Apoyo Económico por $ 2.000.000 para la realización de su III Encuentro de Egresados, evento programado para el 12 de Mayo de 2016 en el marco del día Internacional de la Enfermería.El 6 de Mayo de los presentes en horas de la tarde, se tramito la solicitud de contratación para la realización del mencionado encuentro de Egresados, ante la Vicerrectoría Administrativa, adjuntando los documentos pertinentes para la ejecución del evento. 2). Apoyo al Encuentro de Egresados de Licenciatura Infantil realizado el día 20 de Mayo de los presentes, en donde participaron 72 Graduados en el marco de la acreditación del Programa.
• La Oficina de Egresados por medio de nuestra practicante de Comunicación Social JESSICA GÓMEZ, realizó acompañamiento al Encuentro del cual participaron 70 Egresados, en este sentido se procedió a realizar registro fotográfico y entrevistas a los organizadores y participantes.
</t>
  </si>
  <si>
    <r>
      <t xml:space="preserve">CONTRATO V.A. 0080 2016: DANIEL RICARDO PAZ CARRILLO "ESTUDIO DE SUELOS Y LEVANTAMIENTO TOPOGRÁFICO DE LA VÍA QUE CONDUCE A LA SEDE DE LA UNIVERSIDAD SURCOLOMBIANA EN PITALITO." $30,000,000.   </t>
    </r>
    <r>
      <rPr>
        <sz val="11"/>
        <color theme="9" tint="-0.249977111117893"/>
        <rFont val="Calibri"/>
        <family val="2"/>
        <scheme val="minor"/>
      </rPr>
      <t xml:space="preserve">V.A. 0076 2016: URCOSOLAR S.A.S. "ESTUDIO TÉCNICO PARA LA IMPLEMENTACIÓN DE ENERGÍA SOLAR EN LOS BLOQUES 1 Y 2 DE BIENESTAR Y BIBLIOTECA EN LA SEDE CENTRAL DE LA UNIVERSIDAD SURCOLOMBIANA." $2,900,000.  </t>
    </r>
    <r>
      <rPr>
        <sz val="11"/>
        <color theme="6" tint="-0.249977111117893"/>
        <rFont val="Calibri"/>
        <family val="2"/>
        <scheme val="minor"/>
      </rPr>
      <t>CONTRATO V.A. 0102 2016: JM INGENIERÍA y GEOTÉCNIA S.A.S." ESTUDIO GEOTÉCNICO PARA DETERMINAR AGRITAMIENTOS EN EL EDIFICIO DE AULAS DE LA SEDE GARZÓN DE LA UNIVERSIDAD SURCOLOMBIANA". $11,738,040</t>
    </r>
  </si>
  <si>
    <r>
      <t>CONTRATO UC 008 2016: ANDINA DE TECNOLOGÍAS S.A.S "COMPRA DE MESA ANATOMAGE CON HARDWARE Y SOFTWARE FORMAS EN 3D PARA ESTUDIO DE ANATOMIA HUMANA FAC. SALUD" $299,045,680,</t>
    </r>
    <r>
      <rPr>
        <sz val="11"/>
        <color theme="5" tint="0.39997558519241921"/>
        <rFont val="Calibri"/>
        <family val="2"/>
        <scheme val="minor"/>
      </rPr>
      <t xml:space="preserve"> ADQUISICION DE EQUIPOS PARA EL LABORATORIO AUDIOVISUAL DEL PROGRAMA DE COMUNICACIÓN SOCIAL Y PERIODISMO PITALITO $47,019,240 EN PROCESO DE CONTRATACIÓN. </t>
    </r>
    <r>
      <rPr>
        <sz val="11"/>
        <color theme="7" tint="-0.249977111117893"/>
        <rFont val="Calibri"/>
        <family val="2"/>
        <scheme val="minor"/>
      </rPr>
      <t xml:space="preserve">ADQUISICION DE EQUIPOS Y ELEMENTOS PARA LABORATORIO DE PSICOLOGIA DEL PROGRAMA DE COMUNICACIÓN SOCIAL $81,238,136 EN PROCESO DE CONTRATACIÓN. </t>
    </r>
    <r>
      <rPr>
        <sz val="11"/>
        <color theme="8" tint="-0.249977111117893"/>
        <rFont val="Calibri"/>
        <family val="2"/>
        <scheme val="minor"/>
      </rPr>
      <t xml:space="preserve">ADQUISICION DE EQUIPOS PARA LABORATORIOS PROGRAMA DE INGENIERIA ELECTRONICA - FA. INGENIERIA $88,746,868 EN PROCESO DE CONTRATACIÓN. </t>
    </r>
    <r>
      <rPr>
        <sz val="11"/>
        <color rgb="FF002060"/>
        <rFont val="Calibri"/>
        <family val="2"/>
        <scheme val="minor"/>
      </rPr>
      <t>COMPRA DE EQUIPOS CON DESTINO A LOS LABORATORIOS DE TOPOGRAFIA DE FACULTAD DE INGENIERIA DE LAS SEDES DE LA USCO $69,642,254 EN PROCESO DE CONTRATACIÓN. CONTRATO UC-26: ICL DIDACTICA LIMITADA "COMPRA DE EQUIPOS PARA EL LABORATORIO DE INGENIERÍA ELECTRÓNICA FACULTAD DE INGENIERIA DE LA UNIVERSIDAD SURCOLOMBIANA" $88,746,867.  CONTRATO UC-030: ANALYTICA S.A.S “COMPRA DE EQUIPOS MÉDICO-CIENTÍFICOS ESPECIALIZADOS DE ALTA TECNOLOGÍA PARA EL LABORATORIO  DE INFECCIÓN E INMUNIDAD DE LA FACULTAD DE SALUD ADSCRITO AL PROGRAMA DE MEDICINA DE LA UNIVERSIDAD" $83,930,524.  ORDEN DE COMPRA V.A. 0060 2016: CARLOS ARTURO VICTORIA AMAYA."ENTREGAR A TÍTULO DE VENTA ESCRITORIOS Y SILLAS ESPECIALES CON DESTINO AL LABORATORIO DE PSICOLOGÍA - SEDE LA PLATA DE LA UNIVERSIDAD SURCOLOMBIANA". $9,407,600, ORDEN DE COMPRA V.A. 0062 2016: DIDACTICOS Y LIBROS DIDACLIBROS LTDA. "ENTREGAR A TÍTULO DE VENTA DE MATERIAL DIDÁCTICO (CEREBROS Y KIT DE PRESENTACIÓN DE ESTÍMULOS) CON DESTINO AL LABORATORIO DE PSICOLOGÍA SEDE LA PLATA DE LA UNIVERSIDAD SURCOLOMBIANA" $24,951,600. ORDEN DE COMPRA V.A. 0064 2016: PSICÓLOGOS ESPECIALISTAS ASOCIADOS SAS – PSEA SAS "ENTREGAR A TÍTULO DE VENTA DE PINES Y CUADERNILLOS PARA PRUEBAS PSICOLÓGICAS CON DESTINO AL LABORATORIO DE PSICOLOGÍA – SEDE LA PLATA DE LA UNIVERSIDAD SURCOLOMBIANA." $16,,483,920. CONTRATO V.A. 0069 2016:GEOINSTRUMENTOS TOPOGRÁFICOS S.A.S."ENTREGAR A TÍTULO DE VENTA EQUIPOS DE TOPOGRAFÍA CON DESTINO AL PROGRAMA DE INGENIERÍA AGRÍCOLA DE TODAS LAS SEDES DE LA UNIVERSIDAD SURCOLOMBIANA". $63,336,000. V.A. 0073 2016:HERMES MAURICIO BRAVO RAMÍREZ "ENTREGAR A TÍTULO DE VENTA UPS CON DESTINO AL LABORATORIO DE MORFO FISIOLOGÍA Y  VICERRECTORÍA ADMINISTRATIVA DE LA UNIVERSIDAD SURCOLOMBIANA." $2,780,000   CONTRATO V.A. 0089 2016: GENTECH S.A.S. "ENTREGAR A TÍTULO DE VENTA UNA CABINA DE FLUJO LAMINAR VERTICAL, CON DESTINO AL LABORATORIO DE CIENCIAS BÁSICAS DE LA FACULTAD DE CIENCIAS EXACTAS Y NATURALES DE LA UNIVERSIDAD SURCOLOMBIANA", $20,532,000. V.A. 0062 2016. ORDEN DE COMPRA V.A. 0103 2016: OXIGENOS DE COLOMBIA LTDA "ENTREGAR A TÍTULO DE VENTA HELIO PARA EQUIPOS ABASORCION ATOICA AA400 Y CROMATOGRAFO DE GASES GC2014 DEL LABORATORIO DE QUÍMICA ADSCRITO A LA FACULTAD DE CIENCIAS EXACTAS Y  NATURALES DE LA UNIVERSIDAD SURCOLOMBIANA"  $1,183,200, ORDEN DE COMPRA V.A. 0109 2016:SUMINISTROS Y CONTROLES ELECTRÓNICOS S.A. "ENTREGAR A TÍTULO DE VENTA SENSORES ELECTRÓNICOS PARA  EL LABORATORIO DE INSTRUMENTACIÓN DEL PROGRAMA DE INGENIERÍA ELECTRÓNICA DE LA FACULTAD DE INGENIERÍA DE LA UNIVERSIDAD SURCOLOMBIANA"  $4,605,084, CONTRATO V.A. 0110 2016: DIRIMPEX SAS "ENTREGAR A TÍTULO DE VENTA UN EQUIPO ESPECIALIZADO: MÁQUINA SEMI AUTOMÁTICA PARA ENSAYOS A COMPRESIÓN Y FLEXIÓN, PARA EL LABORATORIO DE CONSTRUCCIONES ADSCRITO AL PROGRAMA DE INGENIERÍA AGRÍCOLA DE LA UNIVERSIDAD SURCOLOMBIANA". $37,459,764. COMPRA DE EQUIPOS DE COMPUTO CON DESTINO A DIFERENTES DEPENDENCIAS ACADEMICAS Y ADMINISTRATIVAS DE LA USCO CDP No. 103 1601481 $ 131,608,264. COMPRA DE EQUIPOS CON DESTINO AL LABORATORIO DE INTRUMENTACION Y CONTROL DE FACULTAD DE INGENIERIA DE LA USCO CDP No. 103 1601493 $90,819,880</t>
    </r>
  </si>
  <si>
    <r>
      <t>MANTENIMIENTO PREVENTIVO DE EQUIPOS DE LABORATORIOS DE LA FACULTAD DE SALUD DE LA USCO (SALDO EN PROCESO CONTRACTUAL)</t>
    </r>
    <r>
      <rPr>
        <sz val="9"/>
        <color theme="9" tint="-0.249977111117893"/>
        <rFont val="Calibri"/>
        <family val="2"/>
        <scheme val="minor"/>
      </rPr>
      <t xml:space="preserve"> CONTRATO No.V.A. 0048 2016 PRODUQUIMICA DE COLOMBIA  SA "MANTENIMIENTO PREVENTIVO DEL DESTILADOR, EQUIPO MÉDICO-CIENTÍFICO ESPECIALIZADO DE ALTA TECNOLOGÍA DEL LABORATORIO DE MICROBIOLOGÍA DE LA FACULTAD DE SALUD UNIVERSIDAD SURCOLOMBIANA." $487,200 </t>
    </r>
    <r>
      <rPr>
        <sz val="9"/>
        <color theme="7" tint="-0.249977111117893"/>
        <rFont val="Calibri"/>
        <family val="2"/>
        <scheme val="minor"/>
      </rPr>
      <t xml:space="preserve">CONTRATO No.V.A. 0048 2016 UBER ALEXIS MESA URIBE "SERVICIO DE MANTENIMIENTO PREVENTIVO Y CALIBRACIÓN DE MICROPIPETAS MONOCANALES Y MULTICANALES, EQUIPOS MÉDICO-CIENTÍFICOS ESPECIALIZADOS DE ALTA TECNOLOGÍA DEL LABORATORIO DE INFECCIÓN E INMUNIDAD DE LA FACULTAD DE SALUD DE LA UNIVERSIDAD SURCOLOMBIANA."$2,890,000 </t>
    </r>
    <r>
      <rPr>
        <sz val="9"/>
        <color theme="5" tint="-0.249977111117893"/>
        <rFont val="Calibri"/>
        <family val="2"/>
        <scheme val="minor"/>
      </rPr>
      <t xml:space="preserve">CONTRATO No.V.A. 0051 2016 ANALYTYCA SAS "MANTENIMIENTO PREVENTIVO DEL LECTOR DE MICROPLACAS MULTISKAN FC, EQUIPO MÉDICO-CIENTÍFICO ESPECIALIZADO DE ALTA TECNOLOGÍA DEL LABORATORIO DE INFECCIÓN E INMUNIDAD DE LA FACULTAD DE SALUD, UNIVERSIDAD SURCOLOMBIANA."$979,040. </t>
    </r>
    <r>
      <rPr>
        <sz val="9"/>
        <color theme="1"/>
        <rFont val="Calibri"/>
        <family val="2"/>
        <scheme val="minor"/>
      </rPr>
      <t>MANTENIMIENTO PREVENTIVO DE EQUIPOS DE OPTICA DE LABORATORIOS DE BIOLOGIA FACIEN USCO $9,813,000 EN PROCESO DE CONTRATACIÓN. ORDEN DE SERVICIO No. V.A. 0054 2016: MARIELA CUÉLLAR CARDOSO "MANTENIMIENTO PREVENTIVO Y CORRECTIVO DE LOS EQUIPOS DE ÓPTICA DE LOS LABORATORIOS DE BIOLOGÍA DE LA FACULTAD DE CIENCIAS EXACTAS Y NATURALES DE LA UNIVERSIDAD SURCOLOMBIANA" $9,767,200. CONTRATO No. V.A. 0055 2016:G Y G SUCESORES S.A.S "MANTENIMIENTO PREVENTIVO DE EQUIPOS MÉDICOS Y CIENTÍFICOS ESPECIALIZADOS DE ALTA TECNOLOGÍA DEL LABORATORIO DE INFECCIÓN E INMUNIDAD, INMUNOLOGÍA, MICROBIOLOGÍA Y MULTIDISCIPLINARIOS, FACULTAD DE SALUD DE LA UNIVERSIDAD SURCOLOMBIANA." $3,659,800, ORDEN DE SERVICIOS No. V.A. 0058 2016:MANTELAB MATENIMIENTO TÉCNICO EQUIPOS DE LABORATORIO EU. "MANTENIMIENTO PREVENTIVO PARA LOS MICROSCOPIOS DEL LABORATORIO DE INFECCIÓN E INMUNIDAD, MICROBIOLOGÍA Y LABORATORIOS MULTIDISCIPLINARIOS DE LA FACULTAD DE SALUD DE LA UNIVERSIDAD SURCOLOMBIANA." $5,446,200 .CONTRATO No. V.A. 0059 2016:AQUALAB SAS. "MANTENIMIENTO PREVENTIVO Y VERIFICACIÓN DE CALIBRACIÓN DEL LECTOR DE MICROPLACAS ELISA Y AL EQUIPO LAVADOR AUTOMÁTICO DE MICROPLACAS ELISA, EQUIPOS MÉDICO-CIENTÍFICO ESPECIALIZADOS DE ALTA TECNOLOGÍA DEL LABORATORIO DE INMUNOLOGÍA DE LA FACULTAD DE SALUD UNIVERSIDAD SURCOLOMBIANA" $1,508,000, CONTRATO No. V.A. 0061 2016: BECTON DICKINSON DE COLOMBIA LTDA. "MANTENIMIENTO PREVENTIVO DEL CITÓMETRO DE FLUJO, EQUIPO MÉDICO-CIENTÍFICO ESPECIALIZADO DE ALTA TECNOLOGÍA DEL LABORATORIO DE INFECCIÓN E INMUNIDAD DE LA FACULTAD DE SALUD UNIVERSIDAD SURCOLOMBIANA." $18,560,000. CONTRATO V.A. 0084 2016: AFL INGENIERÍA DE SERVICIOS S.A.S. "MANTENIMIENTO CORRECTIVO Y REPARACIÓN DEL EQUIPO ESPECTROFOTÓMETRO UV - VIS LAMBDA 35 DEL LABORATORIO DE QUÍMICA DE LA FACULTAD DE CIENCIAS EXACTAS Y NATURALES DE LA UNIVERSIDAD SURCOLOMBIANA" $9,860,000. MANTENIMIENTO PREVENTIVO Y CORRECTIVO DE EQUIPOS DE LABORATORIOS FACULTAD DE INGENIERIA DE LA USCO CDP No. 103 1601791 $35,071,960. MANTENIMIENTO Y REPARACION DE MAQUINAS, HERRAMIENTAS TORNO Y FRESADORA DE LABORATORIOS DE PROGRAMA INGENIERIA AGRICOLA CDP No. 103 1601817 $14,778,400</t>
    </r>
  </si>
  <si>
    <r>
      <t>LUIS JAVIER CABRERA PADRON: APOYO ECONOMICO PARA DESARROLLO DE FORMACION Y CAPACITACION A PERSONAL ADMINISTRATIVO Y OPERATIVO DE LA USCO $20,000,000,</t>
    </r>
    <r>
      <rPr>
        <sz val="11"/>
        <color theme="9" tint="-0.249977111117893"/>
        <rFont val="Calibri"/>
        <family val="2"/>
        <scheme val="minor"/>
      </rPr>
      <t xml:space="preserve"> JOSE ELICEO BAICUE PEÑA: APOYO ECONOMICO PARA DESARROLLO DE FORMACION Y CAPACITACION A PERSONAL ADMINISTRATIVO Y OPERATIVO DE LA USCO $625,295 </t>
    </r>
    <r>
      <rPr>
        <sz val="11"/>
        <color theme="6" tint="-0.249977111117893"/>
        <rFont val="Calibri"/>
        <family val="2"/>
        <scheme val="minor"/>
      </rPr>
      <t xml:space="preserve">APOYO ECONOMICO PARA DESARROLLO DE FORMACION Y CAPACITACION A PERSONAL ADMINISTRATIVO Y OPERATIVO DE LA USCO $10,000,000 EN PROCESO. </t>
    </r>
    <r>
      <rPr>
        <sz val="11"/>
        <color theme="4" tint="-0.249977111117893"/>
        <rFont val="Calibri"/>
        <family val="2"/>
        <scheme val="minor"/>
      </rPr>
      <t xml:space="preserve">VIATICOS PASAJES AEREOS PARA ASISTIR A SEMINARIO NACIONAL SOBRE FUNCIONES Y RESPONSABILIDAD $1,226,674.                       </t>
    </r>
    <r>
      <rPr>
        <sz val="11"/>
        <color theme="8" tint="-0.249977111117893"/>
        <rFont val="Calibri"/>
        <family val="2"/>
        <scheme val="minor"/>
      </rPr>
      <t xml:space="preserve">CAPACITACION PERSONAL ADMINISTRATIVO DE LA UNIVERSIDAD SURCOLOMBIANA $99,117,200 EN PROCESO,  </t>
    </r>
    <r>
      <rPr>
        <sz val="11"/>
        <color theme="7" tint="0.39997558519241921"/>
        <rFont val="Calibri"/>
        <family val="2"/>
        <scheme val="minor"/>
      </rPr>
      <t xml:space="preserve">OP CENDAP LTDA $672800  </t>
    </r>
    <r>
      <rPr>
        <sz val="11"/>
        <color theme="5" tint="0.39997558519241921"/>
        <rFont val="Calibri"/>
        <family val="2"/>
        <scheme val="minor"/>
      </rPr>
      <t xml:space="preserve">OP UNIVERSIDAD SURCOLOMBIANA $210000               </t>
    </r>
    <r>
      <rPr>
        <sz val="11"/>
        <rFont val="Calibri"/>
        <family val="2"/>
        <scheme val="minor"/>
      </rPr>
      <t xml:space="preserve">CONTRATO UC-019: ORGANIZACIÓN TURISTICA DEL HUILA –TURISHUILA LTDA. "SUMINISTRO DE TIQUETES AÉREOS PARA EL DESPLAZAMIENTO DE LOS  FUNCIONARIOS, DOCENTES Y PERSONALIDADES INVITADAS EN LOS DIFERENTES PROCESOS Y EVENTOS ACADÉMICOS Y ADMINISTRATIVOS EN GENERAL REQUERIDOS POR LA UNIVERSIDAD SURCOLOMBIANA, MEDIANTE LA MODALIDAD DE INTERMEDIACIÓN" $XXXXX CONTRATO No. V.A. 0074 2016:HOTEL CHICALA S.A.S. "SERVICIOS DE HOSPEDAJE, SALÓN, ORGANIZACIÓN Y LOGÍSTICA, INCLUÍDO EL SERVICIO DE ALIMENTACIÓN, PARA ATENDER A PERSONALIDADES DEL ORDEN LOCAL O NACIONAL CON OCASIÓN A LOS DIFERENTES EVENTOS Y ACTIVIDADES DE TIPO ACADÉMICO Y ADMINISTRATIVO Y EMPLEADOS QUE PARTICIPEN EN REUNIONES CUANDO LO REQUIERA EN LA UNIVERSIDAD SURCOLOMBIANA" $17,000,000 .CONTRATO No. V.A. 0100 2016: F &amp; C CONSULTORES SAS "CAPACITACIÓN MEDIANTE TALLER DE SENSIBILIZACIÓN E IMPLEMENTACIÓN DEL NUEVO MARCO NORMATIVO CONTABLE PARA ENTIDADES DEL GOBIERNO EN LA UNIVERSIDAD SURCOLOMBIANA." $9,100,000, ASISTIR A TALLER DE ASOCONCRETOS $592.395, ASISTIR A SEMINARIO NACIONAL DE FACTORES DE RIESGO PSICOSOCIAL $586.074,  BIENESTAR Y CALIDAD DE VIDA INTEGRAL SAS $1.160.000, ASISTIR A CAPACITACION DEL SEMINARIO NACIONAL ADMINISTRACION DE ALMACENES Y GESTION $934.522, F Y C CONSULTORES SAS $1.055.000. GESTION DESARROLLO Y SOCIEDADES SAS $620,000. ASISTIR AL VI CONGRESO NACIONAL DE TALENTO HUMANO $934.522, ASISTIR A LA CAPACITACION NACIONAL DE DELGADOS DE SINTRAUNICOL VILLAVICENCIO $832,271. ASISTIR A LA CAPACITACION NACIONAL DE DELGADOS DE SINTRAUNICOL VILLAVICENCIO $832,271. ASISTIR A LA 29 FERIA INTERNACIONAL DEL LIBRO $690,074, ASISTIR A LA 29 FERIA INTERNACIONAL DEL LIBRO $556,181. ASISTIR A SEMINARIO HERRAMIENTAS PARA LA ADMINISTRACION DE BIENES RECURSOS FISICOS $376,848. CENDAP LTDA $661,200. PARTICIPAR EN V ENCUENTRO NACIONAL DE MATEMATICAS $1.068.738. CP 007 VIATICOS Y PASAJES TERRESTRES PARA ASISTIR A LA ASAMBLEA NACIONAL DE DELEGADOS DE SINTRAUNICOL VILLAVICIENCIO $932.869. CP 007 VIATICOS Y PASAJES TERRESTES PARA ASISTIR A LA EDICION 29 DE LA FERIA INTERNACIONAL DEL LIBRE $631.544. CP 181 EXCD. FAC. INGENIERIA - FORMACION Y CAPACITACION A PERSONAL ADMINISTRATIVO Y TRABAJADORES OFICIALES $870.000. INSCRIPCION PARA ASISTIR A LA XVI VERSION DEL CONCRETO. 870.000. CP 007 VIATICOS Y PASAJES TERRESTRES PARA ASISTIR A CAPACITACION DE INSTALACION COMITÉ ORGANIZADOR DE JUEGOS $586.705
</t>
    </r>
    <r>
      <rPr>
        <sz val="11"/>
        <color theme="5" tint="0.39997558519241921"/>
        <rFont val="Calibri"/>
        <family val="2"/>
        <scheme val="minor"/>
      </rPr>
      <t xml:space="preserve">
  </t>
    </r>
  </si>
  <si>
    <r>
      <t xml:space="preserve">La Actividad de Consulta de Medicina General con una proyección de 550, se consolidó con un total de 814 consultas que generaron los estudiantes contrarrestando el incremento que se dio en las campañas, por el espacio que se adquirió para realizarlas. Los cuales no incluyen las consultas de examen de admisión ni las campañas de actividad de promoción y prevención. </t>
    </r>
    <r>
      <rPr>
        <b/>
        <sz val="10"/>
        <color theme="1"/>
        <rFont val="Times New Roman"/>
        <family val="1"/>
      </rPr>
      <t>Información extractada del Informe Servicio Médico 2016-A</t>
    </r>
  </si>
  <si>
    <r>
      <t xml:space="preserve">Las actividades registradas solo corresponde a laatención en consulta odontológica de estudiantes de la Universidad Surcolombiana y no incluye los Programas de Promoción y Prevención. </t>
    </r>
    <r>
      <rPr>
        <b/>
        <sz val="10"/>
        <color theme="1"/>
        <rFont val="Times New Roman"/>
        <family val="1"/>
      </rPr>
      <t xml:space="preserve"> Información extractada del Informe Servicio Odontológico 2016-A</t>
    </r>
  </si>
  <si>
    <r>
      <t xml:space="preserve">Para el semestre A-2016 se realizaron atenciones psicológicas durante los meses de Febrero a Junio, teniendo un promedio de 72 atenciones mensuales, siendo los meses de Abril a Mayo los más frecuentados, indicando que los estudiantes acuden al servicio durante las fechas correspondientes al calendario académico. </t>
    </r>
    <r>
      <rPr>
        <b/>
        <sz val="10"/>
        <color theme="1"/>
        <rFont val="Times New Roman"/>
        <family val="1"/>
      </rPr>
      <t>Información extractada del Informe Servicio Psicológico 2016-A</t>
    </r>
  </si>
  <si>
    <r>
      <t>En este Proyecto se  ha realizado campañas que involucran a estudiantes  con problemas de consumo  de sustancias Psicoactivas como lo es Proyecto  Catedras Alternativas de Etnobotanica para ocupar el tiempo libre de estos estudiantes   a partir de trabajo practico productivo de contacto con la naturaleza.  Se contrato los servicios Profesionales de un Psicologo para la Unidad Operativa de Pitalito.  Desarrollo de Campañas de p´revensión  Su metodología consiste en planificar desarrollar actividades de promoción y prevención en torno al consumo de SPA, mediante Cine foro, conversatorios, actividades lúdicas, talleres y evaluación del consumo mediante instrumentos de medición de la población participante. Su intención y propiciar encuentros con la población consumidora y no consumidora para generar hábitos de higiene en torno al consumo, percepción de riesgo y desarrollo de habilidades de autocontrol de las mismas, que no afecten el proyecto de vida de cada estudiante.</t>
    </r>
    <r>
      <rPr>
        <b/>
        <sz val="11"/>
        <color theme="1"/>
        <rFont val="Calibri"/>
        <family val="2"/>
        <scheme val="minor"/>
      </rPr>
      <t xml:space="preserve"> Medición Semestral</t>
    </r>
  </si>
  <si>
    <r>
      <t xml:space="preserve">Dentro de las acciones realizadas estan; </t>
    </r>
    <r>
      <rPr>
        <b/>
        <sz val="10"/>
        <color theme="1"/>
        <rFont val="Calibri"/>
        <family val="2"/>
        <scheme val="minor"/>
      </rPr>
      <t>1,) Empadronamiento  censal</t>
    </r>
    <r>
      <rPr>
        <sz val="10"/>
        <color theme="1"/>
        <rFont val="Calibri"/>
        <family val="2"/>
        <scheme val="minor"/>
      </rPr>
      <t xml:space="preserve"> de los estudiantes activos de cada semestre para la identifacion  de la poblacion con diversidad funcional  de la Universidad Surcolombiana, La Metodologia consistio  en la recoleccion de informacion requeridad para localización y caracterización de personas con discapacidad.. </t>
    </r>
    <r>
      <rPr>
        <b/>
        <sz val="10"/>
        <color theme="1"/>
        <rFont val="Calibri"/>
        <family val="2"/>
        <scheme val="minor"/>
      </rPr>
      <t>2,) Apropiación de las TIC y herramientas tecnológicas para la población en condición de discapacidad 3,) Conversión de libros de textos y audios a MP3 y entrega de Tablets a estudiantes en condición de discapacidad.  4.) Adaptación de microcurriculos y sensibilización hacia docentes.Medición Semestral.</t>
    </r>
  </si>
  <si>
    <r>
      <t xml:space="preserve"> </t>
    </r>
    <r>
      <rPr>
        <sz val="10"/>
        <color theme="1"/>
        <rFont val="Calibri"/>
        <family val="2"/>
        <scheme val="minor"/>
      </rPr>
      <t>Para el logro de las metas propuestas en este sub-proyecto se  realizaron</t>
    </r>
    <r>
      <rPr>
        <b/>
        <sz val="10"/>
        <color theme="1"/>
        <rFont val="Calibri"/>
        <family val="2"/>
        <scheme val="minor"/>
      </rPr>
      <t>: 1.) Reuniones Periodicas de Autocontrol  e información. 2.) Evaluación de desempeño a  los entrenadores con un plan de mejoramiento. 3.) El mejoramiento del sistema de transporte para la salidas Deportivas. 4.) Actualización y cumplimiento de los Sub-Procesos de Deportes y sus procedimientos. Esta Medición es Semestral</t>
    </r>
  </si>
  <si>
    <r>
      <t xml:space="preserve">La cobertura de Población beneficiada  incluyo; </t>
    </r>
    <r>
      <rPr>
        <b/>
        <sz val="10"/>
        <color theme="1"/>
        <rFont val="Calibri"/>
        <family val="2"/>
        <scheme val="minor"/>
      </rPr>
      <t>1,) Formación de estudaintes 2.) Servicio de Kinesiologia Estudiantes y Administrativos 3,) Deporte representativo Estudiantes Administrativos 4.) Recreacion Estudiantes y Administrativos. De Medición Trimestral</t>
    </r>
  </si>
  <si>
    <r>
      <t xml:space="preserve">Para el  Segundo Trimestre se rrealizaron 79 eventos, para un total de 108 eventos de 211 programados, para un porcentaje de cumplimiento del  51%, el cual se logro debido a la estrategia de contar con el apoyo de monitorias deportivas  administrativas. La Universidad cuenta con  selecciones deportivas bien amplias y dentro de los eventos realizados la mayoría corresponde al programa de Deporte Representativo generando una buena imagen institucional a nivel regional y nacional  por la seriedad, responsabilidad y participación en todos los eventos de la programación Ascun Deportes. </t>
    </r>
    <r>
      <rPr>
        <b/>
        <sz val="11"/>
        <color theme="1"/>
        <rFont val="Calibri"/>
        <family val="2"/>
        <scheme val="minor"/>
      </rPr>
      <t>Medición mensual.</t>
    </r>
  </si>
  <si>
    <r>
      <t xml:space="preserve">Corresponden a puestas en escena, sesiones de grados y proyecciones de Cine Club. </t>
    </r>
    <r>
      <rPr>
        <b/>
        <sz val="11"/>
        <color theme="1"/>
        <rFont val="Calibri"/>
        <family val="2"/>
        <scheme val="minor"/>
      </rPr>
      <t>Medición Mensual.</t>
    </r>
  </si>
  <si>
    <r>
      <t xml:space="preserve">Incluyen Talleres de Técnicas Vocal, Guitarra, vientos andinos, Danzas, Teatro , Percución y Fotografía. </t>
    </r>
    <r>
      <rPr>
        <b/>
        <sz val="11"/>
        <color theme="1"/>
        <rFont val="Calibri"/>
        <family val="2"/>
        <scheme val="minor"/>
      </rPr>
      <t>Medición Semestral.</t>
    </r>
  </si>
  <si>
    <r>
      <t xml:space="preserve">Incluyen Grupos de Música Folclorica, Coral Universitario, Grupos de Danza. </t>
    </r>
    <r>
      <rPr>
        <b/>
        <sz val="11"/>
        <color theme="1"/>
        <rFont val="Calibri"/>
        <family val="2"/>
        <scheme val="minor"/>
      </rPr>
      <t>Medición Semestral.</t>
    </r>
  </si>
  <si>
    <r>
      <t xml:space="preserve">Corresponden al suministro de alimentos mediante subsidio para los estudiantes matriculados en la Universidad Surcolombiana, consistente en raciones diarias de desayuno, almuerzo y cena efectivamente adquiridas en los restaurantes estudiantiles de la Sede Central  "La Venada" y de la Facultad de Salud. Conforme al calendario de actividades Académico-Administativas del año 2.016 contenidas en el Acuerdo No.022 del 13 de Octubre de 2.015. </t>
    </r>
    <r>
      <rPr>
        <b/>
        <sz val="11"/>
        <color theme="1"/>
        <rFont val="Calibri"/>
        <family val="2"/>
        <scheme val="minor"/>
      </rPr>
      <t>Contrato UC-006-2016</t>
    </r>
  </si>
  <si>
    <r>
      <t xml:space="preserve">Corresponden al suministro de alimentarias y/o meriendas, mediante el sistema subsidiado, con destinos a los estudiantes matriculados de la Sede de Pitalito de la Universidad Surcolombiana, desde el 05 de Febrero al  04 de Junio. Proyectadas de Abril a Junio a  17.600 reaciones. (400 Diarias).. </t>
    </r>
    <r>
      <rPr>
        <b/>
        <sz val="11"/>
        <color theme="1"/>
        <rFont val="Calibri"/>
        <family val="2"/>
        <scheme val="minor"/>
      </rPr>
      <t>Contrato UC-004-2016</t>
    </r>
  </si>
  <si>
    <r>
      <t xml:space="preserve">Corresponden al suministro de alimentarias y/o meriendas, mediante el sistema subsidiado, con destinos a los estudiantes matriculados de la Sede Garzón de la Universidad Surcolombiana, desde el 08 de Agosto al  02 de Diciembre. Proyectadas de Abril a Junio a 6.600 raciones. (150 Diarias) </t>
    </r>
    <r>
      <rPr>
        <b/>
        <sz val="11"/>
        <color theme="1"/>
        <rFont val="Calibri"/>
        <family val="2"/>
        <scheme val="minor"/>
      </rPr>
      <t>Contrato UC-007-2016</t>
    </r>
  </si>
  <si>
    <r>
      <t xml:space="preserve">Corresponden al suministro de alimentarias y/o meriendas, mediante el sistema subsidiado, con destinos a los estudiantes matriculados de la Sede La Plata de la Universidad Surcolombiana, desde el 08 de Agosto al  02 de Diciembre. Proyectadas Abril a  Junio a 5.100 raciones. (150 Diarias)..Contrato </t>
    </r>
    <r>
      <rPr>
        <b/>
        <sz val="11"/>
        <color theme="1"/>
        <rFont val="Calibri"/>
        <family val="2"/>
        <scheme val="minor"/>
      </rPr>
      <t>UC-005-2016</t>
    </r>
  </si>
  <si>
    <t>Que corresponden a Estudios Socio Económicos (138), pagos en cuotas (6), Académico, Personal  (2) y Subsidio de Matricula (2)</t>
  </si>
  <si>
    <t>Los cuales corresponden a Cartas de Compromiso de Continuidad de Pasantes y Judicantes que inciiaron su Practica Profesional en el año 2.015</t>
  </si>
  <si>
    <r>
      <t xml:space="preserve">Se apoyo a los siguientes docentes:                                                                                                                                                                                        1-O.A-2 - </t>
    </r>
    <r>
      <rPr>
        <sz val="11"/>
        <color rgb="FFFF0000"/>
        <rFont val="Calibri"/>
        <family val="2"/>
        <scheme val="minor"/>
      </rPr>
      <t>ELIAS FCO AMORTEGUI</t>
    </r>
    <r>
      <rPr>
        <sz val="11"/>
        <color theme="1"/>
        <rFont val="Calibri"/>
        <family val="2"/>
        <scheme val="minor"/>
      </rPr>
      <t xml:space="preserve"> - apoyo doctorado
2-APOYO - DOLLY ARIAS  TORRES - viajar Brasil postdoctorado U. Federeal de Rio de Janeiro
3-O.A-10 - </t>
    </r>
    <r>
      <rPr>
        <sz val="11"/>
        <color rgb="FFFF0000"/>
        <rFont val="Calibri"/>
        <family val="2"/>
        <scheme val="minor"/>
      </rPr>
      <t xml:space="preserve">CLAUDIA ANDREA RAMIREZ </t>
    </r>
    <r>
      <rPr>
        <sz val="11"/>
        <color theme="1"/>
        <rFont val="Calibri"/>
        <family val="2"/>
        <scheme val="minor"/>
      </rPr>
      <t xml:space="preserve">- Posdoctorado en enferemeria U. Antioquia
4-APOYO - </t>
    </r>
    <r>
      <rPr>
        <sz val="11"/>
        <color rgb="FFFF0000"/>
        <rFont val="Calibri"/>
        <family val="2"/>
        <scheme val="minor"/>
      </rPr>
      <t>ZULLY CUELLAR LOPEZ</t>
    </r>
    <r>
      <rPr>
        <sz val="11"/>
        <color theme="1"/>
        <rFont val="Calibri"/>
        <family val="2"/>
        <scheme val="minor"/>
      </rPr>
      <t xml:space="preserve"> - matricula doctorado en Educaciíon- U. Autonoma Madrid
5-APOYO - MIRYAM C. FERNANDEZ - pasajes aereos doctorado sicología-U.Libre de Bruselas
6-O.A-11 -  </t>
    </r>
    <r>
      <rPr>
        <sz val="11"/>
        <color rgb="FFFF0000"/>
        <rFont val="Calibri"/>
        <family val="2"/>
        <scheme val="minor"/>
      </rPr>
      <t>JENNY L. AVENDAÑO</t>
    </r>
    <r>
      <rPr>
        <sz val="11"/>
        <color theme="1"/>
        <rFont val="Calibri"/>
        <family val="2"/>
        <scheme val="minor"/>
      </rPr>
      <t xml:space="preserve"> - estudios del doctorado Ciencias Sociales Niñez y Juventud -U.Manizalez- Fundación CINDE
7-APOYO -</t>
    </r>
    <r>
      <rPr>
        <sz val="11"/>
        <color rgb="FFFF0000"/>
        <rFont val="Calibri"/>
        <family val="2"/>
        <scheme val="minor"/>
      </rPr>
      <t xml:space="preserve"> CRISTIAN RAMIREZ</t>
    </r>
    <r>
      <rPr>
        <sz val="11"/>
        <color theme="1"/>
        <rFont val="Calibri"/>
        <family val="2"/>
        <scheme val="minor"/>
      </rPr>
      <t xml:space="preserve"> - adelantar estudios del doctorado en Estudios Territoriales- U. Caldas
8-APOYO - LISSETH ROJAS BARRETO - para pasajes aereos paa estudios doctorado en Educacion -U.Madrid
9-O.A-14 - </t>
    </r>
    <r>
      <rPr>
        <sz val="11"/>
        <color rgb="FFFF0000"/>
        <rFont val="Calibri"/>
        <family val="2"/>
        <scheme val="minor"/>
      </rPr>
      <t>RAMIRO PERALTA MORALES</t>
    </r>
    <r>
      <rPr>
        <sz val="11"/>
        <color theme="1"/>
        <rFont val="Calibri"/>
        <family val="2"/>
        <scheme val="minor"/>
      </rPr>
      <t xml:space="preserve"> - doctorado en Gestion -U. EAN
10-O.A-15 - RUBEN DARIO VALBUENA -doctorado en Agroindustria y desarrollo Agricola sostenible- USCO
11-O.A-16 - JOSE JARDANI GIRALDO - doctorado en desarrollo Sostenible - U. Manizales
12-O.A-17 - LUIS ALFREDO MUÑOZ - doctorado en desarrollo Sostenible -U. Manizales
13-O.A-18  - JAIME IZQUIERDO - Docotrado en Planificacion en manejo ambiental de cuecas hidrograficas- U. Tolima
14-O.A-19 - JOSE L. RUIZ MENDEZ. -Doctorado en Educacion y cultura ambiental- USCO
15-APOYO - FREDY MIER LOGATO - Doctorado en Linguistica-U. Antioquia
16-APOYO - FREDY MIER LOGATO - pasajes aereos, para compromisos en el marco del doctora en Lingusiticas -U. Medellín - 4 junio
17-O.A-25 -Martha Mosquera- Doctorado en Didactica de la matematica- U. VALPARAISO - CHILE 
18-APOYO - GERMAN FABIAN ESCOBAR FIESCO - pasaje aéreo, compromisos academicos Doctorado en Matematicas- Brasil
</t>
    </r>
  </si>
  <si>
    <r>
      <rPr>
        <b/>
        <sz val="11"/>
        <rFont val="Calibri"/>
        <family val="2"/>
        <scheme val="minor"/>
      </rPr>
      <t>1 - RESOLUCIÓN 02</t>
    </r>
    <r>
      <rPr>
        <sz val="11"/>
        <rFont val="Calibri"/>
        <family val="2"/>
        <scheme val="minor"/>
      </rPr>
      <t xml:space="preserve"> - GUSTAVO BRIÑEZ VILLA: Reconocer al magister Gustavo Briñez Villa, como instructor para el desarrollo del "taller de carpinteria de la escritura para la investigación", con duración de setenta y ocho (78) horas que se llevara a cabo durante los 25 dias de abril, 6 y 20 de mayo, 3 de junio, 12 y 26 de agosto, 9 y 23 de septiembre, 7 y 21 de octubre, 4 y 18 de noviembre, 2 de diciembre del año en curso
</t>
    </r>
    <r>
      <rPr>
        <b/>
        <sz val="11"/>
        <rFont val="Calibri"/>
        <family val="2"/>
        <scheme val="minor"/>
      </rPr>
      <t>2 - RESOLUCIÓN 03</t>
    </r>
    <r>
      <rPr>
        <sz val="11"/>
        <rFont val="Calibri"/>
        <family val="2"/>
        <scheme val="minor"/>
      </rPr>
      <t xml:space="preserve"> - BETUEL BONILLA ROJAS: Reconocer al magister Betuel Bonilla Rojas, como instructor para el desarrollo del "taller de carpinteria de la escritura para la investigación", con duración de cincuenta y dos (52) horas que se llevara a cabo durante los 25 dias de abril, 7 y 21 de mayo, 4 de junio, 13 y 27 de agosto, 10 y 24 de septiembre, 8 y 22 de octubre, 5 y 19 de noviembre, 3 de diciembre del año en curso</t>
    </r>
  </si>
  <si>
    <r>
      <rPr>
        <b/>
        <sz val="11"/>
        <rFont val="Calibri"/>
        <family val="2"/>
        <scheme val="minor"/>
      </rPr>
      <t>1 - CONTRATO VIPS 120</t>
    </r>
    <r>
      <rPr>
        <sz val="11"/>
        <rFont val="Calibri"/>
        <family val="2"/>
        <scheme val="minor"/>
      </rPr>
      <t xml:space="preserve"> - JOSE LUIS VALDERRAMA AGUIRRE: Prestar sus servicios profesionales como Asesor de información e internacionalización del Programa Ondas En ejecución del Convenio 245 de 2014.
</t>
    </r>
    <r>
      <rPr>
        <b/>
        <sz val="11"/>
        <rFont val="Calibri"/>
        <family val="2"/>
        <scheme val="minor"/>
      </rPr>
      <t>2 - CONTRATO VIPS 121</t>
    </r>
    <r>
      <rPr>
        <sz val="11"/>
        <rFont val="Calibri"/>
        <family val="2"/>
        <scheme val="minor"/>
      </rPr>
      <t xml:space="preserve"> - JHONATAN RUIZ LEON: Prestar sus servicios profesionales como Asesor de desarrollo del sistema de información, seguimiento y evaluación, al Programa Ondas. En ejecución del Convenio 245 de 2014. 
</t>
    </r>
    <r>
      <rPr>
        <b/>
        <sz val="11"/>
        <rFont val="Calibri"/>
        <family val="2"/>
        <scheme val="minor"/>
      </rPr>
      <t>3 - CONTRATO VIPS 132</t>
    </r>
    <r>
      <rPr>
        <sz val="11"/>
        <rFont val="Calibri"/>
        <family val="2"/>
        <scheme val="minor"/>
      </rPr>
      <t xml:space="preserve"> - DAIAN DANOVIS YUSTRES GARCIA: Prestar los servicios de apoyo a la gestión para asesorar y acompañar a los grupos de investigación escolar del programa ONDAS en los municipios de Altamira, Guadalupe, Suaza y Acevedo, en ejecución del convenio 245 de 2014.
</t>
    </r>
    <r>
      <rPr>
        <b/>
        <sz val="11"/>
        <rFont val="Calibri"/>
        <family val="2"/>
        <scheme val="minor"/>
      </rPr>
      <t>4 - AVANCE 218</t>
    </r>
    <r>
      <rPr>
        <sz val="11"/>
        <rFont val="Calibri"/>
        <family val="2"/>
        <scheme val="minor"/>
      </rPr>
      <t xml:space="preserve"> - GILBERTO CORTES: APOYO ECONOMICO PARA TRANSPORTE Y MANUTENCION PARA REALIZAR ACTIVIDADES DE LA GOBERNACION DEL HUILA Y EL MUNICIPIO DE VILLAVIEJA PARA LEVANTAMIENTO TOPOGRAFICO LOS DÍAS DEL 25 AL 26 DE JUNIO DE 2016. LA ACTIVIDAD SE VA A REALIZAR EN MARCO DEL PROYECTO ONDAS PARA LA INSTITUCIÓN EDUCATIVA GABRIEL PLAZAS EN EL MUNICIPIO DE VILLAVIEJA.</t>
    </r>
  </si>
  <si>
    <r>
      <rPr>
        <b/>
        <sz val="11"/>
        <color indexed="8"/>
        <rFont val="Calibri"/>
        <family val="2"/>
        <scheme val="minor"/>
      </rPr>
      <t>1. JESUS HERNAN TOVAR -</t>
    </r>
    <r>
      <rPr>
        <sz val="11"/>
        <color indexed="8"/>
        <rFont val="Calibri"/>
        <family val="2"/>
        <scheme val="minor"/>
      </rPr>
      <t xml:space="preserve"> APOYO ECONÓMICO PARA PASAJE AÉREO DEL ESTUDIANTE DE X SEMESTRE DE MEDICINA, JOSE DANIEL CHARRY CUELLAR, QUIEN PARTICIPARÁ EN EL 9° INTERNACIONAL UPDATE ON NEURO-ANESTHESIA 2. NEURO-INTENSIVE CARE (EURONEURO 2016) PRESENTANDO SU TRABAJO DE INVESTIGACIÓN, EL CUAL SE REALIZARÁ DEL 14 AL 16 DE ABRIL DE 2016 EN BARCELONA ESPAÑA.
3</t>
    </r>
    <r>
      <rPr>
        <b/>
        <sz val="11"/>
        <color indexed="8"/>
        <rFont val="Calibri"/>
        <family val="2"/>
        <scheme val="minor"/>
      </rPr>
      <t>. JORMAN H. TEJADA-</t>
    </r>
    <r>
      <rPr>
        <sz val="11"/>
        <color indexed="8"/>
        <rFont val="Calibri"/>
        <family val="2"/>
        <scheme val="minor"/>
      </rPr>
      <t xml:space="preserve"> APOYO ECONÓMICO PARA PASAJE AÉREO DEL ESTUDIANTE DE POSGRADO DE ANESTESIOLOGÍA Y REANIMACIÓN, MIGUEL ANGEL PINZÓN, QUIEN PARTICIPARÁ EN EL 9° INTERNACIONAL UPDATE ON NEURO-ANESTHESIA &amp; NEURO-INTENSIVE CARE (EURONEURO 2016) PRESENTANDO SU TRABAJO DE INVESTIGACIÓN, EL CUAL SE REALIZARÁ DEL 14 AL 16 DE ABRIL DE 2016 EN BARCELONA ESPAÑA.
</t>
    </r>
    <r>
      <rPr>
        <b/>
        <sz val="11"/>
        <color indexed="8"/>
        <rFont val="Calibri"/>
        <family val="2"/>
        <scheme val="minor"/>
      </rPr>
      <t xml:space="preserve">4. MAURO MONTEALEGRE </t>
    </r>
    <r>
      <rPr>
        <sz val="11"/>
        <color indexed="8"/>
        <rFont val="Calibri"/>
        <family val="2"/>
        <scheme val="minor"/>
      </rPr>
      <t xml:space="preserve">- APOYO ECONÓMICO PARA MANUTENCIÓN Y PASAJES AÉREOS  PARA SALIDA A LA UNIVERSIDAD TECNOLÓGICA DE PEREIRA PARA REALIZAR ACTIVIDADES DE LA ESCUELA REGIONAL DE MATEMÁTICAS EL DÍA 23 DE FEBRERO DE 2016.
</t>
    </r>
    <r>
      <rPr>
        <b/>
        <sz val="11"/>
        <color indexed="8"/>
        <rFont val="Calibri"/>
        <family val="2"/>
        <scheme val="minor"/>
      </rPr>
      <t xml:space="preserve">5. MARTHA CAMILA SALDAÑA DUQUE - </t>
    </r>
    <r>
      <rPr>
        <sz val="11"/>
        <color indexed="8"/>
        <rFont val="Calibri"/>
        <family val="2"/>
        <scheme val="minor"/>
      </rPr>
      <t xml:space="preserve">APOYO ECONÓMICO PARA COMPRA DE PASAJES AÉREOS PARA LA ESTUDIANTE MARTHA CAMILA SALDAÑA DUQUE CODIGO 20121108286 PARA INTERCAMBIO ACADÉMICO  A LA UNIVERSIDAD NACIONAL DE LANUS-ARGENTINA EN EL SEMESTRE 2016-1; EN CUMPLIMIENTO A LA CONVOCATORIA DEL PROGRAMA M.A.C.A. EN EL MARCO DEL CONVENIO VIGENTE ASCUN-CIN 
</t>
    </r>
    <r>
      <rPr>
        <b/>
        <sz val="11"/>
        <color indexed="8"/>
        <rFont val="Calibri"/>
        <family val="2"/>
        <scheme val="minor"/>
      </rPr>
      <t>6. CRISTIAN MELGAR</t>
    </r>
    <r>
      <rPr>
        <sz val="11"/>
        <color indexed="8"/>
        <rFont val="Calibri"/>
        <family val="2"/>
        <scheme val="minor"/>
      </rPr>
      <t xml:space="preserve"> -APOYO ECONÓMICO COMPRA DE PASAJES AÉREOS PARA EL ESTUDIANTE JORGE MONTENEGRO MUÑOZ CODIGO 2010296529 PARA PARTICIPACIÓN COMO REPRESENTANTE DE LA UNIVERSIDAD SURCOLOMBIANA COMO PONENTE DE LA INVESTIGACIÓN "A SYSTEMATIC TETHOD FOR THE EMERGENCY ROOM ASSESSMENT OF HEAD CT IN PATIENTS WITH TRAUMATIC BRAIN INJURY" EN LA HAYA (PAÍSES PAJOS) DEL 02 AL 05 DE MARZO DE 2016; INVESTIGACIÓN DESARROLLADA POR ESTUDIANTES INVESTIGADORES DEL SEMILLERO SURCOLOMBIANO DE TRAUMA Y EMERGENCIAS ADSCRITO AL GRUPO DE INVESTIGACIÓN DESARROLLO SOCIAL, SALUD PÚBLICA Y DERECHOS HUMANOS,
</t>
    </r>
    <r>
      <rPr>
        <b/>
        <sz val="11"/>
        <color indexed="8"/>
        <rFont val="Calibri"/>
        <family val="2"/>
        <scheme val="minor"/>
      </rPr>
      <t xml:space="preserve">6. CARLOS FDO NARVAEZ </t>
    </r>
    <r>
      <rPr>
        <sz val="11"/>
        <color indexed="8"/>
        <rFont val="Calibri"/>
        <family val="2"/>
        <scheme val="minor"/>
      </rPr>
      <t xml:space="preserve">- APOYO ECONÓMICO PARA COMPRA DE PASAJES AEREOS PARA  DOS ASISTENTES DE INVESTIGACIÓN DEL LABORATORIO DE INFECCIÓN E INMUNIDAD DEL SEMILLERO DE INVESTIGACIÓN SINEDIR ADSCRITO AL GRUPO DE INVESTIGACIÓN PARASITOLOGIA Y MEDICINA TROPICAL, COMO REPRESENTANTES DE LA USCO COMO PONENTES EN LA MODALIDAD DE POSTER DE LOS SIGUIENTES TRABAJOS DE INVESTIGACIÓN "DYSFUNCTION OF PERIPHERAL BLOOD MONONUCLEAR CELLS IN CHILDREN INFECTED WITH DENGUE VIRUS" Y "DETECTION OF PLASMA TUMOR NECROSIS FACTOR-A: COMPARISON IN PEDIATRIC DENGUE" EN EL "FIFTH PA-AMERICAN DENGUE RESEARCH NETWORK MEETING" EN PANAMA DEL 20 AL 23 DE ABRIL DE 2016.     
</t>
    </r>
    <r>
      <rPr>
        <b/>
        <sz val="11"/>
        <color indexed="8"/>
        <rFont val="Calibri"/>
        <family val="2"/>
        <scheme val="minor"/>
      </rPr>
      <t>7. GLORIA COTRINO -</t>
    </r>
    <r>
      <rPr>
        <sz val="11"/>
        <color indexed="8"/>
        <rFont val="Calibri"/>
        <family val="2"/>
        <scheme val="minor"/>
      </rPr>
      <t xml:space="preserve"> APOYO ECONÓMICO PARA  LA COMPRA DE UN PASAJE AEREO INTERNACIONAL PARA 5 INVITADOS  INTERNACIONALES QUIENES PARTICIPARAN COMO CONFERENCISTAS DEL "PRIMER CONGRESO INTERNACIONAL SOBRE PROCESOS DE INTERNACIONALIZACION Y BUENAS PRACTICAS DE LAS IES EN EL MARCO DE LA ACREDITACION" QUE SE LLEVARA A CABO EL 26 Y 27 DE MARZO DE 2016 EN LA UNIVERSIDAD SURCOLOMBIANA.                     
</t>
    </r>
    <r>
      <rPr>
        <b/>
        <sz val="11"/>
        <color indexed="8"/>
        <rFont val="Calibri"/>
        <family val="2"/>
        <scheme val="minor"/>
      </rPr>
      <t xml:space="preserve">8. GERMAN LOPEZ DAZA </t>
    </r>
    <r>
      <rPr>
        <sz val="11"/>
        <color indexed="8"/>
        <rFont val="Calibri"/>
        <family val="2"/>
        <scheme val="minor"/>
      </rPr>
      <t xml:space="preserve">-APOYO ECONÓMICO PARA COMPRA DE PASAJES AEREOS PARA  DOS ASISTENTES DE INVESTIGACIÓN DEL LABORATORIO DE INFECCIÓN E INMUNIDAD DEL SEMILLERO DE INVESTIGACIÓN SINEDIR ADSCRITO AL GRUPO DE INVESTIGACIÓN PARASITOLOGIA Y MEDICINA TROPICAL, COMO REPRESENTANTES DE LA USCO COMO PONENTES EN LA MODALIDAD DE POSTER DE LOS SIGUIENTES TRABAJOS DE INVESTIGACIÓN "DYSFUNCTION OF PERIPHERAL BLOOD MONONUCLEAR CELLS IN CHILDREN INFECTED WITH DENGUE VIRUS" Y "DETECTION OF PLASMA TUMOR NECROSIS FACTOR-A: COMPARISON IN PEDIATRIC DENGUE" EN EL "FIFTH PA-AMERICAN DENGUE RESEARCH NETWORK MEETING" EN PANAMA DEL 20 AL 23 DE ABRIL DE 2016. 
</t>
    </r>
    <r>
      <rPr>
        <b/>
        <sz val="11"/>
        <color indexed="8"/>
        <rFont val="Calibri"/>
        <family val="2"/>
        <scheme val="minor"/>
      </rPr>
      <t xml:space="preserve">9. JULIO ROBERTO JAIME </t>
    </r>
    <r>
      <rPr>
        <sz val="11"/>
        <color indexed="8"/>
        <rFont val="Calibri"/>
        <family val="2"/>
        <scheme val="minor"/>
      </rPr>
      <t xml:space="preserve">- APOYO ECONÓMICO PARA PASAJES AEREOS  A BUENOS AIRES-ARGENTINA PARA 2 ESTUDIANTES DEL PROGRAMA DE PSICOLOGIA, QUIENES REALIZARÁN INTERCAMBIO ACADÉMICO DURANTE EL SEMESTRE 2016-1, EN LA UNIVERSIDAD DE BUENOS AIRES-ARGENTINA EN EL MARCO DEL CONVENIO DE COOPERACION VIGENTE CON LA USCO.
</t>
    </r>
    <r>
      <rPr>
        <b/>
        <sz val="11"/>
        <color indexed="8"/>
        <rFont val="Calibri"/>
        <family val="2"/>
        <scheme val="minor"/>
      </rPr>
      <t xml:space="preserve">1 - AVANCE 109 -  JUDITH SANCHEZ VARGAS: APOYO ECONOMICO DESARROLLO EVENTO "SANIDAD Y USO DE PROBIOTICOS EN LA ACUICULTURA" DENTRO DEL MARCO DEL PLAN DE TRANSFERENCIAS DEL CONVENIO DE COOPERACIÓN No. 001, INFIHUILA-USCO
</t>
    </r>
    <r>
      <rPr>
        <sz val="11"/>
        <color indexed="8"/>
        <rFont val="Calibri"/>
        <family val="2"/>
        <scheme val="minor"/>
      </rPr>
      <t>2 - AVANCE 117 - ANA ORSIDIS OROZCO ROJAS: APOYO ECONOMICO  LOGISTICA PARA ALQUILER DE UN STAND EN LA EDITORIAL INSTITUCIONAL EN EL BLOQUE DE BIENESTAR UNIVERSITARIO. FERIA EDITORIAL SURCOLOMBIANA EN EL MARCO DE LA SEMANA DEL IDIOMA, LA EXPRESION Y CREATIVIDAD.
3 - RESOLUCIÓN 01 ACTIVIDAD ACADEMICA REMUNERADA - Carlos Andres Gantiva Diaz: RECONOCER al Doctor en Psicologia de la Salud, Evaluación y Tratamiento Psicológico, como instructor para el desarrollo del “Seminario Evaluación Psicofisiológica, con duración de Diez (10) horas
4 - AVANCE 133 - ANGELA MAGNOLIA RIOS GALLARDO: apoyo económico para pago de inscripción  al evento "21ST ANNUAL CONGRESS OF THE EUROPEAN COLLEGE OF SPORT SCIENCE" EN LA CIUDAD DE VIENNA- AUSTRIA. Quienes participaran a este evento son la Vicerrectora de Investigación y Proyección Social Angela Magnolia Rios Gallardo  con la ponencia titulada "HEALTH PROMOTION AND SELF CARE: SANOLOGY PERSPECTIVE", El señor Lisimaco Vallejo Cuellar quien representara a la Universidad Surcolombiana con los Grupos de Investigación SALUD PÚBLICA, DESARROLLO SOCIAL Y DERECHOS HUMANOS y el grupo DNEUROPSY, presentara la ponencia titulada "FAMILY FUNCTION AND LIFESTYLE IN UNIVERSITY STUDENTS" 
5 - AVANCE 148 - MARIA ALEJANDRA BERMEO LOSADA: REALIZAR TALLERES DE CAPACITACIÓN EN INVESTIGACIÓN A DOCENTES Y ESTUDIANTES EN LA SEDE DE LA PLATA. 
6 - AVANCE 149 -  CRISTIAN FABIAN VILLANUEVA BONILLA: REALIZAR TALLERES DE CAPACITACIÓN EN INVESTIGACIÓN A DOCENTES Y ESTUDIANTES EN LA SEDE DE LA PLATA. 
7 - AVANCE 150 -  LISIMACO VALLEJO CUELLAR: REALIZAR TALLERES DE CAPACITACIÓN EN INVESTIGACIÓN A DOCENTES Y ESTUDIANTES EN LA SEDE DE LA PLATA. 
8 - RESOLUCIÓN 22 - Guillermo Armando Corona Herrera: RECONOCER al Magister en Ciencias Biologicas, como instructor para el desarrollo del “Seminario Internacional en Genética Aplicada a la Acuicultura”, en el marco del Convenio Especial de Cooperación No. 005 de 2014 celebrado entre INFIHUILA y la USCO, con duración de Dieciséis (16) horas
9 - AVANCE 183 - OVER NORIEGA GOMEZ: SOLICITUD DE APOYO ECONOMICO PARA LOGISTICA DEL EVENTO TITULADO "SEMINARIO INTERNACIONAL DE GENETICA APLICADA A LA ACUICULTURA". TAMBIÈN ALQUILER DE VEHICULO  Y GASTOS DE MANUTENCION PARA DOS CONTRATISTAS Y UN DOCENTE, PARA EL MUNICIPIO DE GIGANTE-HUILA 
10 - AVANCE 187 - GELMO TIERRADENTRO: APOYO ECONOMICO PARA MANUTENCION A DOS ESTUDIANTES DEL PROGRAMA DE PETROLEOS QUIENES PARTICIPARAN EN EL EVENTO REGIONAL QUALIFER PETROBOWL PARA EL INTERCAMBIO DE EXPERIENCIAS Y EL DESCUBRIMIENTO DE NUEVAS TECNOLOGIAS. EN BUENOS AIRES -ARGENTINA
11 - AVANCE 199 - JOSE DOMINGO ALARCON: APOYO ECONOMICO PARA VIATICOS CON EL FIN DE PARTICIPAR EN EL EVENTO "XV REUNION ANUAL DE LA RED COCHRANE IBEROAMERICANA -2016" ORGANIZADA POR EL CENTRO COLABORADOR ECUATORIANO DE LA RED COCHRANE IBEROAMERICANA CON SEDE EN LA UNIVERSIDAD TECNOLOGICA EQUINOCCIAL EN ECUADOR, . EL EVENTO SE REALIZARA EN QUITO-ECUADOR.
12 - AVANCE 201 - ANGELA MAGNOLIA RIOS GALLARDO: APOYO ECONOMICO PARA VIATICOS CON EL FIN DE PARTICIPAR EN EL EVENTO "XV REUNION ANUAL DE LA RED COCHRANE IBEROAMERICANA -2016" ORGANIZADA POR EL CENTRO COLABORADOR ECUATORIANO DE LA RED COCHRANE IBEROAMERICANA CON SEDE EN LA UNIVERSIDAD TECNOLOGICA EQUINOCCIAL EN ECUADOR, EL EVENTO SE REALIZARA EN QUITO-ECUADOR.
13 - AVANCE 208 - CLAUDIA MILENA RODRIGUEZ SIERRA: APOYO ECONOMICO PARA TRANSPORTE A 7 ESTUDIANTES QUIENES PRESENTARAN PRUEBA DE SUFICIENCIA DE FRANCES EN LA ALIANZA FRANCESA DE BOGOTA EN EL MARCO DE LA CONVOCATORIA "PILOS POR EL MUNDO - FRANCIA" DEL MINISTERIO DE EDUCACIÓN NACIONAL. EN BOGOTA
14 - AVANCE 213 - GLORIA COTRINO TRUJILLO: APOYO ECONOMICO PARA COMPRA DE PASAJE AEREO INTERNACIONAL PARA UN ESTUDIANTE HEYDER ANDRES ROJAS VARGAS DEL PROGRAMA DE INGENIERIA AGRICOLA QUIEN REALIZARA EL SEMESTRE ACADEMICO 2016-2 EN LA UNIVERSIDAD DE PAMPA-BRASIL EN EL MARCO DEL ACUERDO ESPECIFICO PARA EL INTERCAMBIO DE ESTUDIANTES BRASIL-COLOMBIA "BRACOL" (ASCUN/GCUB) VIGENTE. DEL 17 AL 20 DE JUNIO DE 2016</t>
    </r>
  </si>
  <si>
    <r>
      <t xml:space="preserve">1. APOYO - PATRICIA GUTIERREZ PRADA- Cuba Ponencia
2. APOYO - CARLOS SALAMANCA FALLA- Cartagena Ponencia
3. APOYO - JAIME POLANIA PERDOMO - Cali, gestion convenios para maestria
4. APOYO - JOSE DOMINGO ALARCON- Cali, gestion convenios para maestria
</t>
    </r>
    <r>
      <rPr>
        <b/>
        <sz val="11"/>
        <color theme="1"/>
        <rFont val="Calibri"/>
        <family val="2"/>
        <scheme val="minor"/>
      </rPr>
      <t>1 - UNIDAD DE CONTRATACIÓN. 019 - ORGANIZACIÓN TURÍSTICA DEL HUILA - TURISHUILA LTDA: SUMINISTRO DE TIQUETES AEREOS PARA EL DESPLAZAMIENTO DE LOS FUNCIONARIOS, DOCENTES Y PERSONALIDADES INVITADAS EN LOS DIFERENTES PROCESOS Y EVENTOS ACADEMICOS Y ADMINISTRATIVOS EN GENERAL REQUERIDOS POR LA UNIVERSIDAD SURCOLOMBIANA, MEDIANTE LA MODALIDAD DE INTERMEDIACIÓN</t>
    </r>
    <r>
      <rPr>
        <sz val="11"/>
        <color theme="1"/>
        <rFont val="Calibri"/>
        <family val="2"/>
        <scheme val="minor"/>
      </rPr>
      <t xml:space="preserve">
2 - AVANCE 85 - APOYO ECONÓMICO PARA TRANSPORTE TERRESTRE A LA CIUDAD DE BOGOTÁ E INSCRIPCIÓN, CON EL FIN DE PARTICIPAR EN CALIDAD DE PONENTE EN EL EVENTO ACADEMICO-INVESTIGATIVO "II CONGRESO INTERNACIONAL DE PROMOCION DE SALUD / X TALLER REGIONAL DE PROMOCION Y EDUCACION PARA LA SALUD EN EL AMBITO ESCOLAR Y UNIVERSITARIO A REALIZARSE EL 04 AL 07 DE ABRIL DE 2016, PRESENTARA LA EXPERIENCIA DEL PROYECTO "UNIVERSIDAD SALUDABLE".
3 - AVANCE 134 - ANYI KATHERINE RIVERA SANTAMARIA: POYO ECONOMICO PARA LOGISTICA DEL EVENTO "ASPECTOS TEORICOS PRACTICOS DE LA REPRODUCCIÓN DE ESPECIES ICTICAS NATIVAS", CON EL FIN DE ATENDER LOS GASTOS Y EN DESARROLLO Y MARCO DEL PLAN DE TRANSFERENCIAS DEL CONVENIO DE COOPERACIÓN No. 006, INFIHUILA-USCO
4 - AVANCE 161 -  NICOLAS ARTURO NUÑEZ: APOYO ECONOMICO  CON EL FIN DE ASISTIR AL 1° CONGRESO IBERAMERICANO DE NEUROPSICOLOGIA A PRESENTAR UN TRABAJO ORAL TITULADO "EFECTOS SOBRE LA INTELIGENCIA POR EL USO DE ANESTESICOS INHALADOS EN NIÑOS MENORES DE UN AÑO DE VIDA". DE LA ESPECIALIZACION DE ANESTESIOLOGIA Y REANIMACIÓN .EN BILBAO ESPAÑA DEL 01 AL 04 DE JUNIO DE 2016.
5 - AVANCE 192 - EDUARDO PLAZAS MOTA: APOYO ECONOMICO PARA PAGO DE PONENCIA TITULADA "LA ESCUELA RURAL COMO PROYECTO PEDAGOGICO PRODUCTIVO: ¿COMO MEJORAR LA CALIDAD DE LA EDUCACION RURAL EN EL PAIS, APARTIR DE LA CONSTRUCCIÓN DE UN MODELO EDUCATIVO FLEXIBLE PERTINENTE, FUNDAMENTADO EN LOS PROYECTOS PEDAGOGICOS PRODUCTIVOS?, EN EL SIMPONSIO INTERNACIONAL "ENSEÑAR Y EDUCAR PARA LA VIDA" EVENTO ORGANIZADO POR LA UNIVERSIDAD DE TUNAS, UNIVERSIDAD JOSÉ ENRIQUE VARONA Y LA RED IBEROAMERICANA DE PEDAGOGIA, DEL 13 AL 18 DE JUNIO DE 2016. EN LA HABANA- CUBA
6 - AVANCE 191 - LEIDY CAROLINA CUERVO: APOYO ECONOMICO PARA PAGO DE PONENCIA TITULADA "LA ESCUELA RURAL COMO PROYECTO PEDAGOGICO PRODUCTIVO: ¿COMO MEJORAR LA CALIDAD DE LA EDUCACION RURAL EN EL PAIS, APARTIR DE LA CONSTRUCCIÓN DE UN MODELO EDUCATIVO FLEXIBLE PERTINENTE, FUNDAMENTADO EN LOS PROYECTOS PEDAGOGICOS PRODUCTIVOS?, EN EL SIMPONSIO INTERNACIONAL "ENSEÑAR Y EDUCAR PARA LA VIDA" EVENTO ORGANIZADO POR LA UNIVERSIDAD DE TUNAS, UNIVERSIDAD JOSÉ ENRIQUE VARONA Y LA RED IBEROAMERICANA DE PEDAGOGIA, DEL 13 AL 18 DE JUNIO DE 2016. EN LA HABANA- CUBA
7 - APOYO - HUMBERTO RUEDA - 30 junio - 2 julio - viaticos - españa
8 - APOYO - PATRICIA CARRERA- 30 junio - 2 julio - viaticos - españa
9 - APOYO - JAIME RAMIREZ P.- 30 junio - 2 julio - viaticos - españa</t>
    </r>
  </si>
  <si>
    <t xml:space="preserve">se aprueba en el COEIN de Febrero el apoyo a la consolidación de grupos, los cuales deben enviar el plan de acción de cada grupo.                                                                                                                                                                                                                                                                                                                                                                                                                                   1 - CP 115 EXCD. FEA - IVIATICOS PARA PRESENTAR  PONENCIA EN CONGRESO LATINOAMERICANO Y DEL CARIBE DE SEMILLEROS DE INVESTIGACION
2 - CP 115 EXCD. FEA - TRASNSPORTE Y HOSPEDAJE PARA 13 INTEGRANTES DE GRUPO DE INVESTIGACION
3 - CP 115 EXCD. FAC. ECONOMIA VIATICOS PARA PARTICIPAR COMO PONENTE EN XIII FORO INTERNACIONAL SOBRE EVALUACION DE LA CALIDAD                                                                                                                                                                                                                                                                                                                                                                         </t>
  </si>
  <si>
    <t>1 - CP 147 EXCD. FCJYP - CAPACITACION Y PARTICIPACION DE LA FACULTAD DE CIENCIAS POLITICAS EN EVENTOS DE FORMACION 
2 - CP 147 EXCD. FCJYP - PASAJES AEREOS PARA CONFERENCISTA QUE ORIENTARA CONFERENCIA EL PROCESO DE PAZ EN COLOMBIA</t>
  </si>
  <si>
    <r>
      <t xml:space="preserve">1 - ALFREDO OLAYA AMAYA  -DOCTORADO AGROINDUSTRIA Y DESARROLLO AGRICOLA SOSTENIBLE - ADAS,                                                                                   2 - DOCTORADO EN EDUCACION Y CULTURA AMBIENTAL - DECA: MARIA FERNANDA PEREZ GUTIERREZ -asesoria, NELSON LOPEZ salida de campo Centro Botanico, Cuenca higrografia del rio la ceibas Neiva-Barsillas, MARIO SANCHEZ RAMIREZ, docente catedratico, doctota Educacion y cultura ambiental-USCO                                                                                                                                                   </t>
    </r>
    <r>
      <rPr>
        <b/>
        <sz val="11"/>
        <color theme="1"/>
        <rFont val="Calibri"/>
        <family val="2"/>
        <scheme val="minor"/>
      </rPr>
      <t>1 - AVANCE 106 - ARMANDO TORRENTE TRUJILLO: APOYO ECONOMICO PARA ALQUILER DE TRANSPORTE Y VIATICOS CON OBJETO DE LLEVAR A ESTUDIANTES DEL PROGRAMA DE DOCTRADO EN AGROINDUSTRIA Y DESARROLLO AGRICOLA SOSTENIBLE A LA PRACTICA DE CAMPO DE ASIGNATURA RELACION-AGUA-SUELO-</t>
    </r>
    <r>
      <rPr>
        <sz val="11"/>
        <color theme="1"/>
        <rFont val="Calibri"/>
        <family val="2"/>
        <scheme val="minor"/>
      </rPr>
      <t>PLANTA-ATMOSFERA EN EL JUNCAL.
2 - AVANCE 113 - ARMANDO TORRENTE TRUJILLO: APOYO ECONOMICO  PARA UN DOCENTE PARA ALQUILER DE TRANSPORTE Y VIATICOS CON OBJETO DE LLEVAR A ESTUDIANTES DEL PROGRAMA DEL DOCTRADO EN AGROINDUSTRIA Y DESARROLLO AGRICOLA SOSTENIBLE A LA PRACTICA DE CAMPO DE LA ASIGNATURA RELACION-AGUA-SUELO-PLANTA-ATMOSFERA. EN EL VALLE DEL CAUCA (INGRESO INGENIO PROVIDENCIA, CENICAÑA, COLPOZOS, UNAL, CIAT).
3 - AVANCE 127 - ARMANDO TORRENTE TRUJILLO: APOYO ECONOMICO  PARA UN DOCENTE PARA  ALQUILER DE TRANSPORTE Y VIATICOS  CON OBJETO DE LLEVAR A ESTUDIANTES DEL PROGRAMA DE DOCTRADO EN AGROINDUSTRIA Y DESARROLLO AGRICOLA SOSTENIBLE A LA PRACTICA DE CAMPO DE LA ASIGNATURA RELACION-AGUA-SUELO-PLANTA-ATMOSFERA. EN NEIVA - CUENCA ALTA DEL RIO LAS CEIBAS 
4 - RESOLUCIÓN 05 - ARMANDO TORRENTE TRUJILLO,  5 - RESOLUCIÓN 05 - EDUARDO PASTRANA BONILLA: Pago por concepto de la Cátedra adicional al docente de planta de la Universidad Surcolombiana, según solicitud emanada por el coordinador del programa de Doctorado en Agroindustria y Desarrollo Agrícola Sostenible, 64 horas cátedra
6 - RESOLUCIÓN 06 - EDUARDO PASTRANA BONILLA: Pago por concepto de la Cátedra adicional al docente de planta de la Universidad Surcolombiana, según solicitud emanada por el coordinador del programa de Doctorado en Agroindustria y Desarrollo Agrícola Sostenible, 64 horas cátedra
7 - RESOLUCIÓN 08 - NELSON GUTIERREZ GUZMAN: pago por concepto de la Cátedra adicional al docente de planta de la Universidad Surcolombiana, según solicitud emanada por el coordinador del programa de Doctorado en Agroindustria y Desarrollo Agrícola Sostenible, 32 horas catedra
8 - RESOLUCIÓN 09 - NELSON GUTIERREZ GUZMAN: pago por concepto de la Cátedra adicional al docente de planta de la Universidad Surcolombiana, según solicitud emanada por el coordinador del programa de Doctorado en Agroindustria y Desarrollo Agrícola Sostenible, 64 horas cátedra
9 - CONTRATO VIPS 163 - VERDE &amp; VERDE INGENIEROS &amp; ARQUITECTOS S.A.S.: entregar a título de venta componentes e implementos electronicos para la experimentación y desarrollo normal de las actividades académicas, analíticas e investigativas, en  ejecucion del programa de Doctorado en Agroindustria y Desarrollo Agricola Sostenible de la USCO
10 - AVANCE 194 - EDUARDO PASTRANA BONILLA: APOYO ECONOMICO PARA VIATICOS CON OBJETO DE LLEVAR A ESTUDIANTES DE PROGRAMA DE DOCTORADO EN AGROIDUSTRIA Y DESARROLLO AGRICOLA SOSTENIBLE A LA PRACTICA DE CAMPO, CON CARGO DE LA ASIGNATURA BIOTECNOLOGIA AGROINDUSTRIAL. DESDE NEIVA ALREDEDORES HASTA EL CENTRO DE FORMACION AGROINDUSTRIAL "LA ANGOSTURA"
11 - AVANCE 110 - NELSON ERNESTO LOPEZ: APOYO ECONOMICO PARA TRANSPORTE AEREO Y VIATICOS, SEGÚN LA PROGRAMACIÓN ACADEMICA DEL DOCTORADO EN EDUCACIÓN Y CULTURA AMBIENTAL -DECA, PARA ASISTIR AL SEMINARIO "RESTAURACIÓN ECOLOGICA UNA ALTERNATIVA PARA LA CONSTRUCCIÓN DE CULTURA AMBIENTAL" EN LA UNIVERSIDAD DE AMAZAONIA. RUTA NEIVA-BOGOTA-FLORENCIA.
12 - RESOLUCION 10 - ALFREDO OLAYA AMAYA: Reconocer y ordenar el pago por concepto de la Cátedra adicional al docente de planta de la Universidad Surcolombiana, según solicitud emanada por el coordinador del programa de Doctorado en Educación y Cultura Ambiental, 20 horas cátedra
13 - RESOLUCION 11 - JUAN CARLOS ACEBEDO RESTREPO: Reconocer y ordenar el pago por concepto de la Cátedra adicional al docente de planta de la Universidad Surcolombiana, según solicitud emanada por la Programación Académica del programa de Doctorado en Educación y Cultura Ambiental, 20 horas cátedra
14 - RESOLUCION 12 - NELSON ERNESTO LÓPEZ JIMÉNEZ: Reconocer y ordenar el pago por concepto de la Cátedra adicional al docente de planta de la Universidad Surcolombiana, según solicitud emanada por la Programación Académica del programa de Doctorado en Educación y Cultura Ambiental, 20 horas cátedra
15 - AVANCE 157 - NELSON ERNESTO LOPEZ JIMENEZ: APOYO ECONOMICO PARA VIATICOS PARA PARTICIPAR COMO CONFERENCISTA EN EL PRIMER CONGRESO INTERNACIONAL DE CONTEXTOS EDUCATIVOS FORMADORES DE CALIDAD " HACIA UNA CULTURA DE PAZ Y CONVIVENCIA" COORDINADO POR LA UNIVERSIDAD SIMON BOLIVAR EN EL TEATRO CONSUEGRA HIGGINS DE BARRANQUILLA. DEL 12 AL 13 DE MAYO DE 2016. CON CARGA AL DOCTORADO EN EDUCACIÓN Y CULTURA AMBIENTAL.
16 - AVANCE 165 - NELSON ERNESTO LOPEZ JIMENEZ: APOYO ECONOMICO PARA VIATICOS PARA REALIZAR UN SEMINARIO "LA EDUCACIÓN Y LA CULTURA AMBIENTAL EN EL CONTEXTO DEL POSCONFLICTO" EN LA UNIVERSIDAD DE LA AMAZONIA. DEL 23 AL 27 DE MAYO DE 2016. CON CARGO AL DOCTORADO EN EDUCACIÓN Y CULTURA AMBIENTAL.
17 - RESOLUCION 32 - PABLO ARIEL VOMMARO: RECONOCER al Doctor en Ciencias Sociales PABLO ARIEL VOMMARO, como instructor para el desarrollo del “Seminario Nivel II de Investigación del Doctorado en Educación y Cultura Ambiental”, con duración de Cuarenta y dos (42) horas</t>
    </r>
  </si>
  <si>
    <r>
      <rPr>
        <b/>
        <sz val="11"/>
        <rFont val="Calibri"/>
        <family val="2"/>
        <scheme val="minor"/>
      </rPr>
      <t>1 - CONTRATO VIPS 160</t>
    </r>
    <r>
      <rPr>
        <sz val="11"/>
        <rFont val="Calibri"/>
        <family val="2"/>
        <scheme val="minor"/>
      </rPr>
      <t xml:space="preserve"> - QUIMICOS Y REACTIVOS S.A.S.: entregar a título de venta materiales, necesarios para el desarrollo de los trabajos de grados, denominados TG2016ING01 - 02 y 03 de la Facultad de Ingenieria de la USCO
</t>
    </r>
    <r>
      <rPr>
        <b/>
        <sz val="11"/>
        <rFont val="Calibri"/>
        <family val="2"/>
        <scheme val="minor"/>
      </rPr>
      <t>2 - AVANCE 77</t>
    </r>
    <r>
      <rPr>
        <sz val="11"/>
        <rFont val="Calibri"/>
        <family val="2"/>
        <scheme val="minor"/>
      </rPr>
      <t xml:space="preserve"> - CLAUDIA MILENA AMOROCHO CRUZ: APOYO ECONÓMICO PARA TRANSPORTE, VIATICOS Y MANUTENCION PARA TRABAJO DE CAMPO DEL PROYECTO DE INVESTIGACION TG2016ING2 "CARACTERIZACION Y POTENCIAL ANTIMICROBIANO DE BACTERIAS LACTICAS AISLADAS DE LECHE DE CABRA EN EL NORTE DEL DEPARTAMENTO DEL HUILA" EN BARAYA.
</t>
    </r>
    <r>
      <rPr>
        <b/>
        <sz val="11"/>
        <rFont val="Calibri"/>
        <family val="2"/>
        <scheme val="minor"/>
      </rPr>
      <t>3 - CONTRATO VIPS 145</t>
    </r>
    <r>
      <rPr>
        <sz val="11"/>
        <rFont val="Calibri"/>
        <family val="2"/>
        <scheme val="minor"/>
      </rPr>
      <t xml:space="preserve"> - SIGMA ELECTRONICA LTDA:  entregar a título de venta, materiales para la ejecución de la tesis de grado TG2016ING07, llamado “Sistema de control de acceso a los auditorios de la Facultad de ingeniería de la Universidad Surcolombiana usando tecnología REID" 
</t>
    </r>
    <r>
      <rPr>
        <b/>
        <sz val="11"/>
        <rFont val="Calibri"/>
        <family val="2"/>
        <scheme val="minor"/>
      </rPr>
      <t>4 - AVANCE 111</t>
    </r>
    <r>
      <rPr>
        <sz val="11"/>
        <rFont val="Calibri"/>
        <family val="2"/>
        <scheme val="minor"/>
      </rPr>
      <t xml:space="preserve"> - HIPOLITO CAMACHO COY:  APOYO ECONÓMICO PARA 4 INTEGRANTES DEL PROYECTO DE TESIS DE POSTGRADO DENOMINADO “TENDENCIAS PEDAGÓGICAS VIGENTES DE LA CLASE DE EDUCACIÓN FÍSICA, DEL NIVEL DE BÁSICA SECUNDARIA Y MEDIA, EN LAS INSTITUCIONES EDUCATIVAS PÚBLICAS DEL MUNICIPIO DE NEIVA Y PITALITO”
</t>
    </r>
    <r>
      <rPr>
        <b/>
        <sz val="11"/>
        <rFont val="Calibri"/>
        <family val="2"/>
        <scheme val="minor"/>
      </rPr>
      <t>5 - AVANCE 142</t>
    </r>
    <r>
      <rPr>
        <sz val="11"/>
        <rFont val="Calibri"/>
        <family val="2"/>
        <scheme val="minor"/>
      </rPr>
      <t xml:space="preserve"> - NELSON GUTIERREZ GUZMAN:  APOYO ECONOMICO PARA TRANSPORTE Y MANUTENCIÓN A UN ESTUDIANTE PARA REALIZAR TRABAJO DE CAMPO DEL PROYECTO "EVALUACIÓN DE LOS ATRIBUTOS DE CALIDAD EN BIZCOCHOS DE ACHIRAS DEL HUILA ALMACENADOS EN ESTANTES" EN LA RUTA  NEIVA-GARZON-ALTAMIRA-NEIVA.
</t>
    </r>
    <r>
      <rPr>
        <b/>
        <sz val="11"/>
        <rFont val="Calibri"/>
        <family val="2"/>
        <scheme val="minor"/>
      </rPr>
      <t>6- AVANCE 154</t>
    </r>
    <r>
      <rPr>
        <sz val="11"/>
        <rFont val="Calibri"/>
        <family val="2"/>
        <scheme val="minor"/>
      </rPr>
      <t xml:space="preserve"> - ZULLY CUELLAR LOPEZ: APOYO ECONOMICO PARA TRANSPORTE PARA LA VISITA DE LAS INSTITUTUCIONES EDUCATIVAS DE LA CIUDAD DE NEIVA, PARA LA EJECUCIÓN DEL PROYECTO DE INVESTIGACIÓN "IMPACTO DE LOS EGRESADOS DEL PROGRAMA DE LICENCIATURA EN EDUCCIÓN BASICA CON ENFASIS EN CIENCIAS NATURALES: FISICA, QUIMICA Y BIOLOGIA DE LA UNIVERSIDAD SURCOLOMBIANA" PERIODOS 2010-2 AL 2015" CODIGO TG2016EDU05
</t>
    </r>
    <r>
      <rPr>
        <b/>
        <sz val="11"/>
        <rFont val="Calibri"/>
        <family val="2"/>
        <scheme val="minor"/>
      </rPr>
      <t>7 - AVANCE 151</t>
    </r>
    <r>
      <rPr>
        <sz val="11"/>
        <rFont val="Calibri"/>
        <family val="2"/>
        <scheme val="minor"/>
      </rPr>
      <t xml:space="preserve"> - SONIA ECHEVERRY HERNANDEZ: APOYO ECONOMICO PARA UN ESTUDIANTE PARA TRANSPOTE Y MANUTENCIÓN EN TALLER TEORICO-PRÁCTICO SOBRE MANEJO DE HONGOS FORMADORES DE MICORRIZAS ARBUSCULARES EN LA UNIVERSIDD DE LA SALLE, SEDE YOPAL-CASANARE DEL PROYECTO "PROCESO DE BIORREMEDICACIÓN CON MICORRIZAS EN ASOCIACION CON PLANTAS NATIVAS, PARA EL MEJORAMIENTO DE SUELOS CONTAMINADOS CON LIXIVIADOS EN LA CIUDAD DE NEIVA-HUILA" CODIGO TG2016EDU04
</t>
    </r>
    <r>
      <rPr>
        <b/>
        <sz val="11"/>
        <rFont val="Calibri"/>
        <family val="2"/>
        <scheme val="minor"/>
      </rPr>
      <t>8 - AVANCE 175</t>
    </r>
    <r>
      <rPr>
        <sz val="11"/>
        <rFont val="Calibri"/>
        <family val="2"/>
        <scheme val="minor"/>
      </rPr>
      <t xml:space="preserve"> - CLAUDIA MILENA AMOROCHO CRUZ: APOYO ECONOMICO PARA TRANSPORTE Y MANUTENCIÓN PARA INTEGRANTE DEL PROYECTO "CARACTERIZACIÓN Y POTENCIAL ANTIMICROBIANO DE BACTERIAS LÁCTICAS AISLADAS DE LECHE DE CABRA EN EL NORTE DEL DEPARTAMENTO DEL HUILA" EN EL MUNICIPIO DEL PITALITO Y EN BOGOTA
</t>
    </r>
    <r>
      <rPr>
        <b/>
        <sz val="11"/>
        <rFont val="Calibri"/>
        <family val="2"/>
        <scheme val="minor"/>
      </rPr>
      <t>9 - AVANCE 196</t>
    </r>
    <r>
      <rPr>
        <sz val="11"/>
        <rFont val="Calibri"/>
        <family val="2"/>
        <scheme val="minor"/>
      </rPr>
      <t xml:space="preserve"> -  CARLOS FERNANDO NARVAEZ ROJAS:APOYO ECONOMICO PARA REVISION DE ARTICULO CIENTIFICO EN IDIOMA INGLES PARA PUBLICACION EN UNA REVISTA INDEXADA CON LA EMPRESA AMERICAN JOURNAL EXPERTS DEL PROYECTO DE TRABAJO DE GRADO "CREACION DE UN ELISA BASADO EN INMUNOGLOBINA M SERICA COMO METODO DIAGNOSTICO Y DE DIFERENCIACION DE INFECCIÒN 1º O 2º POR DENGUE EN NIÑOS".
</t>
    </r>
    <r>
      <rPr>
        <b/>
        <sz val="11"/>
        <rFont val="Calibri"/>
        <family val="2"/>
        <scheme val="minor"/>
      </rPr>
      <t>10 - AVANCE 181</t>
    </r>
    <r>
      <rPr>
        <sz val="11"/>
        <rFont val="Calibri"/>
        <family val="2"/>
        <scheme val="minor"/>
      </rPr>
      <t xml:space="preserve"> - ALIX YANETH PERDOMO ROMERO: APOYO ECONOMICO PARA INSCRIPCION, TRANSPORTE Y MANUTENCIÓN  A 4 ESTUDIANTES PARA ASISTIR AL EVENTO "III ENCUENTRO DE ESTUDIANTES DE ENFERMERIA Y IX ENCUENTRO DE EGRESADOS" LA CUAL PRERSENTARAN PONENCIA ORAL. EN LA CIUDAD DE CARTAGENA 
</t>
    </r>
    <r>
      <rPr>
        <b/>
        <sz val="11"/>
        <rFont val="Calibri"/>
        <family val="2"/>
        <scheme val="minor"/>
      </rPr>
      <t>11 - AVANCE 186</t>
    </r>
    <r>
      <rPr>
        <sz val="11"/>
        <rFont val="Calibri"/>
        <family val="2"/>
        <scheme val="minor"/>
      </rPr>
      <t xml:space="preserve"> - MAURO MONTEALEGRE CARDENAS: APOYO ECONOMICO PARA MANUTENCION Y POSTER A DOS ESTUDIANTES PARA EL EVENTO "ENCUENTRO NACIONAL DE MATEMATICAS Y ESTADISTICA EN MODALIDAD DE EXPOSITORAS DE UN POSTER EN LA UNIVERSIDAD DEL TOLIMA CODIGO:TG2016CEN2 EN LA CIUDAD DE IBAGUE.
</t>
    </r>
    <r>
      <rPr>
        <b/>
        <sz val="11"/>
        <rFont val="Calibri"/>
        <family val="2"/>
        <scheme val="minor"/>
      </rPr>
      <t xml:space="preserve">12 - AVANCE 207 </t>
    </r>
    <r>
      <rPr>
        <sz val="11"/>
        <rFont val="Calibri"/>
        <family val="2"/>
        <scheme val="minor"/>
      </rPr>
      <t xml:space="preserve">- NELSON GUTIERREZ GUZMAN: APOYO ECONOMICO PARA TRANSPORTE Y MANUTENCION A UN INTEGRANTE PARA TRABAJO DE CAMPO DEL PROYECTO DE INVESTIGACION "CARACTERIZACIÓN Y POTENCIAL ANTIMICROBIANO DE BACTERIAS LÁCTICAS AISLADAS DE LECHE DE CABRA EN EL NORTE DEL DEPARTAMENTO DEL HUILA" EN EL MUNICIPIO DE COLOMBIA DEL 13 AL 14 DE JUNIO Y PITALITO DEL 15 AL 16 DE JUNIO DE 2016.
</t>
    </r>
    <r>
      <rPr>
        <b/>
        <sz val="11"/>
        <rFont val="Calibri"/>
        <family val="2"/>
        <scheme val="minor"/>
      </rPr>
      <t xml:space="preserve">13 - AVANCE - JAIRO SEPULVEDA - TG2016ING04: </t>
    </r>
    <r>
      <rPr>
        <sz val="11"/>
        <rFont val="Calibri"/>
        <family val="2"/>
        <scheme val="minor"/>
      </rPr>
      <t>APOYO ECONOMICO PARA TRANSPORTE Y MANUTENCION DE DOS ESTUDIANTES TESISTAS QUIENES REALIZARAN PRUEBAS EXPERIMENTALES</t>
    </r>
  </si>
  <si>
    <r>
      <t xml:space="preserve">1 - CONTRATO VIPS 112 - </t>
    </r>
    <r>
      <rPr>
        <sz val="8"/>
        <rFont val="Arial"/>
        <family val="2"/>
      </rPr>
      <t xml:space="preserve">ANALYTICA S.A.S.:  Dar a título de venta viales criogénicos, necesarios para desarrollo de proyecto GI2016SAL04 denominado "Efecto de la infección natural por virus dengue en niños sobre la viabilidad y funcionalidad de células mononucleares de sangre periférica crio-preservadas" del lab.de infección e Inmunidad de la Facultad de Salud
</t>
    </r>
    <r>
      <rPr>
        <b/>
        <sz val="8"/>
        <rFont val="Arial"/>
        <family val="2"/>
      </rPr>
      <t>2 - CONTRATO VIPS 143</t>
    </r>
    <r>
      <rPr>
        <sz val="8"/>
        <rFont val="Arial"/>
        <family val="2"/>
      </rPr>
      <t xml:space="preserve"> - ROCHEM BIOCARE COLOMBIA S.A.S.: entregar a título de venta LS Separation Columns, Eco Adhesive y Eco Plates insumos de laboratorio, necesarios para el desarrollo del proyecto GI2016SAL04 denominado "Efecto de la infección natural por virus dengue en niños sobre la viabilidad y funcionalidad de células mononucleares de sangre periférica crio-preservadas" del Laboratorio de Infección e Inmunidad - grupo de Parasitología y Medicina Tropical de la Facultad de Salud
</t>
    </r>
    <r>
      <rPr>
        <b/>
        <sz val="8"/>
        <rFont val="Arial"/>
        <family val="2"/>
      </rPr>
      <t xml:space="preserve">3 - CONTRATO VIPS 116 - </t>
    </r>
    <r>
      <rPr>
        <sz val="8"/>
        <rFont val="Arial"/>
        <family val="2"/>
      </rPr>
      <t xml:space="preserve">BIOLOGIA MOLECULAR LTDA: entregar a título de venta Ficoll- Paque, tubos, necesarios para desarrollo de proyecto llamado "Efecto de la infección natural por virus dengue en niños sobre la viabilidad y funcionalidad de células mononucleares de sangre periférica crio-preservadas" del lab. de infección e inmunidad de la Fac. de Salud
</t>
    </r>
    <r>
      <rPr>
        <b/>
        <sz val="8"/>
        <rFont val="Arial"/>
        <family val="2"/>
      </rPr>
      <t>4 - AVANCE 83</t>
    </r>
    <r>
      <rPr>
        <sz val="8"/>
        <rFont val="Arial"/>
        <family val="2"/>
      </rPr>
      <t xml:space="preserve"> - GERMAN ALFONSO LOPEZ DAZA: APOYO ECONÓMICO PARA COMPRA DE PASAJE AEREO NEIVA-BOGOTA-NEIVA Y VIATICOS PARA 2 DOCENTES CON EL FIN DE RECAUDAR INFORMACIÓN EN CONGRESO  DE LA REPUBLICA CON CARGO A PROYECTO DE INVESTIGACIÓN QUE ACTUALMENTE EJECUTA EL GRUPO NUEVAS VISIONES DEL DERECHO.
</t>
    </r>
    <r>
      <rPr>
        <b/>
        <sz val="8"/>
        <rFont val="Arial"/>
        <family val="2"/>
      </rPr>
      <t>5 - CONTRATO VIPS 115</t>
    </r>
    <r>
      <rPr>
        <sz val="8"/>
        <rFont val="Arial"/>
        <family val="2"/>
      </rPr>
      <t xml:space="preserve"> - Prestar sus servicios profesionales como Investigador en el desarrollo el proyecto “LA ACCIÓN POPULAR DESPUÉS DE LA ELIMINACIÓN DEL INCENTIVO ECONÓMICO: ANÁLISIS COMPARATIVO DE LOS AÑOS 2009 A 2012”. 
</t>
    </r>
    <r>
      <rPr>
        <b/>
        <sz val="8"/>
        <rFont val="Arial"/>
        <family val="2"/>
      </rPr>
      <t xml:space="preserve">6 - AVANCE 93 </t>
    </r>
    <r>
      <rPr>
        <sz val="8"/>
        <rFont val="Arial"/>
        <family val="2"/>
      </rPr>
      <t xml:space="preserve">- LUZ OMAIRA GOMEZ TOVAR: APOYO ECONÓMICO PARA TIQUETES AEREOS PARA TRAER 2 CONFERENCISTAS PARA REALIZACIÓN DEL "SIMPOSIO SURCOLOMBIANO DE ENFERMERIA EN CUIDADO CRITICO" ORGANIZADOS POR LOS GRUPOS DE INVESTIGACION CUIDAR Y SALUD Y GRUPOS VULNERABLES DEL PROGRAMA DE ENFERMERIA BASADA EN LA TEORIA DE BETTY NEUMAN, PARA PREDECIR RIESGO DE PRESENTAR DELIRIUM EN UCI" GI2016SAL03. QUE SE REALIZARA EN LA FAC. DE SALUD. RUTA BOGOTÁ-NEIVA-BOGOTÁ
</t>
    </r>
    <r>
      <rPr>
        <b/>
        <sz val="8"/>
        <rFont val="Arial"/>
        <family val="2"/>
      </rPr>
      <t>7 - CONTRATO VIPS 172</t>
    </r>
    <r>
      <rPr>
        <sz val="8"/>
        <rFont val="Arial"/>
        <family val="2"/>
      </rPr>
      <t xml:space="preserve"> - PANAMERICANA LIBRERÍA Y PAPELERIA S.A.:  entregar a título de venta, camara digital, para la ejecucion del proyecto GI2016EDU08
</t>
    </r>
    <r>
      <rPr>
        <b/>
        <sz val="8"/>
        <rFont val="Arial"/>
        <family val="2"/>
      </rPr>
      <t>8 - AVANCE 96</t>
    </r>
    <r>
      <rPr>
        <sz val="8"/>
        <rFont val="Arial"/>
        <family val="2"/>
      </rPr>
      <t xml:space="preserve"> - MAURICIO CARRILLO AVILA: APOYO ECONÓMICO PARA ALQUILER DE VEHICULO PARA SALIDA DE CAMPO CON EL OBJETIVO DE TOMAS MUESTRAS, EL DESPLAZAMIENTO ES NEIVA-LA PLATA Y NEIVA-TARQUI. TAMBIEN DEL PROYECTO ESTUDIO FILOGENETICO DE DOS POBLACIONES DE PARODON MAGDALENENSIS POR MEDIO DE ADN MITOCONDRIAL CON EL OBJETIVO DE TOMAR MUESTRAS LOS DÍAS  RUTA NEIVA-GARZON-NEIVA
</t>
    </r>
    <r>
      <rPr>
        <b/>
        <sz val="8"/>
        <rFont val="Arial"/>
        <family val="2"/>
      </rPr>
      <t>9 - AVANCE 98</t>
    </r>
    <r>
      <rPr>
        <sz val="8"/>
        <rFont val="Arial"/>
        <family val="2"/>
      </rPr>
      <t xml:space="preserve"> - MAURICIO DUARTE TORO: APOYO ECONÓMICO PARA VIATICOS Y TRANSPORTE PARA DOS DOCENTES INVESTIGADORES CON EL FIN DE PODER DESPLAZARSE A BOGOTÁ PARA DESARROLLO PROYECTO DE INVESTIGACIÓN DE MENOR CUANTIA 
</t>
    </r>
    <r>
      <rPr>
        <b/>
        <sz val="8"/>
        <rFont val="Arial"/>
        <family val="2"/>
      </rPr>
      <t xml:space="preserve">10 - AVANCE 99 </t>
    </r>
    <r>
      <rPr>
        <sz val="8"/>
        <rFont val="Arial"/>
        <family val="2"/>
      </rPr>
      <t xml:space="preserve">- HIPOLITO CAMACHO COY: APOYO ECONÓMICO PARA CUBRIR GASTOS DE TRABAJO DE CAMPO CON EL FIN DE LLEVAR ENTREVISTAS A PROFUNDIDAD, LAS VISITAS A LAS INSTITUCIONES CON DOCENTES DE INSTITUCIONES EDUCATIVAS RURALES. MUNICIPIOS ALGECIRAS, GUADALUPE, PALERMO, PITAL, PITALITO, LA PLATA, LA ARGENTINA E ISNOS. DEL PROYECTO EDUCACION BASICA RURAL EN EL DEPARTAMENTO DEL HUILA.
</t>
    </r>
    <r>
      <rPr>
        <b/>
        <sz val="8"/>
        <rFont val="Arial"/>
        <family val="2"/>
      </rPr>
      <t>11 - AVANCE 104</t>
    </r>
    <r>
      <rPr>
        <sz val="8"/>
        <rFont val="Arial"/>
        <family val="2"/>
      </rPr>
      <t xml:space="preserve"> - JUAN CARLOS CUELLAR SANTOS: APOYO ECONOMICO PARA TRANSPORTE Y MANUTENCION PARA 8 INVESTIGADORES QUIENES REALIZARAN SALIDAS DE CAMPO EN INVESTIGACIÓN EN PITALITO COMUNIDAD YANACONA INTILLAGTA - LA ARGENTINA RESGUARDO NUEVO AMANECER.
</t>
    </r>
    <r>
      <rPr>
        <b/>
        <sz val="8"/>
        <rFont val="Arial"/>
        <family val="2"/>
      </rPr>
      <t>12 - CONTRATO VIPS 146</t>
    </r>
    <r>
      <rPr>
        <sz val="8"/>
        <rFont val="Arial"/>
        <family val="2"/>
      </rPr>
      <t xml:space="preserve"> - SOFTWARE SHOP DE COLOMBIA S.A.S.: entregar  a titulo de venta, una licencia de software para un ordenador, en la ejecución del proyecto GI2016EDU08 
</t>
    </r>
    <r>
      <rPr>
        <b/>
        <sz val="8"/>
        <rFont val="Arial"/>
        <family val="2"/>
      </rPr>
      <t>13 - CONTRATO VIPS 157</t>
    </r>
    <r>
      <rPr>
        <sz val="8"/>
        <rFont val="Arial"/>
        <family val="2"/>
      </rPr>
      <t xml:space="preserve"> - LINDE COLOMBIA S.A.: entregar a título de venta, 50 kg de dioxido de carbono para el cultivo celular, necesarios para desarrollar actividades del proyecto GI2016SAL04 del laboratorio de infección e inmunidad de la USCO
</t>
    </r>
    <r>
      <rPr>
        <b/>
        <sz val="8"/>
        <rFont val="Arial"/>
        <family val="2"/>
      </rPr>
      <t>14 - AVANCE  125</t>
    </r>
    <r>
      <rPr>
        <sz val="8"/>
        <rFont val="Arial"/>
        <family val="2"/>
      </rPr>
      <t xml:space="preserve"> -  MAURICIO DUARTE TORO: APOYO ECONOMICO  PARA VIATICOS Y TRANSPORTE TERRESTRE CON EL FIN DE DESPLAZARSE AL MUNICIPIO DE PITALITO DURANTE LOS DÍAS 29-30 DE ABRIL DE 2016 CON EL OBJETIVO DE SELECCIONAR LAS GUADUAS EN 5 SITIOS DE LA ZONA RURAL DE ESTE MUNICIPIO Y QUE SERVIRAN DE PROBETAS PARA LA REALIZACIÓN DE ENSAYOS A FLEXIÓN, TODO ESTO ENMARCADO DEL PROYECTO DE INVESTIGACIÓN DE MENOR CUANTIA CODIGO GI2015ING03 TITULADO "ESFUERZO FLEXIÓN Y MODULO DE ELASICIDAD EN MUESTRAS DE GUADUA ANGUSTIFOLIA KUNT PROCEDENTES DEL MUNICIPIO DE PITALITO - HUILA.
</t>
    </r>
    <r>
      <rPr>
        <b/>
        <sz val="8"/>
        <rFont val="Arial"/>
        <family val="2"/>
      </rPr>
      <t>15 - CONTRATO VIPS 165</t>
    </r>
    <r>
      <rPr>
        <sz val="8"/>
        <rFont val="Arial"/>
        <family val="2"/>
      </rPr>
      <t xml:space="preserve"> - MICROBIOLOGIA Y GENETICA LTDA: entregar a título de venta, materiales de laboratorio para el desarrollo de los proyectos, GI2016CEN01 denominado "Estudios filogeneticos de dos poblaciones de parodon magdalenensis por medio de adn mitocondrial" y del GI2016CEN02 denominado "implementacion de la tecnica de adn barcoding como herramienta para identificacion de especies de la cuenca del magdalena"
</t>
    </r>
    <r>
      <rPr>
        <b/>
        <sz val="8"/>
        <rFont val="Arial"/>
        <family val="2"/>
      </rPr>
      <t>16 - CONTRATO VIPS 153</t>
    </r>
    <r>
      <rPr>
        <sz val="8"/>
        <rFont val="Arial"/>
        <family val="2"/>
      </rPr>
      <t xml:space="preserve"> - ANDREA NATALIA JOVEN QUEVEDO: Prestar servicios de apoyo a la gestión en ejecución del proyecto de investigación y proyección social de menor cuantía denominado “EVALUACIÓN DE LA PRODUCCIÓN DEL CULTÍVO DE CACAO EN SISTEMAS DE RIEGO DE ALTA FRECUENCIA EN EL NORTE DEL HUILA”
</t>
    </r>
    <r>
      <rPr>
        <b/>
        <sz val="8"/>
        <rFont val="Arial"/>
        <family val="2"/>
      </rPr>
      <t>17 - CONTRATO VIPS 156</t>
    </r>
    <r>
      <rPr>
        <sz val="8"/>
        <rFont val="Arial"/>
        <family val="2"/>
      </rPr>
      <t xml:space="preserve"> - SERGIO ANDRES BERMEO ARTUNDUAGA: Prestar servicios de apoyo a la gestión en ejecución del proyecto de investigación y proyección social de menor cuantía denominado “EVALUACIÓN DE LA PRODUCCIÓN DEL CULTÍVO DE CACAO EN SISTEMAS DE RIEGO DE ALTA FRECUENCIA EN EL NORTE DEL HUILA”
</t>
    </r>
    <r>
      <rPr>
        <b/>
        <sz val="8"/>
        <rFont val="Arial"/>
        <family val="2"/>
      </rPr>
      <t>18 - CONTRATO VIPS 155</t>
    </r>
    <r>
      <rPr>
        <sz val="8"/>
        <rFont val="Arial"/>
        <family val="2"/>
      </rPr>
      <t xml:space="preserve"> - FEDERICO DE AMERICA PERDOMO CELIS: Prestar sus servicios de apoyo a la gestiòn como Asistente de Investigación adscrito al Proyecto Interno de Menor cuantía “Efecto de la Infección Natural por Virus Dengue en Niños sobre la Viabilidad y Funcionalidad de Células Mononucleares de Sangre Periférica Criopreservadas”.
</t>
    </r>
    <r>
      <rPr>
        <b/>
        <sz val="8"/>
        <rFont val="Arial"/>
        <family val="2"/>
      </rPr>
      <t>19 - AVANCE 143</t>
    </r>
    <r>
      <rPr>
        <sz val="8"/>
        <rFont val="Arial"/>
        <family val="2"/>
      </rPr>
      <t xml:space="preserve"> - MAURICIO DUSRTE TORO: APOYO ECONOMICO PARA TRANSPORTE Y VIATICOS CON EL FIN DE DESPLAZARSE AL MUNICIPIO DE PITALITO CON EL FIN DE REALIZAR LA CARACTERIZACIÓN FISICA Y MORFOLOGICA DE LAS GUADUAS PREVIAMENTE SELECCIONADAS EN LA ZONA RURAL DE ESTE MUNICIPIO, TODO ENMARCADO DENTRO DEL DESARROLLO DEL PROYECTO DE INVESTIGACIÓN DE MENOR CUANTIA CON CODIGO GI2016ING03 "ESFUERZOS DE FLEXION Y MODULO DE ELASTICIDAD EN MUESTRAS DE GUADUA ANGUSTIFOLIA KUNT PROCEDENTES DEL MUNICIPIO DE PITALITO -HUILA".
</t>
    </r>
    <r>
      <rPr>
        <b/>
        <sz val="8"/>
        <rFont val="Arial"/>
        <family val="2"/>
      </rPr>
      <t>20 - AVANCE 152</t>
    </r>
    <r>
      <rPr>
        <sz val="8"/>
        <rFont val="Arial"/>
        <family val="2"/>
      </rPr>
      <t xml:space="preserve"> - JUAN CARLOS CUELLAR SANTOS: APOYO ECONOMICO PARA TRANSPORTE Y MANUTENCION PARA 8 INVESTIGADORES QUIENES REALIZAR SALIDAS DE CAMPO EN LA INVESTIGACIÓN "EXPRESIONES MOTRICES: CAMINO PARA CONFIGURAR TEJIDO SOCIAL Y FORTALECER LA IDENTIDAD CULTURAL EN LAS COMUNIDADES INDIGENAS MISAK Y YANACONAS EN EL DEPARTAMENTO DEL HUILA" DEL 12 AL 14 DE MAYO DE 2016 EN PITALITO COMUNIDAD YANACONA INTILLAGTA - LA ARGENTINA RESGUARDO NUEVO AMANECER.
</t>
    </r>
    <r>
      <rPr>
        <b/>
        <sz val="8"/>
        <rFont val="Arial"/>
        <family val="2"/>
      </rPr>
      <t>21 - AVANCE 179</t>
    </r>
    <r>
      <rPr>
        <sz val="8"/>
        <rFont val="Arial"/>
        <family val="2"/>
      </rPr>
      <t xml:space="preserve"> - MAURICIO DUARTE TORO: APOYO ECONOMICO PARA TRANSPORTE Y VIATICOS CON EL FIN DE DESPLAZARSE AL MUNICIPIO DE PITALITO CON EL FIN DE SEGUIR CON EL PROCESO DE CARACTERIZACIÓN FISICA Y MORFOLOGICA DE LAS GUADUAS PREVIAMENTE SELECCIONADAS EN LA ZONA RURAL DE ESTE MUNICIPIO, TODO ENMARCADO DENTRO DEL DESARROLLO DEL PROYECTO DE INVESTIGACIÓN DE MENOR CUANTIA CON CODIGO GI2016ING03 "ESFUERZOS DE FLEXION Y MODULO DE ELASTICIDAD EN MUESTRAS DE GUADUA ANGUSTIFOLIA KUNT PROCEDENTES DEL MUNICIPIO DE PITALITO -HUILA".
</t>
    </r>
    <r>
      <rPr>
        <b/>
        <sz val="8"/>
        <rFont val="Arial"/>
        <family val="2"/>
      </rPr>
      <t>22 - AVANCE 174</t>
    </r>
    <r>
      <rPr>
        <sz val="8"/>
        <rFont val="Arial"/>
        <family val="2"/>
      </rPr>
      <t xml:space="preserve"> -  HIPOLITO CAMACHO COY: APOYO ECONOMICO PARA SALIDA DE CAMPO DE 4 INTEGRANTES DEL PROYECTO "EDUCACIÓN BASICA PRIMARIA RUALA EN EL DEPARTAMENTO DEL HUILA" CON EL FIN DE LLEVAR A CABO ENTREVISTAS A PROFUNDIDAD. LAS VISITAS A LAS INSTITUCIONES PARA EL DESARROLLO DE LAS ENTREVISTAS SE LLEVARAN A CABO DURANTE LOS DÍAS COMPRENDIDOS DEL 26-27-31 DE MAYO Y 07-08-09-10 DE JUNIO DE 2016, CON DOCENTES DE INSTITUCIONES EDUCATIVAS RURALES EN LOS MUNICIPIOS DE ALGECIRAS-GUADALUPE-PALERMO-GARZÓ-LA PLATA-LA ARGENTINA-PITALITO-ISNOS.
</t>
    </r>
    <r>
      <rPr>
        <b/>
        <sz val="8"/>
        <rFont val="Arial"/>
        <family val="2"/>
      </rPr>
      <t>23 - AVANCE 189</t>
    </r>
    <r>
      <rPr>
        <sz val="8"/>
        <rFont val="Arial"/>
        <family val="2"/>
      </rPr>
      <t xml:space="preserve"> - MAURICIO DUARTE TORO: APOYO ECONOMICO PARA TRANSPORTE Y VIATICOS CON EL FIN DE DESPLAZARSE AL MUNICIPIO DE PITALITO DURANTE LOS DÍAS DEL 03 AL 06 DE JUNIO DE 2016, CON EL FIN DE SEGUIR CON EL PROCESO DE CARACTERIZACIÓN FISICA Y MORFOLOGICA DE LAS GUADUAS PREVIAMENTE SELECCIONADAS EN LA ZONA RURAL DE ESTE MUNICIPIO, TODO ENMARCADO DENTRO DEL DESARROLLO DEL PROYECTO DE INVESTIGACIÓN DE MENOR CUANTIA CON CODIGO GI2016ING03 "ESFUERZOS DE FLEXION Y MODULO DE ELASTICIDAD EN MUESTRAS DE GUADUA ANGUSTIFOLIA KUNT PROCEDENTES DEL MUNICIPIO DE PITALITO -HUILA".
</t>
    </r>
    <r>
      <rPr>
        <b/>
        <sz val="8"/>
        <rFont val="Arial"/>
        <family val="2"/>
      </rPr>
      <t>24 - AVANCE 184</t>
    </r>
    <r>
      <rPr>
        <sz val="8"/>
        <rFont val="Arial"/>
        <family val="2"/>
      </rPr>
      <t xml:space="preserve"> - MYRIAM OVIEDO CORDOBA: SOLICITUD DE APOYO ECONOMICO PARA TRANSPORTE CON EL FIN DE REALIZAR SALIDA DE CAMPO QUE SE REALIZARA DEL 26 DE MAYO AL 06 DE JUNIO DE 2016, CON CARGO AL PROYECTO "HECHOS VICTIMIZANTES EN EL MARCO DEL CONFLICTO ARMADO EN VEGALARGA" CODIGO GI2016CSH04, QUE SE LLEVARA A ACABO EN VEGALARGA-NEIVA
</t>
    </r>
    <r>
      <rPr>
        <b/>
        <sz val="8"/>
        <rFont val="Arial"/>
        <family val="2"/>
      </rPr>
      <t>25 - CONTRATO VIPS 199</t>
    </r>
    <r>
      <rPr>
        <sz val="8"/>
        <rFont val="Arial"/>
        <family val="2"/>
      </rPr>
      <t xml:space="preserve"> - DANIELA PAKER RIOS: Prestar servicios profesionales como economista  que se encargue de recolectar y procesar la información mediante diferentes técnicas cualitativas y cuantitativas del proyecto “Caracterización del tipo de ingreso y orientación al mercado internacional de las empresas exportadoras del Huila”. 
</t>
    </r>
    <r>
      <rPr>
        <b/>
        <sz val="8"/>
        <rFont val="Arial"/>
        <family val="2"/>
      </rPr>
      <t>26 - AVANCE 206</t>
    </r>
    <r>
      <rPr>
        <sz val="8"/>
        <rFont val="Arial"/>
        <family val="2"/>
      </rPr>
      <t xml:space="preserve"> - JOSE JARDANI GIRALDO URIBE: APOYO ECONOMICO PARA VIATICOS Y TRANSPORTE A LA CIUDAD DE MANIZALES PARA RECOGER INFORMACIÓN Y EXPERIENCIA DE DIFERENTES ENTIDADES EN EL MARCO DEL PROYECTO "FORMAS DE INGRESO AL MERCADO INTERNACIONAL DE LAS EMPRESAS EXPORTADORAS DEL HUILA 2015" CODIGO GI2016ECO01 EN LOS DÍAS DEL 14 AL 17 DE JUNIO DE 2016.
</t>
    </r>
    <r>
      <rPr>
        <b/>
        <sz val="8"/>
        <rFont val="Arial"/>
        <family val="2"/>
      </rPr>
      <t>27 - AVANCE 200</t>
    </r>
    <r>
      <rPr>
        <sz val="8"/>
        <rFont val="Arial"/>
        <family val="2"/>
      </rPr>
      <t xml:space="preserve"> - JUAN CARLOS CUELLAR SANTOS: APOYO ECONOMICO PARA TRANSPORTE Y MANUTENCION PARA 8 INVESTIGADORES QUIENES REALIZAR SALIDAS DE CAMPO EN LA INVESTIGACIÓN "EXPRESIONES MOTRICES: CAMINO PARA CONFIGURAR TEJIDO SOCIAL Y FORTALECER LA IDENTIDAD CULTURAL EN LAS COMUNIDADES INDIGENAS MISAK Y YANACONAS EN EL DEPARTAMENTO DEL HUILA" DEL 16 AL 18 DE JUNIO DE 2016 EN PITALITO COMUNIDAD YANACONA INTILLAGTA - LA ARGENTINA RESGUARDO NUEVO AMANECER. CON EL PROPOSITO DE REALIZAR EL CUARTO ENCUENTRO Y TALLER DE TRABAJO.
</t>
    </r>
    <r>
      <rPr>
        <b/>
        <sz val="8"/>
        <rFont val="Arial"/>
        <family val="2"/>
      </rPr>
      <t>28 - AVANCE 171</t>
    </r>
    <r>
      <rPr>
        <sz val="8"/>
        <rFont val="Arial"/>
        <family val="2"/>
      </rPr>
      <t xml:space="preserve"> - MAURICIO DUARTE TORO: APOYO ECONOMICO PARA TRANSPORTE Y VIATICOS CON EL FIN DE DESPLAZARSE AL MUNICIPIO DE PITALITO DURANTE LOS DÍAS DEL 20 AL 23  DE MAYO, CON EL FIN DE REALIZAR LA CARACTERIZACIÓN FISICA Y MORFOLOGICA DE LAS GUADUAS PREVIAMENTE SELECCIONADAS EN LA ZONA RURAL DE ESTE MUNICIPIO, TODO ENMARCADO DENTRO DEL DESARROLLO DEL PROYECTO DE INVESTIGACIÓN DE MENOR CUANTIA CON CODIGO GI2016ING03 "ESFUERZOS DE FLEXION Y MODULO DE ELASTICIDAD EN MUESTRAS DE GUADUA ANGUSTIFOLIA KUNT PROCEDENTES DEL MUNICIPIO DE PITALITO -HUILA".</t>
    </r>
    <r>
      <rPr>
        <b/>
        <sz val="8"/>
        <color indexed="8"/>
        <rFont val="Arial"/>
        <family val="2"/>
      </rPr>
      <t/>
    </r>
  </si>
  <si>
    <r>
      <rPr>
        <b/>
        <sz val="11"/>
        <color theme="1"/>
        <rFont val="Calibri"/>
        <family val="2"/>
        <scheme val="minor"/>
      </rPr>
      <t>APOYO PARA LA CONSOLIDACION DE GRUPOS DE INVESTIGACION:                                                                                                                       1. VIPS-42 - ANA MARIA MAÑOSCA RAMIREZ - NEURORED
2. VIPS-65 - MARIA A. RIVAS COVALEDA - f.salud - salud publica
3. GESTION Y COMPLEJIDAD ORG. - FACECO - GERMAN D. HEMBUZ
4. VIPS-75 - ANDREA DEL PILAR PEREZ CASTRO - F.EDU - PACA
5. VIPS-79 - EDNA CLARENA PINILLA SERRATO - F.SALUD - DNEUROPSY
6. APOYO - MAURO MONTEALEGRE - FACEN - DINUSCO
7. GESTION Y COMPLEJIDAD ORG. - faceco - German D. Hembuz</t>
    </r>
    <r>
      <rPr>
        <sz val="11"/>
        <color theme="1"/>
        <rFont val="Calibri"/>
        <family val="2"/>
        <scheme val="minor"/>
      </rPr>
      <t xml:space="preserve">
     1 - CONTRATO VIPS 114 - JUAN ESTEBAN LOZANO PLAZAS: Prestar servicios Profesionales en investigación del Grupo  de investigación  Carlos finlay adscrito a la Facultad de Salud.. 
2 - AVANCE 124 - MAURO MONTEALEGRE CARDENAS: APOYO ECONOMICO PARA VIATICOS PERNOTADOS A UN DOCENTE CON EL FIN DE PARTICIPAR DE LA FERIA DEL LIBRO Y TRABAJAR CON UN GRUPO DE INVESTIGACIÓN DE LA UNIVERSIDAD JAVERIANA DE LA CIUDAD DE BOGOTA DEL 28 AL 29 DE ABRIL. DEL GRUPO DINUSCO.
3 - AVANCE 133 - ANGELA MAGNOLIA RIOS GALLARDO - LISIMACO VALLEJO: Solicitud de apoyo económico para pago de inscripción  al evento "21ST ANNUAL CONGRESS OF THE EUROPEAN COLLEGE OF SPORT SCIENCE" EN LA CIUDAD DE VIENNA- AUSTRIA, Quienes participaran a este evento son la Vicerrectora de Investigación y Proyección Social Angela Magnolia Rios Gallardo  con la ponencia titulada "HEALTH PROMOTION AND SELF CARE: SANOLOGY PERSPECTIVE",El señor Lisimaco Vallejo Cuellar quien representara a la Universidad Surcolombiana con los Grupos de Investigación SALUD PÚBLICA, DESARROLLO SOCIAL Y DERECHOS HUMANOS y el grupo DNEUROPSY, presentara la ponencia titulada "FAMILY FUNCTION AND LIFESTYLE IN UNIVERSITY STUDENTS" 
4 - AVANCE 177 - MAURO MONTEALEGRE CARDENAS: APOYO ECONOMICO PARA VIATICOS PERNOTADOS A UN DOCENTE CON EL FIN DE PARTICIPAR DE  TRABAJAR CON GRUPOS DE INVESTIGACIÓN DE LA UNIVERSIDADES NACIONAL, JAVERIANA Y LOS ANDES EN LA CIUDAD DE BOGOTA DEL 26 Y 27 DE MAYO. DEL GRUPO DINUSCO.
5 - CONTRATO VIPS 198 - CRISTIAN FERNANDO PERDOMO PARRA: Prestar los servicios de apoyo a la gestión en la Realización de la traducción del español al inglés, de tres (3) artículos de investigación, con el fin de ser presentados a revistas internacionales
6 - CONTRATO VIPS 193 - LABORATORIO DE INGENIERIA Y METROLOGIA S.A.S.: Entregar a titulo de venta, equipos de laboratorio para el laboratorio de construcciones de Facultad de Ingenieria de la USCO
7 - AVANCE 210 -  JASMIDT VERA CUENCA: APOYO ECONOMICO PARA VIATICOS PERNOTADOS A UN DOCENTE CON EL FIN DE PARTICIPAR DE  TRABAJAR CON GRUPOS DE INVESTIGACIÓN DE LA UNIVERSIDADES NACIONAL, JAVERIANA Y SERGIO ARBOLEDA DE BOGOTÁ. EN LA CIUDAD DE BOGOTA DEL 16 Y 17 DE JUNIO DE 2016. DEL GRUPO DINUSCO.
8 - AVANCE 212 - NELSON GUTIERREZ GUZMAN: SOLICITUD DE VIATICOS  PARA UN DOCENTE CON EL FIN DE ASISTIR AL EVENTO ACADEMICO "N8 AGRIFOOD LAUNCH 2016: ONE NETWORK, MANY SOLUTIONS" A REALIZARSE EN MANCHESTER-INGLATERRA. DEL 20 AL 23 DE JUNIO DE 2016. CON CARGO AL GRUPO CATEGORIZADO DE INVESTIGACION.
9 - AVANCE 209 - MAURO MONTEALEGRE CARDENAS: APOYO ECONOMICO PARA VIATICOS PERNOTADOS A UN DOCENTE CON EL FIN DE PARTICIPAR DE  TRABAJAR CON GRUPOS DE INVESTIGACIÓN DE LA UNIVERSIDADES NACIONAL, JAVERIANA Y SERGIO ARBOLEDA DE BOGOTÁ. EN LA CIUDAD DE BOGOTA DEL 16 Y 17 DE JUNIO DE 2016. DEL GRUPO DINUSCO.
10 - AVANCE -  HUMBERTO RUEDA RAMIREZ: CP 048 PASAJE AEREO  INTERNACIONAL CON EL FIN DE DESPLAZARSE A ESPAÑA PARA PRESENTAR PONENCIAS                          </t>
    </r>
  </si>
  <si>
    <t>FORMULACION DE RESULTADOS DE INVESTIGACION (PATENTES, PROTOTIPOS, VARIEDADES VEGETALES O ANIMALES):                                                                         1 - VIPS-102 - MUÑOZ ABOGADOS SAS - Consultorias para formulaión de patentes.                                                                                                                                                                                                                                                                                                                                                                                                                                                                                               1 - CONTRATO VIPS 195 - TITO MORA TRUJILLO - SERVIFOTOLITO: entregar a título de venta, 500 cartillas, para la difusión de los resultados obtenidos de la investigación denominada "Implementación de técnicas de caracterización genética en planteles de reproductores de tilapia nilótica (Oreochromis niloticus)" de la Facultad de Ciencias Exacta y Naturales
2 - CONTRATO VIPS 194 - HECTOR ANDRES JOVEN MENDEZ: entregar el diseño y desarrollo de cd´s multimedia, para difundir los resultados de la investigación denominada "Obtención de protocolos de la alimentación de la tilapia" de la Facultad de Ciencias Exactas y Naturales</t>
  </si>
  <si>
    <t>1. APORTE USCO - CONVENIO No. 707 - EMGESA
AVANCE - RUBEN DARIO VALBUENA - compra alevinos
2. APORTE USCO - CONVENIO No. 006 
AVANCE - BEATRIZ ELENA ZAPATA BERRUECOS
3. APORTE USCO - CONVENIO No. 004
AVANCE - MAURICIO CARRILLO - 11, 14, 21 marzo
1 - AVANCE 137 - RUBEN DARIO VALBUENA VILLARREAL: APOYO ECONOMICO PARA COMPRA DE REPRODUCTORES DE CAPAZ, BOCACHICO, PATALO, PEJE PARA LA EJECUCIÓN DEL CONVENIO EMGESA 707 USCO, TAMBIEN APOYO ECONOMICO PARA ALQUILER DE VEHICULO PARA EL TRANSPORTE DE INVESTIGADORES, ALQUILER DE CAMION REFRIGERADOR PARA EL TRANSPORTE DE PECES RUTA BARRANCABERMEJA-JUNCAL (HUILA), VIATICOS DE UN DOCENTE Y MANUTENCIÓN DE 2 CONTRATISTAS DEL CONVENIO. DEL 6 AL 8 DE MAYO DE 2016 A BARRANCABERMEJA.
2 - CONTRATO VIPS 154 - CLAUDIA PATRICIA LLANOS RIVERA: Prestar servicios profesionales de psicóloga con el objeto de brindar apoyo en la fase de sistematización de resultados e informes finales dentro del marco del proyecto “Intervención neurocognitiva componente "Teoría de la Mente" en niños escolares con Trastornos comportamentales” en ejecución del Convenio 202 de 2013 con Colciencias. 
3 - CONTRATO VIPS 184 - MICROBIOLOGIA Y GENETICA LTDA - MICROGEN LTDA: entregar a título de venta materiales de laboratorio necesarios para el desarrollo del Convenio No. 004 de 2014 suscrito entre INFIHUILA - USCO
4 - CONTRATO VIPS 173 - YULY ALEJANDRA PERDOMO AGUIRRE: Prestar sus servicios Profesionales en la elaboración y entrega de los informes finales del proyecto “Implementación de técnicas de caracterización genética en planteles de reproductores de tilapia nilótica…” en ejecución del Convenio No. 004 de 2014 INFIHUILA  -USCO. 
5 - CONTRATO VIPS 186 - TRASFER S.A.S.: entregar alimento mircroparticulado, para la ejecución de los convenios No. 001 y 005 de 2014, celebrado entre INFIHUILA y la USCO
6 - CONTRATO VIPS 182 - OPTIMUS CENTRO DE ATENCION INTEGRAL EN SALUD LTDA: prestar el servicio de laboratorio con el fin de determinar los acidos grasos y triploidia en huevos y larvas de peces, para la ejecución de los convenios No. 005 y 006 de 2014, celebrado entre INFIHUILA y la USCO</t>
  </si>
  <si>
    <r>
      <rPr>
        <b/>
        <sz val="11"/>
        <color indexed="8"/>
        <rFont val="Calibri"/>
        <family val="2"/>
      </rPr>
      <t>1. LINA MARIA LOPEZ ROA,</t>
    </r>
    <r>
      <rPr>
        <sz val="11"/>
        <color theme="1"/>
        <rFont val="Calibri"/>
        <family val="2"/>
        <scheme val="minor"/>
      </rPr>
      <t xml:space="preserve"> - </t>
    </r>
    <r>
      <rPr>
        <sz val="8"/>
        <color indexed="8"/>
        <rFont val="Calibri"/>
        <family val="2"/>
      </rPr>
      <t>apoyar el fortalecimiento de la producción intelectual de los investigadores de la Universidad Surcolombiana</t>
    </r>
    <r>
      <rPr>
        <sz val="11"/>
        <color theme="1"/>
        <rFont val="Calibri"/>
        <family val="2"/>
        <scheme val="minor"/>
      </rPr>
      <t xml:space="preserve">.
</t>
    </r>
    <r>
      <rPr>
        <b/>
        <sz val="11"/>
        <color indexed="8"/>
        <rFont val="Calibri"/>
        <family val="2"/>
      </rPr>
      <t>2. PATRICIA GUTIERREZ -</t>
    </r>
    <r>
      <rPr>
        <sz val="11"/>
        <color theme="1"/>
        <rFont val="Calibri"/>
        <family val="2"/>
        <scheme val="minor"/>
      </rPr>
      <t xml:space="preserve">  </t>
    </r>
    <r>
      <rPr>
        <sz val="9"/>
        <color indexed="8"/>
        <rFont val="Calibri"/>
        <family val="2"/>
      </rPr>
      <t xml:space="preserve">apoyo económico para un estudiantes que participaran en el congreso latinoamericano y centroamericano de semilleros, grupos y líderes de investigación, con el proyecto participación ciudadana y procesos de planificación en el municipio de AIPE-HUILA, como presentación oral y poster, que se realizara en LA HABANA CUBA del 28  al 30 de abril de 2016 </t>
    </r>
    <r>
      <rPr>
        <sz val="11"/>
        <color theme="1"/>
        <rFont val="Calibri"/>
        <family val="2"/>
        <scheme val="minor"/>
      </rPr>
      <t xml:space="preserve">
</t>
    </r>
    <r>
      <rPr>
        <b/>
        <sz val="11"/>
        <color indexed="8"/>
        <rFont val="Calibri"/>
        <family val="2"/>
      </rPr>
      <t>3. ZULLY CUELLAR LOPEZ</t>
    </r>
    <r>
      <rPr>
        <sz val="11"/>
        <color theme="1"/>
        <rFont val="Calibri"/>
        <family val="2"/>
        <scheme val="minor"/>
      </rPr>
      <t xml:space="preserve">- </t>
    </r>
    <r>
      <rPr>
        <sz val="8"/>
        <color indexed="8"/>
        <rFont val="Arial"/>
        <family val="2"/>
      </rPr>
      <t>apoyo económico para pasaje aéreo a una docente y dos estudiantes que participaran en calidad de ponentes en EL IX CONGRESO INTERNACIONAL DIDACTICAS DE LAS CIENCIAS Y XIV Taller Internacional sobre la Enseñanza de la Física a realizarse el 20 de marzo al 01 de abril de 2016 en la ciudad de la habana cuba.</t>
    </r>
    <r>
      <rPr>
        <sz val="11"/>
        <color theme="1"/>
        <rFont val="Calibri"/>
        <family val="2"/>
        <scheme val="minor"/>
      </rPr>
      <t xml:space="preserve">
 1 - ORDEN ADMINISTRATIVA 30 - BANCO DE LA REPUBLICA: Con base en la en la solicitud 7.4-047-2016ª del 26 de febrero donde solicita la Renovación a la Red de Biblioteca Luis Ángel Arango, para la divulgación del conocimiento,
2 - CONTRATO VIPS 108 - TITO MORA TRUJILLO - SERVI FOTO LITO: entregar a título de venta el diseño y diagramación del boletin informativo virtual ORNI opina. Boletin de la Oficina de Relaciones Nacionales e Internacionales - ORNI de la USCO</t>
    </r>
  </si>
  <si>
    <t>DISEÑO DE APLICATIVOS DIGITALES PARA DIVULGAR LA INVESTIGACION
1. VIPS-24 - FREDY HERNAN SANCHEZ MONTAÑA
2. VIPS-58 - LUIS FELIPE CELIS FIERRO
3 - CONTRATO VIPS 175 - HECTOR ANDRES JOVEN MENDEZ - SOFTWORK SERVICES: entregar el diseño, edición de pagina web con aplicativo virtual, cartilla digital para los convenios No. 005 y 006 de 2014 celebrado entre INFIHUILA y la USCO</t>
  </si>
  <si>
    <t>En acta de comité editorial se planteo el proyecto para la elaboracion de portafolio y repositorio de produccioón intelectual                                                                                                                                                                                                                                                                                                                1 - AVANCE 108 - ANA ORSIDIS OROZCO ROJAS: APOYO ECONOMICO EN DESARROLLO DEL EVENTO" LA 29 FERIA INTERNACIONAL DEL LIBRO" CORRESPONDIENTES A TRANSPORTE TERRESTRE Y MANUTENCIÓN POR 16 DÍAS A DOS CONTRATISTAS Y VIATICOS Y TRANSPORTE A UN DOCENTE, ALQUILER DE UN STAND, ALQUILER DE VEHICULO Y LOGISTICA DEL EVENTO QUE SE REALIZARA EN LA CIUDAD DE BOGOTA DEL 19 DE ABRIL AL 02 DE MAYO DE 2016. PERO SE DESPLAZAN A BOGOTA DESDE EL 14 DE ABRIL.</t>
  </si>
  <si>
    <r>
      <rPr>
        <b/>
        <sz val="11"/>
        <color theme="1"/>
        <rFont val="Calibri"/>
        <family val="2"/>
        <scheme val="minor"/>
      </rPr>
      <t xml:space="preserve">1. O.A.-27 - ASOC. DE EDITORIALES U - ASEUC - william torres       </t>
    </r>
    <r>
      <rPr>
        <sz val="11"/>
        <color theme="1"/>
        <rFont val="Calibri"/>
        <family val="2"/>
        <scheme val="minor"/>
      </rPr>
      <t xml:space="preserve">                                                                                                                              1- AVANCE 135 - GERMAN ALFONSO LOPEZ DAZA: APOYO ECONOMICO PARA PAGO DE MEMBRESIA A LA ASSOCIATION FRANCAISE DE DROIT CONSTITUTIONNELL  CORRESPONDIENTES A L AÑO 2016, SE SOLICITA POR AVANCE DEBIDO A QUE CORRESPONDE A UN PAGO INTERNACIONAL QUE SE REALIZA CON DEBITO A TARJETA DE CREDITO. </t>
    </r>
  </si>
  <si>
    <r>
      <rPr>
        <b/>
        <sz val="11"/>
        <color theme="1"/>
        <rFont val="Calibri"/>
        <family val="2"/>
        <scheme val="minor"/>
      </rPr>
      <t xml:space="preserve">1. O.A.-1 - ELSEVIER   </t>
    </r>
    <r>
      <rPr>
        <sz val="11"/>
        <color theme="1"/>
        <rFont val="Calibri"/>
        <family val="2"/>
        <scheme val="minor"/>
      </rPr>
      <t xml:space="preserve">                                                                                                                                                                                            1 - ORDEN ADMINISTRATIVA 31 - D.M.S. EDICIONES E INVESTIGACIONES: pago para suscripción anual con dicha entidad comercial con el fin de dar continuidad con el Uso de la Base de Datos Infolegaldms para toda la comunidad universitaria
2 - CONTRATO VIPS 175 - HECTOR ANDRES JOVEN MENDEZ - SOFTWORK SERVICES: entregar el diseño, edición de pagina web con aplicativo virtual, cartilla digital para los convenios No. 005 y 006 de 2014 celebrado entre INFIHUILA y la USCO</t>
    </r>
  </si>
  <si>
    <t>Se programa diagnostico de el archivo de gestion y se diseña el espacio para ubicar el archivador, proyectado para 10 años.                                                                                                                                                                                                          1 - CONTRATO VIPS 136 - CARLOS ARTURO VICTORIA AMAYA: entregar a título de venta archivador rodante, para dotar la Vicerrectoria de Investigación y Proyección Social de la USCO</t>
  </si>
  <si>
    <r>
      <rPr>
        <b/>
        <sz val="11"/>
        <color theme="1"/>
        <rFont val="Calibri"/>
        <family val="2"/>
        <scheme val="minor"/>
      </rPr>
      <t xml:space="preserve">1. APOYO - GERMAN LOPEZ DAZA – seminario de Indexación de revistas Bogotá - 1-2 marzo  </t>
    </r>
    <r>
      <rPr>
        <sz val="11"/>
        <color theme="1"/>
        <rFont val="Calibri"/>
        <family val="2"/>
        <scheme val="minor"/>
      </rPr>
      <t xml:space="preserve">                                                                                        1 - ORDEN ADMINISTRATIVA 35 - CARLOS FERNANDO NARVAEZ - AMERICAN SOCIETY FOR MICROBIOLOGY: pago para realizar publicación en la revista Clinical and Vaccine Immunology del trabajo titulado “Viability and Functionality of Cryopreserved Peripheral Blood Mononuclear Cells In Pediatric Dengue” 
2 - ORDEN ADMINISTRATIVA 36 - TR + S TRADUCCIONES &amp; SERVICIOS SAS.: pago del servicio de traducciones de los títulos, resúmenes, palabras claves y los editoriales de los números de la revista ENTORNOS correspondientes al año 2015
3 - RESOLUCIÓN 04 - GUILLERMO LEÓN RÚA URIBE - CARLOS PEREA SANDOVAL - CLAUDIA PATRICIA HENAO LEMA - GLORIA YANETH FLOREZ YEPES - PEDRO FELIPE DIAZ ARENAS - CAROLINA GUTIERREZ DE PIÑERES BOTERO - LIZETH MANUELA AVELLANEDA TORRES - LIDA MILENA RODRÍGUEZ NAVARRO - GUSTAVO JOSÉ AROCA MARTÍNEZ - LORENA MARTINEZ DELGADO - GERMAN DAVID GOMEZ PALACIO -  JAVIER DIAZ CASTRO - MÓNICA FRANCO ANGEL - MARCO ANTONIO MORALES OSORIO - JAVIER ALONSO ZAMBRANO HERNÁNDEZ - ALEXANDER RODRÍGUEZ BUSTAMANTE - OCHY MERCEDES VARGAS GUTIERREZ - PEDRO FELIPE DIAZ ARENAS - DAVID ORLANDO CAMARGO CÁRDENAS - MÓNICA  GÓMEZ BOTERO - CLAUDIA MARITZA GUZMÁN ARIZA - AURA MARGARITA CALLE GUERRA - MARIO ENRIQUE ERASO BELALCÁZAR - CARLOS ALBERTO VARGAS JIMÉNEZ - VÍCTOR MANUEL CABALLERO ORTÍZ - MARIA LUCIA TORRES VILLAREAL - TANIA GICELA BOLAÑOS ENRIQUEZ - BEATRIZ LONDOÑO TORO - MARIELA INÉS SÁNCHEZ CARDONA - NUBIA CAROLINA RODRIGUEZ BEJARANO: Reconocer a los docentes de la base de datos establecida por COLCIENCIAS como Pares Evaluadores para la evaluación de los proyectos de la Convocatoria Interna No. 02 para conformar el Banco de proyectos solidarios elegibles de Proyección Social para la vigencia 2016
4 - CONTRATO VIPS 148 - TITO MORA TRUJILLO - SERVI FOTO LITO:  entregar a título de venta el diseño, diagramación e impresión de la revista Crecer empresarial No. 26, de la Facultad de Economía y Administración de la USCO
5 - CONTRATO VIPS 164 - YOLANDA ROCIO MELO MARROQUIN - GRAFIWEB:  prestar el servicio de diagramación e impresión de la edición No. 14, volumen 7 No. 2 de la revista de la Facultad de Salud de la USCO.
6 - CONTRATO VIPS 176 - TITO MORA TRUJILLO - SERVI FOTO LITO:  entregar el diseño, edición e impresión de cartilla,  para el desarrollo de los Convenios No. 001 y 005 de 2014, suscripto entre INFIHUILA y la USCO 
7 - RESOLUCIÓN 26 - MIGUEL DANILO MOLINA BOHORQUEZ  - LUZ POSADA CHAVES: RECONOCER a los docentes de la lista establecida por COLCIENCIAS como Pares Evaluadores para que evalúen los proyectos de libros presentados
8 - ORDEN ADMINISTRATIVA 045 - CADMUS, A CENVEO COMPANY: publicación en la revista Clinical and Vaccine Immunology del trabajo titulado “Viability and Functionality of Cryopreserved Peripheral Blood Mononuclear Cells In Pediatric Dengue” con la empresa AMERICAN SOCIETY FOR MICROBIOLOGY
9 - RESOLUCIÓN 25 -  MARLY JOHANA BAHAMON MUÑETON - ADRIANA MARIA ANGEL BOTERO - CARLOS MARIO MOLINA BETANCUR - RICARDO ECHEVARRIA RAMIREZ - GERARDO CARDOZO RINCON - CLAUDIA FIGUEROA - JUAN DIEGO LOPERA ECHAVARRIA - MONICA MARION CATAÑO OTALORA - HENRY PORTELA GUARIN - WILLIAM MANUEL MORA PENAGOS - WILLIAM MANUEL MORA PENAGOS -  JOSE ARMANDO VIDARTE CLAROS - LUZ AMELIA HOYOS CUARTAS - BLANCA CECILIA ZULUAGA DIAZ - MARIO EDUARDO GIRALDO OLIVEROS: RECONOCER a los docentes de la lista establecida por COLCIENCIAS como Pares Evaluadores para que evalúen la productividad académica presentada por los docentes de la Universidad Surcolomnbiana
10 - ORDEN DE SEVICIO SIMPLICADA #FCJP-024-2016 - MARTHA CECILIA ABELLA DE FIERRO</t>
    </r>
  </si>
  <si>
    <t xml:space="preserve">1. VIPS-37 - MARCO ANTONIO CEBALLOS ALBARRACIN: Profesional en evaluación editorial, asesoría en redacción de originales para publicar
2. VIPS-38 - SHIRLEY SOLANGHI CALDERON TORRES: profesional producción de revistas científicas 
</t>
  </si>
  <si>
    <r>
      <rPr>
        <b/>
        <sz val="11"/>
        <color theme="1"/>
        <rFont val="Calibri"/>
        <family val="2"/>
        <scheme val="minor"/>
      </rPr>
      <t>1. VIPS-36 - LISETH ANDREA SALAS CARVAJAL: apoyo admón. en la editorial
2. VIPS-37 - MARCO ANTONIO CEBALLOS ALBARRACIN</t>
    </r>
    <r>
      <rPr>
        <sz val="11"/>
        <color theme="1"/>
        <rFont val="Calibri"/>
        <family val="2"/>
        <scheme val="minor"/>
      </rPr>
      <t xml:space="preserve">
1 - RESOLUCIÓN 25 - WILLIAM MANUEL MORA PENAGOS -  JOSE ARMANDO VIDARTE CLAROS - LUZ AMELIA HOYOS CUARTAS - BLANCA CECILIA ZULUAGA DIAZ - MARIO EDUARDO GIRALDO OLIVEROS: RECONOCER a los docentes de la lista establecida por COLCIENCIAS como Pares Evaluadores para que evalúen la productividad académica presentada por los docentes de la Universidad Surcolomnbiana
2 - RESOLUCIÓN 24 - GLADYS ZAMUDIO TOBAR - GABRIEL JAIME COLORADO ZULUAGA - YINIVA CAMARGO CAICEDO - KATHERINE TATIANA RENDONDO DE ORO - ASTRID BIBIANA RODRIGUEZ CORTES - DAVID ORLANDO CAMARGO CARDENAS - ALFONSO RODRIGUEZ RAMIREZ - ANDRES MAURICIO VILLEGAS HINCAPIE - MONICA DEL ROSARIO GOMEZ BOTERO - CAROLINA GUTIERREZ DE PIÑERES BOTERO - LIDA MILENA RODRIEGUEZ NAVARRO - ANDRES BARRIOS RUBIO - NATALIA ESCOBAR ESCOBAR - HERNAN ALEJANDRO OLANO GARCIA - MAURICIO BOCANUMENT ARBELAEZ - ANA PATRICIA PABON MANTILLA - LEONEL SANONI CHARRY VILLALBA - ORLANDO PARDO MARTINEZ - ROSEMBERT ARIZA SANTAMARIA: Reconocer a los docentes de la base de datos establecida por COLCIENCIAS como pares evaluadores para la evaluación de los proyectos de la convocatoria interna No. 02 para conformar el banco de proyectos solidarios elegibles de proyección social para la vigencia 2016
3 - RESOLUCIÓN 27 - LILIAM CRISTINA AGUDELO MORIMTSU - BLANCA NELLY GALLARDO CERON - GLORIA PATRICIA MARCIALES VIVAS - LIGIA URBINA MOLANO - ALFREDO JOSE CONSTAIN ARAGON - ALFREDO JOSE CONSTAIN ARAGON: RECONOCER a los docentes de la lista establecida por COLCIENCIAS como pares evaluadores para que evaluen los artículos presentados.
4 - RESOLUCIÓN 28 - LIDA MILENA RODRIGUEZ NAVARRO - JORGE MIGUEL MIZUNO HAYDAR - SIAVOSH SADEGHIAN KHALAJABANI - MONICA FRANCO ANGEL: Reconocer a los docentes de la lista establecida por COLCIENCIAS como Pares Evaluadores para que evalúen los proyectos de Investigación de los grupos y semilleros de Investigación de las Facultades de la Universidad Surcolombiana
5 - RESOLUCIÓN 29 -  MARIO ALBERTO CAJAS SARRIA - JAVIER ENRIQUE VELEZ SANCHEZ: Reconocer a los docentes de la lista establecida por COLCIENCIAS como Pares Evaluadores para que evalúen la productividad académica presentada por los docentes  de la Universidad Surcolombiana
6 - RESOLUCIÓN 30 - ASTRID BIBIANA RODRIGUEZ CORTES - MARY SOL NARVAEZ CASTRO: Reconocer a los docentes de la lista establecida por COLCIENCIAS como Pares Evaluadores para que evalúen los proyectos de Investigación de los grupos y semilleros de Investigación de las Facultades de la Universidad
7 - RESOLUCIÓN 31 - OMAR MUÑOZ SANCHEZ: Reconocer a los docentes de la lista establecida por COLCIENCIAS como Pares Evaluadores para que evalúen la productividad académica presentada por los docentes de la Universidad Surcolombiana
</t>
    </r>
  </si>
  <si>
    <r>
      <rPr>
        <b/>
        <sz val="11"/>
        <color theme="1"/>
        <rFont val="Calibri"/>
        <family val="2"/>
        <scheme val="minor"/>
      </rPr>
      <t xml:space="preserve">1. ASOCIACION DE EDITORIALES UNIV.  DE COLOMBIA – ASEUC: cuota anual.  </t>
    </r>
    <r>
      <rPr>
        <sz val="11"/>
        <color theme="1"/>
        <rFont val="Calibri"/>
        <family val="2"/>
        <scheme val="minor"/>
      </rPr>
      <t xml:space="preserve">                                                                                                    1 - ORDEN ADMINISTRATIVA 33 - ANA ORSIDIS OROZCO ROJAS: pago para la implementación del Datafono inalámbrico con el fin de recaudar las ventas realizadas desde la Editorial de la Universidad Surcolombiana
2 - RESOLUCION 15 - CHRISTIAN HEDERICH MARTÍNEZ: RECONOCER como instructor para el desarrollo de la “Conferencia sobre redacción de Artículos Científicos en Revistas Indexadas”, con duración de Ocho (08) horas.
3 - AVANCE 204 - WILLIAM FERNANDO TORRES SILVA: APOYO ECONOMICO PARA MANUTENCIÓN A DOS DOCENTES INVITADOS QUE VAN A ORIENTAR EL "TALLER EN PROCESOS DE PRODUCCIÓN, CONCEPCION Y ESCRITURA DE LIBROS" DIRIGIDO AL PERSONAL DE LA EDITORIAL, VICERRECTORIA DE INVESTIGACION, DECANOS Y AUTORES DE LOS LIBROS QUE SE PRESENTARON EN EL MARCO DE LA CONVOCATORIA PARA PUBLICACIÓN DE LIBROS 2016-2017 EL EVENTO SE LLEVARA A CABO EN NEIVA EL 13 Y 14 DE JUNIO DE 2016.</t>
    </r>
  </si>
  <si>
    <t>200   Eventos</t>
  </si>
  <si>
    <t>16 Talleres</t>
  </si>
  <si>
    <t xml:space="preserve">1. PROGRAMA ONDAS DEL CONVENIO 245 DE 2014.
• 1 - AVANCE 121 -  JOSE LUIS VALDERRAMA AGUIRRE: APOYO ECONOMICO  PARA TRANSPORTE Y MANUTENCIÓN ADOS CONTRATISTAS CON EL FIN DE REALIZAR APOYO LOGISTICO Y ACOMPAÑAMIENTO EN LA REALIZACIÓN DE VIDEO PARA COLCIENCIAS EN EJECUCIÓN DEL CONVENIO245 DE 2014 EN EL MUNICIPIO DE VILLAVIEJA DEL 25 AL 27 DE ABRIL DE 2016.
• 2 - CONTRATO VIPS 118 - GLORIA MARIA VEGA MONTENEGRO: Prestar los servicios profesionales de apoyo a la coordinación de  las asesorías metodológicas y temáticas de los grupos escolares de investigación Ondas en ejecución del Convenio 245 de 2014. 
• 3 - CONTRATO VIPS 119 - ALBA LUZ OCAÑA CORTES: Prestar servicios profesionales como asesor contable y financiero al Programa Ondas, en ejecución del Convenio 245 Usco- Gobernación del Huila. 
• 4 - CONTRATO VIPS 120 - JOSE LUIS VALDERRAMA AGUIRRE: Prestar sus servicios profesionales como Asesor de información e internacionalización del Programa Ondas En ejecución del Convenio 245 de 2014. 
• 5 - CONTRATO VIPS 121 - JHONATAN RUIZ LEON: Prestar sus servicios profesionales como Asesor de desarrollo del sistema de información, seguimiento y evaluación, al Programa Ondas. En ejecución del Convenio 245 de 2014. 
• 6 - CONTRATO VIPS 122 - JUAN GUILLERMO LOPEZ ROA: Prestar los servicios profesionales para asesorar y acompañar a los grupos de investigación escolar del programa ONDAS en la línea de cultura ciudadana y emprendimiento para los municipios de Neiva y Aipe, en ejecución del convenio 245 de 2014.
• 7 - CONTRATO VIPS 123 - RUTH RODRIGUEZ ORJUELA: Prestar los servicios profesionales para asesorar y acompañar a los grupos de investigación escolar del programa ONDAS en la línea ciencias sociales del comportamiento, educación y pedagogía para los municipios de Neiva y Aipe, en ejecución del convenio 245 de 2014. 
• 8 - CONTRATO VIPS 124 - JHONATAN AMEZQUITA LIZCANO: Prestar los servicios profesionales para asesorar y acompañar a los grupos de investigación escolar del programa ONDAS en los municipios de Nátaga, Tesalia, Paicol, La Plata y La Argentina, en ejecución del convenio 245 de 2014.. 
• 9 - CONTRATO VIPS 125 - NORMEN ALEJANDRO MOLINA VIVAS: Prestar los servicios profesionales para asesorar y acompañar a los grupos de investigación escolar del programa ONDAS en los municipios de Gigante, Garzón, Agrado, Pital y Tarqui, en ejecución del convenio 245 de 2014. 
• 10 - CONTRATO VIPS 126 - YIMY NAVARRO BRAVO: Prestar los servicios profesionales para asesorar y acompañar a los grupos de investigación escolar del programa ONDAS en los municipios de Elias, Timana, Pitalito y Palestina, en ejecución del convenio 245 de 2014. 
• 11 - CONTRATO VIPS 127 - ALVEIRO MUÑOZ MALAGON: Prestar los servicios profesionales para asesorar y acompañar a los grupos de investigación escolar del programa ONDAS en los municipios de Oporapa, Saladoblanco, Isnos y San Agustín, en ejecución del convenio 245 de 2014.
• 12 - CONTRATO VIPS 128 - ABELARDO GARCIA ROJAS: prestar los servicios profesionales para asesorar y acompañar a los grupos de investigación escolar del programa ONDAS en los municipios de Palermo, Santa María, Teruel, Iquira y Yaguará, en ejecución del convenio 245 de 2014. 
• 13 - CONTRATO VIPS 129 - LORENA ANDREA GUEVARA BARREIRO: Prestar los servicios profesionales  para asesorar y acompañar a los grupos de investigación escolar del programa ONDAS en los municipios de Rivera, Campoalegre, Algeciras y Hobo, en ejecución del convenio 245 de 2014. 
• 14 - CONTRATO VIPS 130 - EDNA XIOMARA RODRIGUEZ ROBLES: Prestar los servicios profesionales para asesorar y acompañar a los grupos de investigación escolar del programa ONDAS en los municipios de Colombia, Baraya, Tello y Villavieja, en ejecución del convenio 245 de 2014. 
• 15 -  CONTRATO VIPS 131 - PATRICIA FUENTES LOZANO: Prestar los servicios profesionales como asesor para construir la estrategia de acompañamiento orientada a la introducción de la investigación como estrategia pedagógica en los currículos de cuatro instituciones educativas favorecidas por el programa ONDAS en el departamento del Huila. 
• 16 - CONTRATO VIPS 132 - DAIAN DANOVIS YUSTRES GARCIA: Prestar los servicios de apoyo a la gestión para asesorar y acompañar a los grupos de investigación escolar del programa ONDAS en los municipios de Altamira, Guadalupe, Suaza y Acevedo, en ejecución del convenio 245 de 2014. 
• 17 - AVANCE 102 - JOSE LUIS VALDERRAMA AGUIRRE: APOYO ECONÓMICO PARATRANSPORTE Y MANUTENCIÓN A UNA CONTRATISTA  CON EL FIN DE VIAJAR A LA CIUDAD DE MANIZALES PARA PARTICIPAR EN LA "I FERIA Y ENCUENTRO INTERNACIONAL DE AVANCES, DESARROLLOS Y EXPERIENCIAS SIGNIFICATIVAS EN CIENCIA, TECNOLOGIA E INNOVACION EN LA BIODIVERSIDAD DEL SUR, EN EL MARCO DE LA UNION DE NACIONES SURAMERICANAS - UNASUR" EN REPRESENTACION DEL CONVENIO ONDAS HUILA EN EL MARCO DEL CONVENIO 245 DE 2014.
• 18 - AVANCE 169 -  ALBA LUZ OCAÑA CORTES: APOYO ECONOMICO  PARA TRANSPORTE Y MANUTENCIÓN A SIETE DOCENTE Y 10 ESTUDIANTES, DE GIGANTE-NEIVA-TIMANA-LA PLATA-GIGANTE-GARZÓN  A LA CIUDAD DE CALI, CON EL FIN DE PARTICIPAR EN EL ENCUENTRO REGIONAL ONDAS "YO AMO LA CIENCIA" 2016, EN REPRESENTACIÓN DEL PROGRAMA ONDAS HUILA EN EL MARCO DEL CONVENIO 245 DE 2014. EL 18-19-20 DE MAYO DE 2016.
• 19 - AVANCE 170 -  GLORIA MARIA VEGA MONTENEGRO: APOYO ECONOMICO  PARA TRANSPORTE Y MANUTENCIÓN A UNA CONTRATISTA  A LA CIUDAD DE CALI, CON EL FIN DE PARTICIPAR EN EL ENCUENTRO REGIONAL ONDAS "YO AMO LA CIENCIA" 2016, EN REPRESENTACIÓN DEL PROGRAMA ONDAS HUILA EN EL MARCO DEL CONVENIO 245 DE 2014.AVANCE 121
2. CONVENIO 001 SUSCRITO ENTRE INFIHUILA Y LA UNIVERSIDAD SURCOLOMBIANA
• 20 - CONTRATO VIPS 138 - JORGE ENRIQUE TORRENTE TRUJILLO: entregar a título de venta materiales de papeleria y oficina, necesarios para el desarrollo de los Convenios No.001, 005 y 006. Suscriptos entre INFIHUILA y la USCO.
• 21 - CONTRATO VIPS 137 - OPTIMUS CENTRO DE ATENCION INTEGRAL EN SALUD LTDA: prestar el servicio de laboratorio clínico con el fin de realizar hemogramas, cortes histológicos, y pruebas bioquímicas, para la ejecución del convenio especial de cooperación N°. 001 de 2014, celebrado entre INFIHUILA Y LA USCO
• 22 - AVANCE 109 - JUDITH SANCHEZ VARGAS: APOYO ECONOMICO EN DESARROLLO DEL EVENTO "SANIDAD Y USO DE PROBIOTICOS EN LA ACUICULTURA" DENTRO DEL MARCO DEL PLAN DE TRANSFERENCIAS DEL CONVENIO DE COOPERACIÓN No. 001, INFIHUILA-USCO, EL CUAL SERA REALIZADO DEL 14 AL 15 DE ABRIL DE 2016. EN GARZÓN Y YAGUARA.
• 24 - CONTRATO VIPS 181 - LILIANA TRUJILLO LEAL - INSUVET DISTRIBUCIONES: entregar a título de venta, alimento balanceado para peces, en la ejecución del convenio No.001 y 005 de 2014, celebrado entre INFIHUILA y la USCO
3. CONVENIO 002 DE 2014 SUSCRITO ENTRE INFIHUILA Y LA UNIVERSIDAD SURCOLOMBIANA
• 25 - ORDEN ADMINISTRATIVA 34 - ARMANDO TORRENTE TRUJILLO: pago de servicio al Laboratorios de Suelos Análisis completo Textura Bouyucos, Densidd, Análisis, Mexclas Min, Calcio, Proyecto No. 03-1233-2015, a razón de 70 muestras de suelos para los análisis correspondientes al proyecto del Convenio No. 002 de 2014, denominado “obtención de Abonos Organicos-minerales como acondicionadores Agrícolas” suscritos con el INFIHUILA-USCO
• 26 - CONTRATO VIPS 180 - EDITORA SURCOLOMBIANA S.A.: prestar el servicio de impresión de cartillas, para la ejecución de los convenios No.002 y 003 de 2014, suscripto entre INFIHUILA y la USCO
• 27 - CONTRATO VIPS 179 - REDES Y COMPUTADORES COLOMBIA S.A.S.:  entregar medios de almacenamiento, para la ejecución de los convenios No.002 y 003 de 2014, celebrado entre INFIHUILA y la USCO
• 28 - CONTRATO VIPS 178 - CENTRO DE DESARROLLO DE NUEVAS TECNOLOGIAS S.A.S.: prestar el servicio de diseño de 2 blogs y 2 micrositios, para la ejecución de los convenios No.002 y 003 de 2014, suscripto entre INFIHUILA y la USCO
4. CONVENIO 003 DE 2014 SUSCRITO ENTRE INFIHUILA Y LA UNIVERSIDAD SURCOLOMBIANA
• 26 - CONTRATO VIPS 180 - EDITORA SURCOLOMBIANA S.A.: prestar el servicio de impresión de cartillas, para la ejecución de los convenios No.002 y 003 de 2014, suscripto entre INFIHUILA y la USCO
• 27 - CONTRATO VIPS 179 - REDES Y COMPUTADORES COLOMBIA S.A.S.:  entregar medios de almacenamiento, para la ejecución de los convenios No.002 y 003 de 2014, celebrado entre INFIHUILA y la USCO
• 28 - CONTRATO VIPS 178 - CENTRO DE DESARROLLO DE NUEVAS TECNOLOGIAS S.A.S.: prestar el servicio de diseño de 2 blogs y 2 micrositios, para la ejecución de los convenios No.002 y 003 de 2014, suscripto entre INFIHUILA y la USCO
• 29 - CONTRATO VIPS 183 - HERNANDO VARGAS BERMEO: arrendar equipo especializado, para la ejecución del convenio No.003 de 2014, celebrado entre INFIHUILA y la USCO
5. CONVENIO 005 SUSCRITO ENTRE INFIHUILA Y LA UNIVERSIDAD SURCOLOMBIANA
• 20 - CONTRATO VIPS 138 - JORGE ENRIQUE TORRENTE TRUJILLO: entregar a título de venta materiales de papeleria y oficina, necesarios para el desarrollo de los Convenios No.001, 005 y 006. Suscriptos entre INFIHUILA y la USCO.
• 24 - CONTRATO VIPS 181 - LILIANA TRUJILLO LEAL - INSUVET DISTRIBUCIONES: entregar a título de venta, alimento balanceado para peces, en la ejecución del convenio No.001 y 005 de 2014, celebrado entre INFIHUILA y la USCO
• 30 - CONTRATO VIPS 111 - ANYI KATHERINE RIVERA SANTAMARIA: Prestar servicios de apoyo a la gestión durante la ejecución de los Convenios N° 005 y 006 de 2014 suscrito entre el IN0FIHUILA Y LA USCO.
• 31 - CONTRATO VIPS 110 - OVER NORIEGA GOMEZ: Prestar servicios de apoyo a la gestión durante la ejecución de los Convenios N° 005 y 006 de 2014 suscrito entre el INFIHUILA Y LA USCO.
6. CONVENIO 006 SUSCRITO ENTRE INFIHUILA Y LA UNIVERSIDAD SURCOLOMBIANA
• 20 - CONTRATO VIPS 138 - JORGE ENRIQUE TORRENTE TRUJILLO: entregar a título de venta materiales de papeleria y oficina, necesarios para el desarrollo de los Convenios No.001, 005 y 006. Suscriptos entre INFIHUILA y la USCO.
• 23 - CONTRATO VIPS 147 - LILIANA TRUJILLO LEAL - INSUVETDISTRIBUCIONES: entregar a título de venta, alimento balanceado para peces, para los convenios especiales de cooperación No. 001 y 006 de 2014, celebrado entre INFIHUILA y la USCO
• 30 - CONTRATO VIPS 111 - ANYI KATHERINE RIVERA SANTAMARIA: Prestar servicios de apoyo a la gestión durante la ejecución de los Convenios N° 005 y 006 de 2014 suscrito entre el IN0FIHUILA Y LA USCO.
• 31 - CONTRATO VIPS 110 - OVER NORIEGA GOMEZ: Prestar servicios de apoyo a la gestión durante la ejecución de los Convenios N° 005 y 006 de 2014 suscrito entre el INFIHUILA Y LA USCO.
7. CONVENIO DE COOPERACIÓN DE CIENCIA Y TECNOLOGÍA N° CEQ 707 DE 2015 CELEBRADO ENTRE LA UNIVERSIDAD SURCOLOMBIANA Y EMGESA.
• 32 - CONTRATO VIPS 134 - BEATRIZ ELENA ZAPATA BERRUECOS: Prestar servicios profesionales como coinvestigador en el desarrollo del Convenio de Cooperación de Ciencia y Tecnología N° CEQ 707 de 2015 celebrado entre la Universidad Surcolombiana y EMGESA.
• 33 - CONTRATO VIPS 133 - RAFAEL ROSADO PUCCINI: Prestar servicios profesionales como Coordinador de aspectos técnicos, científicos y operativos en el desarrollo del Convenio de Cooperación de Ciencia y Tecnología N° CEQ 707 de 2015 celebrado entre la Universidad Surcolombiana y EMGESA.
• 34 - CONTRATO VIPS 135 - NATHALIA CALDERON VARGAS: Prestar sus servicios de apoyo a la gestión, en el desarrollo del  Convenio de Cooperación de Ciencia y Tecnología N° CEQ 707 de 2015 celebrado entre la Universidad Surcolombiana y EMGESA.
• 35 - AVANCE 137 - RUBEN DARIO VALBUENA: APOYO ECONOMICO PARA COMPRA DE REPRODUCTORES DE CAPAZ, BOCACHICO, PATALO, PEJE PARA LA EJECUCIÓN DEL CONVENIO EMGESA 707 USCO, TAMBIEN APOYO ECONOMICO PARA ALQUILER DE VEHICULO PARA EL TRANSPORTE DE INVESTIGADORES, ALQUILER DE CAMION REFRIGERADOR PARA EL TRANSPORTE DE PECES RUTA BARRANCABERMEJA-JUNCAL (HUILA), VIATICOS DE UN DOCENTE Y MANUTENCIÓN DE 2 CONTRATISTAS DEL CONVENIO A BARRANCABERMEJA.
• 36 - CONTRATO VIPS 185 - KASAI SAS ORGANIZACIÓN COMERCIAL: entregar a título de venta de un microscopio, necesario para el desarrollo del Contrato No.CEQ - 707 suscrito entre EMGESA - USCO
• 37 - CONTRATO VIPS 190 - OVER NORIEGA GOMEZ: Prestar servicios de apoyo a la gestión como Tecnólogo en el desarrollo del convenio de cooperación de ciencia y tecnología N° CEQ 707 de 2015 celebrado entre la Universidad Surcolombiana y Emgesa..  
• 38 - CONTRATO VIPS 196 - CARLOS EDUARDO HERRERA MOSQUERA: entregar a título de venta, aires acondicionados, necesarios para la adecuación de los laboratorios de la granja experimental, durante la ejecución del Convenio No.CEQ - 707 suscrito entre EMGESA – USCO
8. CONVENIO NO.1655-2015 SUSCRIPTO ENTRE SHIRE COLOMBIA SAS Y LA UNIVERSIDAD SURCOLOMBIANA
• 39 - CONTRATO VIPS 107 - BIODIAGNOSTICA S.A.S.: entregar a título de venta cajas de carton blancas plastificadas marca USA Scientific necesarias para desarrollar las actividades del proyecto " Edema Angioneurótico Hereditario en Neiva - Colombia", con el fin de cumplir los objetivos del Convenio No.1655-2015 suscripto entre SHIRE COLOMBIA SAS y la USCO, del grupo de Parasitología y Medicina Tropical de la Facultad de Salud.
• 40 - CONTRATO VIPS 109 - ONLINE COMPUTERS:  entregar a título de venta computador de mesa, con el fin de cumplir los objetivos del Convenio No.1655-2015 suscripto entre SHIRE COLOMBIA SAS y la USCO
• 41 - CONTRATO VIPS 113 - SOFTWARESTORE INFORMATICA S.A.S.: entregar a título de venta 2 software el EndNote y el Grapha Prism para equipo de computo, con el fin de realizar análisis de resultados cumpliendo satisfactoriamente los compromisos adquiridos y cumplir los objetivos del Convenio No.1655-2015 suscripto entre SHIRE COLOMBIA SAS y la USCO
• 42 - CONTRATO VIPS 149 - AMAREY NOVA MEDICAL S.A.: entregar a título de venta pruebas genéticas centogene, con el fin de cumplir los objetivos del Convenio No.1655-2015 suscripto entre SHIRE COLOMBIA SAS y la USCO
• 43 - CONTRATO VIPS 161 - SKL BIOMEDICAL INSUMOS MEDICOS S.A.S.: entregar a título de venta insumos para laboratorio para realizar estudios y analizar los resultados de las muestras, necesarios para desarrollar las actividades del Proyecto "Edema Angioneurótico hereditario en Neiva - Colombia" en ejecucion del Convenio No.1655-2015 suscripto entre SHIRE COLOMBIA SAS y la USCO
• 44 - CONTRATO VIPS 187 - FEDERICO DE AMERICA PERDOMO CELIS: Prestar sus servicios de apoyo a la gestión como Asistente de Investigación adscrito al Proyecto “Edema Angioneurótico Hereditario en Neiva-Colombia”, adscrito al Convenio de SHIRE COLOMBIA S.A.S, del Grupo de Parasitología y Medicina Tropical de la Facultad de Salud.
9. CONVENIO CON LA UNIVERSIDAD RHODE ISLAND
• 45 - CONTRATO VIPS 189 - MEDQUILABO LTDA:  entregar a título de venta, insumos para el laboratorio, necesarios para cumplir los compromisos adquiridos en el convenio con la Universidad Rhode Island, del grupo de parasitologia y medicina tropical de la Faultad de Salud de la USCO
10. Convenio Interadministrativo No 001 de 2016
• 46 - CONTRATO VIPS 104 - GERARDO CAMERO MENZA: Prestar servicios profesionales en la estructuración de tres (3) proyectos prioritarios para el Municipio de Paicol en la ejecución del Convenio Interadministrativo No 001 de 2016 el cual tiene por objeto aunar esfuerzos entre la Universidad y el Municipio que permitan fortalecer el desarrollo social, científico, cultural y económico de ambas entidades, en beneficio del interés general de la población.
• 47 - CONTRATO VIPS 105 - FRANCISCO MARTINEZ VELASCO: Prestar servicios profesionales en asistencia técnica y apoyo en la Formulación del Plan de Desarrollo  para el Municipio de Paicol en la ejecución del Convenio Interadministrativo No 001 de 2016 el cual tiene por objeto aunar esfuerzos entre la Universidad y el Municipio que permitan fortalecer el desarrollo social, científico, cultural y económico de ambas entidades, en beneficio del interés general de la población.
• 48 - CONTRATO VIPS 106 - LINDA MARITZA CORREA RIVERA: Prestar servicios profesionales en la estructuración de tres (3) proyectos prioritarios para el Municipio de Paicol en la ejecución del Convenio Interadministrativo No 001 de 2016 el cual tiene por objeto aunar esfuerzos entre la Universidad y el Municipio que permitan fortalecer el desarrollo social, científico, cultural y económico de ambas entidades, en beneficio del interés general de la población. 
• 49 - AVANCE 103 - JORGE ELIECER MARTINEZ GAITAN: APOYO ECONOMICO PARA TRANSPORTE Y MANUTENCION PARA REALIZAR SALIDAS DE CAMPO QUE CONTRIBUIRAN AL CUMPLIMIENTO DEL "CONVENIO INTERADMINISTRATIVO DE COOPERACIÓN No. 01 DE 2016" CUYO OBJETO ES AUNAR ESFUERZOS ENTRE LA UNIVERSIDAD Y EL MUNICIPIO DE PAICOL QUE PERMITE FORTALECER EL DESARROLLO SOCIAL CIENTIFICO, CULTURAL Y ECONOMICO DE AMBAS ENTIDADES EN BENEFICIO DEL INTERES GENERAL DE LA POBLACIÓN" ENTRE LA UNOVERSIDAD Y LA ALCALDIA DE PAICOL DEL 12 AL 15 DE ABRIL EN EL MUNICIPIO DE PAICOL Y PITALITO
• 50 - AVANCE 145 - JORGE ELIECER MARTINEZ GAITAN: APOYO ECONOMICO PARA TRANSPORTE Y MANUTENCIÓN A UNA CONTRATISTA PARA REALIZAR SALIDA DE CAMPO QUE CONTRIBUIRAN  AL CUMPLIMIENTO DEL "CONVENIO INTERADMINISTRATIVO DE COOPERACIÓN No. 01-2016" CUYO OBJETO ES AUNAR ESFUERZOS ENTRE LA UNIVERSIDAD Y EL MUNICIPIO DE PAICOL QUE PERMITA FORTALECER EL DESARROLLO SOCIAL, CIENTIFICO, CULTURAL Y ECONOMICO DE AMBAS ENTIDADES EN BENEFICIO DEL INTERES GENERAL DE LA POBLACION" CELEBRADO ENTRE LA UNIVERSIDAD SURCOLOMBIANA Y LA ALCALDIA DE PAICOL. DEL 16 AL 19 DE MAYO EN EL MUNICIPIO DE PAICOL Y PITALITO.
11. CONVENIO INTERADMINISTRATIVO NO. 305 DE 2014 SUSCRITO ENTRE CAM – UNIVERSIDAD SURCOLOMBIANA
• 51 - CONTRATO VIPS 139 - GEORGINA CORTES FRANCO: Prestar sus servicios  profesionales como comunicadora social y periodista, para la realización y entrega de un Documental en Video para que apoye la ejecución del proyecto “APROVECHAMIENTO SOSTENIBLE DE ESPECIES VEGETALES NATIVAS DE LA VEREDA DOCHE, DISTRITO REGIONAL DE MANEJO INTEGRADO LA TATACOA, MUNICIPIO DE VILLAVIEJA - HUILA” en ejecución del Convenio Interadministrativo No. 305 de 2014 suscrito entre CAM -USCO.
</t>
  </si>
  <si>
    <r>
      <t>1.</t>
    </r>
    <r>
      <rPr>
        <b/>
        <sz val="11"/>
        <color theme="1"/>
        <rFont val="Calibri"/>
        <family val="2"/>
        <scheme val="minor"/>
      </rPr>
      <t xml:space="preserve"> DESARROLLO DEL PROYECTO GI2016SAL04 DENOMINADO "EFECTO DE LA INFECCIÓN NATURAL POR VIRUS DENGUE EN NIÑOS SOBRE LA VIABILIDAD Y FUNCIONALIDAD DE CÉLULAS MONONUCLEARES DE SANGRE PERIFÉRICA CRIO-PRESERVADAS" DEL LABORATORIO DE INFECCIÓN E INMUNIDAD DE LA FACULTAD DE SALUD:</t>
    </r>
    <r>
      <rPr>
        <sz val="11"/>
        <color theme="1"/>
        <rFont val="Calibri"/>
        <family val="2"/>
        <scheme val="minor"/>
      </rPr>
      <t xml:space="preserve">
• 1 - CONTRATO VIPS 112 - ANALYTICA S.A.S.:  Dar a título de venta viales criogénicos, necesarios para desarrollo de proyecto GI2016SAL04 denominado "Efecto de la infección natural por virus dengue en niños sobre la viabilidad y funcionalidad de células mononucleares de sangre periférica crio-preservadas" del lab.de infección e Inmunidad de la Facultad de Salud
• 2 CONTRATO VIPS 143 - ROCHEM BIOCARE COLOMBIA S.A.S.: entregar a título de venta LS Separation Columns, Eco Adhesive y Eco Plates insumos de laboratorio, necesarios para el desarrollo del proyecto GI2016SAL04 denominado "Efecto de la infección natural por virus dengue en niños sobre la viabilidad y funcionalidad de células mononucleares de sangre periférica crio-preservadas" del Laboratorio de Infección e Inmunidad - grupo de Parasitología y Medicina Tropical de la Facultad de Salud
• 3 - CONTRATO VIPS 116 - BIOLOGIA MOLECULAR LTDA: entregar a título de venta Ficoll- Paque, tubos, necesarios para desarrollo de proyecto llamado "Efecto de la infección natural por virus dengue en niños sobre la viabilidad y funcionalidad de células mononucleares de sangre periférica crio-preservadas" del lab. de infección e inmunidad de la Fac. de Salud
• 4 - CONTRATO VIPS 157 - LINDE COLOMBIA S.A.: entregar a título de venta, 50 kg de dioxido de carbono para el cultivo celular, necesarios para desarrollar actividades del proyecto GI2016SAL04 del laboratorio de infección e inmunidad de la USCO
• 5 - CONTRATO VIPS 155 - FEDERICO DE AMERICA PERDOMO CELIS: Prestar sus servicios de apoyo a la gestiòn como Asistente de Investigación adscrito al Proyecto Interno de Menor cuantía “Efecto de la Infección Natural por Virus Dengue en Niños sobre la Viabilidad y Funcionalidad de Células Mononucleares de Sangre Periférica Criopreservadas”.
</t>
    </r>
    <r>
      <rPr>
        <b/>
        <sz val="11"/>
        <color theme="1"/>
        <rFont val="Calibri"/>
        <family val="2"/>
        <scheme val="minor"/>
      </rPr>
      <t>2. PROYECTO DE INVESTIGACIÓN QUE ACTUALMENTE EJECUTA EL GRUPO NUEVAS VISIONES DEL DERECHO. CIENCIAS JURÍDICAS Y POLÍTICAS</t>
    </r>
    <r>
      <rPr>
        <sz val="11"/>
        <color theme="1"/>
        <rFont val="Calibri"/>
        <family val="2"/>
        <scheme val="minor"/>
      </rPr>
      <t xml:space="preserve">
• 6 - AVANCE 83 - GERMAN ALFONSO LOPEZ DAZA: APOYO ECONÓMICO PARA COMPRA DE PASAJE AEREO NEIVA-BOGOTA-NEIVA Y VIATICOS PARA 2 DOCENTES CON EL FIN DE RECAUDAR INFORMACIÓN EN CONGRESO  DE LA REPUBLICA CON CARGO A PROYECTO DE INVESTIGACIÓN QUE ACTUALMENTE EJECUTA EL GRUPO NUEVAS VISIONES DEL DERECHO.
3. DESARROLLO EL PROYECTO “LA ACCIÓN POPULAR DESPUÉS DE LA ELIMINACIÓN DEL INCENTIVO ECONÓMICO: ANÁLISIS COMPARATIVO DE LOS AÑOS 2009 A 2012”
• 7 - CONTRATO VIPS 115 - Prestar sus servicios profesionales como Investigador en el desarrollo el proyecto “LA ACCIÓN POPULAR DESPUÉS DE LA ELIMINACIÓN DEL INCENTIVO ECONÓMICO: ANÁLISIS COMPARATIVO DE LOS AÑOS 2009 A 2012”. 
4. PROYECTO "ESCALA BASADA EN LA TEORIA DE BETTY NEUMAN, PARA PREDECIR EL RIESGO DE PRESENTAR DELIRIUM EN UCI" GI2016SAL03 DE LA FACULTAD DE SALUD PROGRAMA ENFERMERIA
• 8 - AVANCE 93 - LUZ OMAIRA GOMEZ TOVAR: APOYO ECONÓMICO PARA TIQUETES AEREOS PARA TRAER 2 CONFERENCISTAS PARA REALIZACIÓN DEL "SIMPOSIO SURCOLOMBIANO DE ENFERMERIA EN CUIDADO CRITICO" ORGANIZADOS POR LOS GRUPOS DE INVESTIGACION CUIDAR Y SALUD Y GRUPOS VULNERABLES DEL PROGRAMA DE ENFERMERIA BASADA EN LA TEORIA DE BETTY NEUMAN, PARA PREDECIR RIESGO DE PRESENTAR DELIRIUM EN UCI" GI2016SAL03. QUE SE REALIZARA EN LA FAC. DE SALUD. RUTA BOGOTÁ-NEIVA-BOGOTÁ
5. PROYECTO GI2016EDU08, DENOMINADO "CARACTERIZACIÓN DE LOS PROCESOS FORMATIVOS AL INTERIOR DE LOS ESPACIOS ACADÉMICOS DE DIDÁCTICA I Y DIDÁCTICA II DESDE LA PERSPECTIVA DE LA CONSTRUCCIÓN DEL CONOCIMIENTO PROFESIONAL DEL PROFESOR DE CIENCIAS, EN LOS ESTUDIANTES DEL PROGRAMA CURRICULAR DE LICENCIATURA EN CIENCIAS NATURALES: FÍSICA, QUÍMICA Y BIOLOGÍA DE LA USCO  
• 9 - CONTRATO VIPS 172 - PANAMERICANA LIBRERÍA Y PAPELERIA S.A.:  entregar a título de venta, camara digital, para la ejecucion del proyecto GI2016EDU08
• 10 - CONTRATO VIPS 146 - SOFTWARE SHOP DE COLOMBIA S.A.S.: entregar  a titulo de venta, una licencia de software para un ordenador, en la ejecución del proyecto GI2016EDU08 
6. PROYECTO GI2016CEN01 DENOMINADO "ESTUDIOS FILOGENÉTICOS DE DOS POBLACIONES DE PARODON MAGDALENENSIS POR MEDIO DE ADN MITOCONDRIAL" 
• 11 - AVANCE 96 - MAURICIO CARRILLO AVILA: APOYO ECONÓMICO PARA ALQUILER DE VEHICULO PARA SALIDA DE CAMPO CON EL OBJETIVO DE TOMAS MUESTRAS, EL DESPLAZAMIENTO ES NEIVA-LA PLATA Y NEIVA-TARQUI. TAMBIEN DEL PROYECTO ESTUDIO FILOGENETICO DE DOS POBLACIONES DE PARODON MAGDALENENSIS POR MEDIO DE ADN MITOCONDRIAL CON EL OBJETIVO DE TOMAR MUESTRAS LOS DÍAS  RUTA NEIVA-GARZON-NEIVA
• 12 - CONTRATO VIPS 165 - MICROBIOLOGIA Y GENETICA LTDA: entregar a título de venta, materiales de laboratorio para el desarrollo de los proyectos, GI2016CEN01 denominado "Estudios filogeneticos de dos poblaciones de parodon magdalenensis por medio de adn mitocondrial" y del GI2016CEN02 denominado "implementacion de la tecnica de adn barcoding como herramienta para identificacion de especies de la cuenca del magdalena"
7. PROYECTO GI2016CEN02 DENOMINADO "IMPLEMENTACIÓN DE LA TÉCNICA DE ADN BARCODING COMO HERRAMIENTA PARA IDENTIFICACIÓN DE ESPECIES DE LA CUENCA DEL MAGDALENA"
• 11 -  AVANCE 96 - MAURICIO CARRILLO AVILA: APOYO ECONÓMICO PARA ALQUILER DE VEHICULO PARA SALIDA DE CAMPO CON EL OBJETIVO DE TOMAS MUESTRAS, EL DESPLAZAMIENTO ES NEIVA-LA PLATA Y NEIVA-TARQUI. TAMBIEN DEL PROYECTO ESTUDIO FILOGENETICO DE DOS POBLACIONES DE PARODON MAGDALENENSIS POR MEDIO DE ADN MITOCONDRIAL CON EL OBJETIVO DE TOMAR MUESTRAS LOS DÍAS  RUTA NEIVA-GARZON-NEIVA
• 12 - CONTRATO VIPS 165 - MICROBIOLOGIA Y GENETICA LTDA: entregar a título de venta, materiales de laboratorio para el desarrollo de los proyectos, GI2016CEN01 denominado "Estudios filogeneticos de dos poblaciones de parodon magdalenensis por medio de adn mitocondrial" y del GI2016CEN02 denominado "implementacion de la tecnica de adn barcoding como herramienta para identificacion de especies de la cuenca del magdalena"
8. PROYECTO DE INVESTIGACIÓN DE MENOR CUANTIA CON CODIGO GI2016ING03 "ESFUERZOS DE FLEXION Y MODULO DE ELASTICIDAD EN MUESTRAS DE GUADUA ANGUSTIFOLIA KUNT PROCEDENTES DEL MUNICIPIO DE PITALITO -HUILA".
• 13 - AVANCE 98 - MAURICIO DUARTE TORO: APOYO ECONÓMICO PARA VIATICOS Y TRANSPORTE PARA DOS DOCENTES INVESTIGADORES CON EL FIN DE PODER DESPLAZARSE A BOGOTÁ PARA DESARROLLO PROYECTO DE INVESTIGACIÓN DE MENOR CUANTIA 
• 14 - AVANCE 125 - MAURICIO DUARTE TORO: APOYO ECONOMICO  PARA VIATICOS Y TRANSPORTE TERRESTRE CON EL FIN DE DESPLAZARSE AL MUNICIPIO DE PITALITO DURANTE LOS DÍAS 29-30 DE ABRIL DE 2016 CON EL OBJETIVO DE SELECCIONAR LAS GUADUAS EN 5 SITIOS DE LA ZONA RURAL DE ESTE MUNICIPIO Y QUE SERVIRAN DE PROBETAS PARA LA REALIZACIÓN DE ENSAYOS A FLEXIÓN, TODO ESTO ENMARCADO DEL PROYECTO DE INVESTIGACIÓN DE MENOR CUANTIA CODIGO GI2015ING03 TITULADO "ESFUERZO FLEXIÓN Y MODULO DE ELASICIDAD EN MUESTRAS DE GUADUA ANGUSTIFOLIA KUNT PROCEDENTES DEL MUNICIPIO DE PITALITO - HUILA.
• 15 - AVANCE 143 - MAURICIO DUSRTE TORO: APOYO ECONOMICO PARA TRANSPORTE Y VIATICOS CON EL FIN DE DESPLAZARSE AL MUNICIPIO DE PITALITO CON EL FIN DE REALIZAR LA CARACTERIZACIÓN FISICA Y MORFOLOGICA DE LAS GUADUAS PREVIAMENTE SELECCIONADAS EN LA ZONA RURAL DE ESTE MUNICIPIO, TODO ENMARCADO DENTRO DEL DESARROLLO DEL PROYECTO DE INVESTIGACIÓN DE MENOR CUANTIA CON CODIGO GI2016ING03 "ESFUERZOS DE FLEXION Y MODULO DE ELASTICIDAD EN MUESTRAS DE GUADUA ANGUSTIFOLIA KUNT PROCEDENTES DEL MUNICIPIO DE PITALITO -HUILA".
• 16 - AVANCE 189 - MAURICIO DUARTE TORO: APOYO ECONOMICO PARA TRANSPORTE Y VIATICOS CON EL FIN DE DESPLAZARSE AL MUNICIPIO DE PITALITO DURANTE LOS DÍAS DEL 03 AL 06 DE JUNIO DE 2016, CON EL FIN DE SEGUIR CON EL PROCESO DE CARACTERIZACIÓN FISICA Y MORFOLOGICA DE LAS GUADUAS PREVIAMENTE SELECCIONADAS EN LA ZONA RURAL DE ESTE MUNICIPIO, TODO ENMARCADO DENTRO DEL DESARROLLO DEL PROYECTO DE INVESTIGACIÓN DE MENOR CUANTIA CON CODIGO GI2016ING03 "ESFUERZOS DE FLEXION Y MODULO DE ELASTICIDAD EN MUESTRAS DE GUADUA ANGUSTIFOLIA KUNT PROCEDENTES DEL MUNICIPIO DE PITALITO -HUILA".
• 17 - AVANCE 171 - MAURICIO DUARTE TORO: APOYO ECONOMICO PARA TRANSPORTE Y VIATICOS CON EL FIN DE DESPLAZARSE AL MUNICIPIO DE PITALITO DURANTE LOS DÍAS DEL 20 AL 23  DE MAYO, CON EL FIN DE REALIZAR LA CARACTERIZACIÓN FISICA Y MORFOLOGICA DE LAS GUADUAS PREVIAMENTE SELECCIONADAS EN LA ZONA RURAL DE ESTE MUNICIPIO, TODO ENMARCADO DENTRO DEL DESARROLLO DEL PROYECTO DE INVESTIGACIÓN DE MENOR CUANTIA CON CODIGO GI2016ING03 "ESFUERZOS DE FLEXION Y MODULO DE ELASTICIDAD EN MUESTRAS DE GUADUA ANGUSTIFOLIA KUNT PROCEDENTES DEL MUNICIPIO DE PITALITO -HUILA".
• 18 - AVANCE 179 - MAURICIO DUARTE TORO: APOYO ECONOMICO PARA TRANSPORTE Y VIATICOS CON EL FIN DE DESPLAZARSE AL MUNICIPIO DE PITALITO CON EL FIN DE SEGUIR CON EL PROCESO DE CARACTERIZACIÓN FISICA Y MORFOLOGICA DE LAS GUADUAS PREVIAMENTE SELECCIONADAS EN LA ZONA RURAL DE ESTE MUNICIPIO, TODO ENMARCADO DENTRO DEL DESARROLLO DEL PROYECTO DE INVESTIGACIÓN DE MENOR CUANTIA CON CODIGO GI2016ING03 "ESFUERZOS DE FLEXION Y MODULO DE ELASTICIDAD EN MUESTRAS DE GUADUA ANGUSTIFOLIA KUNT PROCEDENTES DEL MUNICIPIO DE PITALITO -HUILA".
9. PROYECTO EDUCACION BASICA RURAL EN EL DEPARTAMENTO DEL HUILA.
• 19 - AVANCE 99 - HIPOLITO CAMACHO COY: APOYO ECONÓMICO PARA CUBRIR GASTOS DE TRABAJO DE CAMPO CON EL FIN DE LLEVAR ENTREVISTAS A PROFUNDIDAD, LAS VISITAS A LAS INSTITUCIONES CON DOCENTES DE INSTITUCIONES EDUCATIVAS RURALES. MUNICIPIOS ALGECIRAS, GUADALUPE, PALERMO, PITAL, PITALITO, LA PLATA, LA ARGENTINA E ISNOS. DEL PROYECTO EDUCACION BASICA RURAL EN EL DEPARTAMENTO DEL HUILA.
• 20 - AVANCE 174 - HIPOLITO CAMACHO COY: APOYO ECONOMICO PARA SALIDA DE CAMPO DE 4 INTEGRANTES DEL PROYECTO "EDUCACIÓN BASICA PRIMARIA RUALA EN EL DEPARTAMENTO DEL HUILA" CON EL FIN DE LLEVAR A CABO ENTREVISTAS A PROFUNDIDAD. LAS VISITAS A LAS INSTITUCIONES PARA EL DESARROLLO DE LAS ENTREVISTAS SE LLEVARAN A CABO DURANTE LOS DÍAS COMPRENDIDOS DEL 26-27-31 DE MAYO Y 07-08-09-10 DE JUNIO DE 2016, CON DOCENTES DE INSTITUCIONES EDUCATIVAS RURALES EN LOS MUNICIPIOS DE ALGECIRAS-GUADALUPE-PALERMO-GARZÓ-LA PLATA-LA ARGENTINA-PITALITO-ISNOS.
10. INVESTIGACIÓN "EXPRESIONES MOTRICES: CAMINO PARA CONFIGURAR TEJIDO SOCIAL Y FORTALECER LA IDENTIDAD CULTURAL EN LAS COMUNIDADES INDIGENAS MISAK Y YANACONAS EN EL DEPARTAMENTO DEL HUILA"
• 21 - AVANCE 104 - JUAN CARLOS CUELLAR SANTOS: APOYO ECONOMICO PARA TRANSPORTE Y MANUTENCION PARA 8 INVESTIGADORES QUIENES REALIZARAN SALIDAS DE CAMPO EN INVESTIGACIÓN EN PITALITO COMUNIDAD YANACONA INTILLAGTA - LA ARGENTINA RESGUARDO NUEVO AMANECER.
• 22 - AVANCE 152 -  JUAN CARLOS CUELLAR SANTOS: APOYO ECONOMICO PARA TRANSPORTE Y MANUTENCION PARA 8 INVESTIGADORES QUIENES REALIZAR SALIDAS DE CAMPO EN LA INVESTIGACIÓN "EXPRESIONES MOTRICES: CAMINO PARA CONFIGURAR TEJIDO SOCIAL Y FORTALECER LA IDENTIDAD CULTURAL EN LAS COMUNIDADES INDIGENAS MISAK Y YANACONAS EN EL DEPARTAMENTO DEL HUILA" DEL 12 AL 14 DE MAYO DE 2016 EN PITALITO COMUNIDAD YANACONA INTILLAGTA - LA ARGENTINA RESGUARDO NUEVO AMANECER.
• 23 - AVANCE 200 - JUAN CARLOS CUELLAR SANTOS: APOYO ECONOMICO PARA TRANSPORTE Y MANUTENCION PARA 8 INVESTIGADORES QUIENES REALIZAR SALIDAS DE CAMPO EN LA INVESTIGACIÓN "EXPRESIONES MOTRICES: CAMINO PARA CONFIGURAR TEJIDO SOCIAL Y FORTALECER LA IDENTIDAD CULTURAL EN LAS COMUNIDADES INDIGENAS MISAK Y YANACONAS EN EL DEPARTAMENTO DEL HUILA" DEL 16 AL 18 DE JUNIO DE 2016 EN PITALITO COMUNIDAD YANACONA INTILLAGTA - LA ARGENTINA RESGUARDO NUEVO AMANECER. CON EL PROPOSITO DE REALIZAR EL CUARTO ENCUENTRO Y TALLER DE TRABAJO.
11. PROYECTO DE INVESTIGACIÓN Y PROYECCIÓN SOCIAL DE MENOR CUANTÍA DENOMINADO “EVALUACIÓN DE LA PRODUCCIÓN DEL CULTÍVO DE CACAO EN SISTEMAS DE RIEGO DE ALTA FRECUENCIA EN EL NORTE DEL HUILA”
• 24 - CONTRATO VIPS 153 - ANDREA NATALIA JOVEN QUEVEDO: Prestar servicios de apoyo a la gestión en ejecución del proyecto de investigación y proyección social de menor cuantía denominado “EVALUACIÓN DE LA PRODUCCIÓN DEL CULTÍVO DE CACAO EN SISTEMAS DE RIEGO DE ALTA FRECUENCIA EN EL NORTE DEL HUILA”
• 25 - CONTRATO VIPS 156 - SERGIO ANDRES BERMEO ARTUNDUAGA: Prestar servicios de apoyo a la gestión en ejecución del proyecto de investigación y proyección social de menor cuantía denominado “EVALUACIÓN DE LA PRODUCCIÓN DEL CULTÍVO DE CACAO EN SISTEMAS DE RIEGO DE ALTA FRECUENCIA EN EL NORTE DEL HUILA”
12. PROYECTO "HECHOS VICTIMIZANTES EN EL MARCO DEL CONFLICTO ARMADO EN VEGALARGA" CODIGO GI2016CSH04
• 26 - AVANCE 184 - MYRIAM OVIEDO CORDOBA: SOLICITUD DE APOYO ECONOMICO PARA TRANSPORTE CON EL FIN DE REALIZAR SALIDA DE CAMPO QUE SE REALIZARA DEL 26 DE MAYO AL 06 DE JUNIO DE 2016, CON CARGO AL PROYECTO "HECHOS VICTIMIZANTES EN EL MARCO DEL CONFLICTO ARMADO EN VEGALARGA" CODIGO GI2016CSH04, QUE SE LLEVARA A ACABO EN VEGALARGA-NEIVA
13. PROYECTO “CARACTERIZACIÓN DEL TIPO DE INGRESO Y ORIENTACIÓN AL MERCADO INTERNACIONAL DE LAS EMPRESAS EXPORTADORAS DEL HUILA”
• 27 - CONTRATO VIPS 199 -  DANIELA PAKER RIOS: Prestar servicios profesionales como economista  que se encargue de recolectar y procesar la información mediante diferentes técnicas cualitativas y cuantitativas del proyecto “Caracterización del tipo de ingreso y orientación al mercado internacional de las empresas exportadoras del Huila”. 
14. PROYECTO "FORMAS DE INGRESO AL MERCADO INTERNACIONAL DE LAS EMPRESAS EXPORTADORAS DEL HUILA 2015"
• 28 - AVANCE 206  - JOSE JARDANI GIRALDO URIBE: APOYO ECONOMICO PARA VIATICOS Y TRANSPORTE A LA CIUDAD DE MANIZALES PARA RECOGER INFORMACIÓN Y EXPERIENCIA DE DIFERENTES ENTIDADES EN EL MARCO DEL PROYECTO "FORMAS DE INGRESO AL MERCADO INTERNACIONAL DE LAS EMPRESAS EXPORTADORAS DEL HUILA 2015" CODIGO GI2016ECO01 EN LOS DÍAS DEL 14 AL 17 DE JUNIO DE 2016.</t>
    </r>
  </si>
  <si>
    <t>1. Orden administrativa 06: apoyo económico hospedaje y alimentación estudiante internacional Constanza Barberis.
2.  Orden administrativa 24: apoyo económico hospedaje y alimentación estudiante internacional Constanza Barberis.
3.  Avance 26: Gloria Cotrino, Apoyo económico pasaje aéreo asistir dialogo organizado por British Council
4.  Avance 42: Gloria Cotrino, Viáticos y transporte a Bogotá invitación del ministerio de relaciones exteriores de Colombia 
5. Avance 59: Docente Helber Sandoval, Estudiantes Andres Vela y Faisury Martinez. Apoyo económico para inscripción en representación de la Usco concurso interamericano de derechos humanos.
6 Avance 76: Edgar Cometa Guarnizo. Apoyo económico para compra de seguro médico internacional para estudiante 
7 Avance 78: Esperanza Cabrera. Apoyo compra pasaje aéreo Neiva-Habana, Habana-Neiva, II congreso internacional de promoción de salud.
8. Avance 80: Helber Sandoval. Apoyo compra pasaje aéreo Neiva-Washington, representa Usco concurso interamericano de derechos Humanos.
9. Avance 84: Deicy Sanchez. Apoyo compra pasaje aéreo Neiva-Habana, Habana-Neiva, II congreso internacional de promoción de la salud.
1 -  ORDEN ADMINISTRATIVA 40 - CONSTANZA BARBERIS: apoyo económico para gastos de hospedaje y alimentación correspondientes al mes de Abril, en el marco del convenio M.A.C.A.
2 -  ORDEN ADMINISTRATIVA 43 - CONSTANZA BARBERIS: apoyo económico para gastos de hospedaje y alimentación correspondientes al mes de Mayo, en el marco del convenio M.A.C.A.
3 -  ORDEN ADMINISTRATIVA 46 - CONSTANZA BARBERIS: apoyo económico para gastos de hospedaje y alimentación correspondientes al mes de Junio, en el marco del convenio M.A.C.A.
4 - AVANCE 78 - ESPERANZA DEL NIÑO JESUS CABRERA DIAZ: APOYO ECONÓMICO PARA MANUTENCION A UN ESTUDIANTE DE OCTAVO SEMESTRE DE MEDICINA PARA ASISTIR AL EVENTO ANNUAL MEETING ORGANIZADO POR LA CLINICAL INMUNOLOGY SOCIETY (CIS) ENTRE EL 12 AL 21 DE ABRIL DE 2016 EN LA CIUDAD DE BOSTON MASSACHUSETTS, U.S.A EN EL CUAL PRESENTARA UN TRABAJO DE INVESTIGACION TITULADO CLINICAL CHARACTERIZATION OF CHILDREN WITH RECURRENT INFECTIONS AT HOSPITAL UNIVERSITARIO HERNANDO MONCALEANO PERDOMO FROM 2014 TO 2015 IN NEIVA, COLOMBIA.
5 - AVANCE 84 - DEICY R. SANCHEZ MOLINA: APOYO ECONÓMICO PARA  VIATICOS DE 1.5 DÍAS Y TRANSPORTE TERRESTRE NEIVA-FLORENCIA-NEIVA, PARA DESPLAZARSE DESDE EL MEDIO DÍA DEL 10 DE ABRIL, SIENDO LA ACTIVIDAD EL 11 DE ABRIL DE 2016, CON EL FIN DE ATENDER INVITACIÓN  A LA REUNIÓN DEL NODO TOLIMA GRANDE DE LA RED COLOMBIANA PARA LA INTERNACIONALIZACIÓN DE LA EDUCACIÓN SUPERIOR - RCI, QUE SE LLEVARA A CABO EN LA UNIVERSIDAD DE LA AMAZONIA.
6 - AVANCE 97 - GLORIA COTRINO TRUJILLO: APOYO ECONOMICO  PARA TRANSPORTE Y VIATICOS PERNOTADOS 2.5 DÍAS PARA PARTICIPAR EN EL 1ER CONGRESO INTERNACIONAL DE CIENCIAS Y EDUCACIÓN PARA EL DESARROLLO Y LA PAZ, QUE SE LLEVARA A CABO EN BOGOTA DEL 21 AL 22 DE ABRIL PERO SE DESPLAZARA EL 20 DE ABRIL LO CUAL SOLICITA MEDIO DÍA DE VIATICO PARA EL CUMPLIMIENTO DEL COMPROMISO.
7 - AVANCE 118 - MARTHA ISABEL BARRERO GALINDO: Teniendo en cuenta la  Factura de Venta No. 0416 para pago de inscripción de la Docente MARTHA ISABEL BARRERO GALINDO C.C. 65.760.418 de Ibagué, para asistir al 1er Congreso Internacional de Ciencia y Educación para el Desarrollo y la Paz, a realizarse el 21 y 22 de Abril de 2016 en Bogotá
8 - ORDEN ADMINISTRATIVA 38 - HORIZONTES PROFESIONALES: Teniendo en cuenta la  Factura de Venta No. 0416 para pago de inscripción de la Docente MARTHA ISABEL BARRERO GALINDO C.C. 65.760.418 de Ibagué, para asistir al 1er Congreso Internacional de Ciencia y Educación para el Desarrollo y la Paz, a realizarse el 21 y 22 de Abril de 2016 en Bogotá
9 - AVANCE 124 - NELSON GUTIERREZ GUZMAN: APOYO ECONOMICO  PARA COMPRA DE PASAJE AEREO Y VIATICOS CON EL FIN DE ASISTIR A UN EVENTO PROGRAMADO EN LA UNIVERSIDAD DE LOS ANDES PARA ESTUDIAR CONTROL DE VARIABLES EN PROCESAMIENTO DE CAFÉ A LA CIUDAD DE BOGOTA EL 25 DE ABRIL.
10 - AVANCE 129 -  ADRIANA ZAMORA SUAREZ: APOYO ECONOMICO PARA MANUTENCIÓN DE UN ESTUDIANTE DE MEDICINA QUE SE DESPLAZARA A CUCUTA PARA ASISTIR AL "I CONGRESO DE MEDICOS INTERNOS E.S.E HOSPITAL UNIVERSITARIO ERASMO MEOZ" DEL 6 AL 7 DE MAYO DE 2016.
11 - AVANCE 131 - PERDOMO POLANIA JAIME: APOYO ECONOMICO PARA MANUTENCIÓN PARA PARTICIPAR AL EVENTO "I CONGRESO LATINOAMERICANO Y CENTROAMERICANO DE SEMILLEROS, LIDERES Y GRUPOS DE INVESTIGACIÓN. HABANA 2016" PARA PRESENTAR LA PONENCIA DESERCIÓN ACADEMICA EN EL PROGRAMA DE MATEMATICAS EN LA UNIVERSIDAD SURCOLOMBIANA, PROCESO DE AUTOEVALUACIÓN 2009-2015. EL EVENTO SE REALIZARA EL 28 AL 30 DE ABRIL EN LA HABANA CUBA.
12 - AVANCE 139 - GLORIA COTRINO TRUJILLO: APOYO ECONOMICO PARA VIATICOS DEL 10 AL 13 DE MAYO DE 2016 CON EL FIN DE ATENDER INVITACIÓN DEL MINISTERIO DE EDUCACIÓN Y PRONABEC DEL PAIS DE PERÚ AL "II ENCUENTRO DE LAS IES MIEMBROS DE LA PLATAFORMA DE MOVILIDAD ESTUDIANTIL Y ACADEMICA DE LA ALIANZA DEL PACIFICO"
13 - AVANCE 162 -  MARIA ALEJANDRA BERMEO LOSADA: APOYO ECONOMICO  PARA UNA CONTRATISTA Y DOS ESTUDIANTES PARA  TRANSPORTE Y MANUTENCIÓN AL MUNICIPIO DE GARZÓN  DURANTE LOS DÍAS DEL 16 Y 17 DE MAYO DE 2016,  Y LOS DOS ESTUDIANTES DE INGENIERIA AGRICOLA DE LA USCO SEDE PITALITO QUE SE DESPLAZARAN HASTA GARZÓN PARA REALIZAR TALLERES CON EL FIN DE DAR CUMPLIMIENTO A LO ESTIPULADO EN EL PLAN QUINQUENAL DE REGIONALIZACIÓN 2016-2024 DE LA USCO DONDE DEFINIO COMO VARIABLE ESTRATGICA FORTALECER LOS PROCESOS DE INVESTIGACIÓN Y PROYECCIÓN SOCIAL DE LAS SEDES REGIONALES DE GARZÓN, PITALITO Y LA PLATA.
14 - AVANCE 164 -  LISIMACO VALLEJO CUELLAR: APOYO ECONOMICO  PARA UNA CONTRATISTA PARA  TRANSPORTE Y MANUTENCIÓN AL MUNICIPIO DE GARZON  DURANTE LOS DÍAS DEL 16 Y 17 DE MAYO DE 2016, PERO SOLICITA.  CON EL FIN DE  REALIZAR TALLERES DE CAPACITACION EN INVESTIGACIÓN A DOCENTES Y ESTUDIANTES DE LA SEDE LA PLATA DAR CUMPLIMIENTO A LO ESTIPULADO EN EL PLAN QUINQUENAL DE REGIONALIZACIÓN 2016-2024 DE LA USCO DONDE DEFINIO COMO VARIABLE ESTRATGICA FORTALECER LOS PROCESOS DE INVESTIGACIÓN Y PROYECCIÓN SOCIAL DE LAS SEDES REGIONALES DE GARZÓN, PITALITO Y LA PLATA.
15 - AVANCE 163 - CRISTIAN FABIAN VILLANUEVA BONILLA: APOYO ECONOMICO  PARA UN CONTRATISTA  PARA  TRANSPORTE Y MANUTENCIÓN AL MUNICIPIO DE GARZÓN  DURANTE LOS DÍAS DEL 16 Y 17 DE MAYO DE 2016,    PARA REALIZAR TALLERES CON EL FIN DE DAR CUMPLIMIENTO A LO ESTIPULADO EN EL PLAN QUINQUENAL DE REGIONALIZACIÓN 2016-2024 DE LA USCO DONDE DEFINIO COMO VARIABLE ESTRATGICA FORTALECER LOS PROCESOS DE INVESTIGACIÓN Y PROYECCIÓN SOCIAL DE LAS SEDES REGIONALES DE GARZÓN, PITALITO Y LA PLATA.
16 - APOYO - SERGIO A. PERDOMO G. - 11-14 mayo b/manga:  CP 189 VIATICOS Y PASAJES TERRESTRES A DOS ESTUDIANTES DE MEDICINA MIEMBROS DE OCEMSUR
17 - AVANCE 187 - GELMO TIERRADENTRO: SOLICITUD DE APOYO ECONOMICO PARA MANUTENCION A DOS ESTUDIANTES DEL PROGRAMA DE PETROLEOS QUIENES PARTICIPARAN EN EL EVENTO REGIONAL QUALIFER PETROBOWL.PARA EL INTERCAMBIO DE EXPERIENCIAS Y EL DESCUBRIMIENTO DE NUEVAS TECNOLOGIAS. EN BUENOS AIRES -ARGENTINA DEL 01 AL 03 DE JUNIO DE 2016.
18 - CP-119 - FACECO - MARIA ALDAMARI ARIAS LOZANO: CP 119 EXCD. FEA - INSCRIPCION PARA JEFE DE PROGRAMA ADMON DE EMPRESAS
19 - CP-102 - FASALUD - CARLOS ANDRES MONTALVO ARCE: CP 102 EXCD. FAC. SALUD - VIATICOS PARA CUMPLIR COMPROMISOS COMO COORDIANDOR
20 - CP-119 - FACECO - MARIA ALDAMARI ARIAS LOZANO: CP 119 EXCD. FEA - INSCRIPCION PARA JEFE DE PROGRAMA ADMON DE EMPRESAS
21 - CP-119 - FACECO - XENNY YOLIMA MENDEZ JIMENEZ: CP 119 EXCD. FEA - VIATICOS Y PASAJES PARA PARTICIPAR EN REPRESENTACION</t>
  </si>
  <si>
    <t>1. Contrato VIPS 47. EDWIN ADRIAN SANCHEZ OBANDO. Prestación servicios apoyo Centro de Dirección de Sedes.
2. Contrato VIPS 53. MAGDA LORENA ABELLA PEREZ. Prestación servicios apoyo  Cultura, Deporte, Biblioteca, y Recursos Educativos en la sede Garzón.
3. Avance 47. YAMIL ARMANDO CERQUERA ROJAS. Apoyo económico viáticos  reunión alcalde Garzón  
4. Orden Administrativa 20. YAMIL ARMANDO CERQUERA ROJAS. Viáticos asistir reunión con delegados de la U. Mariana de Pasto viabilizar la oferta de la Maestría en Pedagogía en la sede Garzón.
5. Orden Administrativa 21. NIDIA GUZMAN DURAN.  Viáticos asistir reunión con delegados de la U. Mariana de Pasto.
6. Avance 73. DOCENTE HELBER MAURICIO SANDOVAL CUMBE Y ESTUDIANTES ANDRES FELIPE VELA SILVA Y FAISURY MARLEY MARTINEZ TOVAR. Apoyo económico para inscripción representar a la Usco en concurso interamericano de derechos humanos
7. Avance 69. LISIMACO VALLEJO CUELLAR. Apoyo económico transporte y manutención para apoyar formación semilleros de investigación sede La Plata.
1 - AVANCE 91 - MARIA LEONOR DIAZ CASTELLANOS:APOYO ECONÓMICO PARA TRANSPORTE Y GASTOS DE MANUTENCION A UN CONTRATISTA CON EL FIN DE DESPLAZARSE A NEIVA LOS DIAS 13,14,15 DE ABRIL A LA BIBLIOTECA CENTRAL CON EL FIN DE CAPACITARSE EN EL MANEJO DEL KOHA (INGRESAR INFORMACION A LA BASE DE DATOS, PRESTAMOS A LA BIBLIOTECA CENTRAL, ORGANIZACION DEL MATERIAL BIBLIOGRAFICO, RESERVAS, MODULOS EXISTENTES Y SERVICIOS QUE PRESTA LA BIBLIOTECA CENTRAL).
2 - AVANCE 95 - CONSUELO CORDOBA TORRES: APOYO ECONÓMICO PARA TRANSPORTE Y MANUTENCIÓN A UNA JOVEN INVESTIGADORA CON EL FIN DE REALIZAR UN TALLER DE CAPACITACION EN INVESTIGACIÓN A GRUPOS Y SEMILLEROS DE INVESTIGACION DE LA SEDE LA PLATA-HUILA EL DIA 7-8 DE ABRIL DE 2016
3 - AVANCE 90 -  OSCAR ANDRES TORRES CERON: APOYO ECONÓMICO PARA TRANSPORTE Y GASTOS DE MANUTENCION A UN CONTRATISTA CON EL FIN DE DESPLAZARSE A NEIVA LOS DIAS 13,14,15 DE ABRIL A LA BIBLIOTECA CENTRAL CON EL FIN DE CAPACITARSE EN EL MANEJO DEL KOHA (INGRESAR INFORMACION A LA BASE DE DATOS, PRESTAMOS A LA BIBLIOTECA CENTRAL, ORGANIZACION DEL MATERIAL BIBLIOGRAFICO, RESERVAS, MODULOS EXISTENTES Y SERVICIOS QUE PRESTA LA BIBLIOTECA CENTRAL).
4 - AVANCE 94 - XIOMARA BRIYITH HERNANDEZ VARGAS: APOYO ECONÓMICO PARA TRANSPORTE Y GASTOS DE MANUTENCION A UN CONTRATISTA CON EL FIN DE DESPLAZARSE A NEIVA EN ABRIL A LA BIBLIOTECA CENTRAL CON EL FIN DE CAPACITARSE EN EL MANEJO DEL KOHA (INGRESAR INFORMACION A LA BASE DE DATOS, PRESTAMOS A LA BIBLIOTECA CENTRAL, ORGANIZACION DEL MATERIAL BIBLIOGRAFICO, RESERVAS, MODULOS EXISTENTES Y SERVICIOS QUE PRESTA LA BIBLIOTECA CENTRAL).. VIENE DE GARZON.
5 - AVANCE 115 - CRISTIAN FABIAN VILLANUEVA BONILLA: APOYO ECONOMICO PARA UN CONTRATISTA PARA REALIZAR TALLERES DE CAPACITACIÓN EN INVESTIGACIÓN A DOCENTES Y ESTUDIANTES DE LA SEDE GARZÓN DURANTE LOS DÍAS DEL 21 AL 22 PERO SU DESPLAZAMIENTO LO REALIZARA EL MEDIO DIA DEL 20 DE ABRIL PARA DAR CUMPLIMIENTO AL COMPROMISO EN EL HORARIO PACTADO. CON EL FIN DE DAR CUMPLIMIENTO A LO ESTIPILADO EN EL PLAN QUINQUENAL DE REGIONALIZACIÓN.
6 - AVANCE 116 - LISIMACO VALLEJO CUELLAR: APOYO ECONOMICO PARA UN CONTRATISTA PARA REALIZAR TALLERES DE CAPACITACIÓN EN INVESTIGACIÓN A DOCENTES Y ESTUDIANTES DE LA SEDE GARZÓN DURANTE LOS DÍAS DEL 21 AL 22 PERO SU DESPLAZAMIENTO LO REALIZARA EL MEDIO DIA DEL 20 DE ABRIL PARA DAR CUMPLIMIENTO AL COMPROMISO EN EL HORARIO PACTADO, TAMBIEN PARA LOS DÍAS DEL 28 AL 29 DE ABRIL EN LA SEDE DE PITALITO PERO SU DESPLAZAMIENTO LO REALIZARA EL MEDIO DIA DEL 27 DE ABRIL PARA DAR CUMPLIMIENTO AL COMPROMISO EN EL HORARIO PACTADO. CON EL FIN DE DAR CUMPLIMIENTO A LO ESTIPILADO EN EL PLAN QUINQUENA: L DE REGIONALIZACIÓN.
7 - AVANCE 114 - MARIA ALEJANDRA BERMEO LOSADA: APOYO ECONOMICO PARA UN CONTRATISTA PARA REALIZAR TALLERES DE CAPACITACIÓN EN INVESTIGACIÓN A DOCENTES Y ESTUDIANTES  PARA LOS DÍAS DEL 28 AL 29 DE ABRIL EN LA SEDE DE PITALITO PERO SU DESPLAZAMIENTO LO REALIZARA EL MEDIO DIA DEL 27 DE ABRIL PARA DAR CUMPLIMIENTO AL COMPROMISO EN EL HORARIO PACTADO. CON EL FIN DE DAR CUMPLIMIENTO A LO ESTIPILADO EN EL PLAN QUINQUENAL DE REGIONALIZACIÓN.
8 - AVANCE 120 - EDWIN ADRIAN SANCHEZ OBANDO: APOYO ECONOMICO PARA TRANSPORTE Y MANUTENCIÓN A LA PLATA-HUILA PARA PARTICIPAR EL 20 DE ABRIL EN EL PROCESO DE ARTICULACIÓN ENTRE LA USCO Y LOS MUNICIPIOS DEL SUROCCIDENTE DEL HUILA EN LA CONSTRUCCIÓN DE LOS PLANES DE DESARROLLO MUNICIPALES.
9 - AVANCE 123 -  EDWIN ADRIAN SANCHEZ OBANDO: APOYO ECONOMICO PARA TRANSPORTE Y MANUTENCIÓN A PAICOL-HUILA PARA PARTICIPAR EL 22 DE ABRIL EN EL PROCESO DE ARTICULACIÓN ENTRE LA USCO Y LOS MUNICIPIOS DEL SUROCCIDENTE DEL HUILA EN LA CONSTRUCCIÓN DE LOS PLANES DE DESARROLLO MUNICIPALES.
10 - AVANCE 130 - CRISTIAN FABIAN VILLANUEVA BONILLA: APOYO ECONOMICO PARA UN CONTRATISTA PARA REALIZAR TALLERES DE CAPACITACIÓN EN INVESTIGACIÓN A DOCENTES Y ESTUDIANTES DE LA SEDE PITALITO DURANTE LOS DÍAS DEL 28 AL 29 PERO SU DESPLAZAMIENTO LO REALIZARA EL MEDIO DIA DEL 27 DE ABRIL PARA DAR CUMPLIMIENTO AL COMPROMISO EN EL HORARIO PACTADO. CON EL FIN DE DAR CUMPLIMIENTO A LO ESTIPILADO EN EL PLAN QUINQUENAL DE REGIONALIZACIÓN 2016-2024
11 - AVANCE 141 - FEDERICO BETANCOURTH ROMERO: APOYO ECONOMICO PARA TRANSPORTE Y MANUTENCIÓN CON EL FIN DE REALIZAR CAPACITACIONES EN ARCHIVO, SENSIBILIZACIÓN Y CAPACITACIÓN EN GESTIÓN DOCUEMENTAL Y REALIZAR UN DIAGNOSTICO DEL ESTADO DE LOS ARCHIVOS EN LAS SEDES, PITALITO GARZÓN Y LA PLATA, DEL 17 AL 19 DE MAYO DE 2016
12 - AVANCE 159 - EDWIN ADRIAN SANCHEZ OBANDO: APOYO ECONOMICO PARA TRANSPORTE Y MANUTENCIÓN A GARZÓN-PITALITO- LA PLATA-HUILA CON EL FIN DEASISTIR EL 13 Y 17 DE MAYO A LA REUNION CON LAS COMISIONES DEL PLAN DE DESARROLLO DE LOS MUNICIPIOS GARZÓN-PITALITO Y LA PLATA.</t>
  </si>
  <si>
    <r>
      <rPr>
        <b/>
        <sz val="11"/>
        <color theme="1"/>
        <rFont val="Calibri"/>
        <family val="2"/>
        <scheme val="minor"/>
      </rPr>
      <t>1-</t>
    </r>
    <r>
      <rPr>
        <sz val="11"/>
        <color theme="1"/>
        <rFont val="Calibri"/>
        <family val="2"/>
        <scheme val="minor"/>
      </rPr>
      <t xml:space="preserve"> IMPLEMENTACIÓN PEDAGOGICA DE LAS EXPRESIONES MOTRICES DEPORTIVAS-LUDICAS Y ARTISTICAS PARA LA CONSTRUCCIÓN DE PAZ Y CONVIVENCIA EN LA COMUNA SEIS DE LA CIUDAD DE NEIVA. </t>
    </r>
    <r>
      <rPr>
        <b/>
        <sz val="11"/>
        <color theme="1"/>
        <rFont val="Calibri"/>
        <family val="2"/>
        <scheme val="minor"/>
      </rPr>
      <t xml:space="preserve"> 2-</t>
    </r>
    <r>
      <rPr>
        <sz val="11"/>
        <color theme="1"/>
        <rFont val="Calibri"/>
        <family val="2"/>
        <scheme val="minor"/>
      </rPr>
      <t xml:space="preserve"> AGENDA PROSPECTIVA PARA LA COMPETITIVIDAD, EL DESARROLLO SOCIAL, LA SOSTENIBILIDAD AMBIENTAL Y LA CULTURA DE PAZ EN LA REGIÓN CENTRO Y SUR DEL HUILA 2034.</t>
    </r>
  </si>
  <si>
    <t>FAC. SALUD APOYO ECONOMICO PARA GASTOS DE MANUTENCION A ESTUDIANTE DE MEDICINA JOSE DANIEL CUELLAR</t>
  </si>
  <si>
    <t>FAC. ECONOMIA PASAJES AEREOS PARA PRESIDENTE DE LA ASOCIACION INTERNACIONAL Y DISCIPLINAR DE LA DECISIÓN A2ID.  PASAJES AEREOS PARA PRESIDENTE DE LA ASOCIACION INTERNACIONAL Y DISCIPLINAR.                                                                         FAC. ECONOMIA VAITICOS CON EL FIN DE ESTABLECER ALIANZAS CON MUNICIPIOS.                                                                    FAC. ECONOMIA VAITICOS CON EL FIN DE REPRESENTAR A LA USCO EN REUNION DE ASFACODE.                                                   FAC. ECONOMIA - VIATICOS Y PASAJES AEREOS PARA ASISTIR COMO MIEMBRO DE JUNTA DIRECTICVA DE ASOCIACION COLOMBIANA DE FACULTADES DE CONTADURIA.</t>
  </si>
  <si>
    <t>FEA - TRANSPORTE URBANO PARA 7 MONITORES ADSCRITOS A CENTRO DE INTERACCION EMPRESARIAL</t>
  </si>
  <si>
    <t>1 - AVANCE 92 - RAFAEL ARMANDO MENDEZ LOZANO: APOYO ECONÓMICO PARA TRANSPORTE, VIATICOS Y GASTOS DE MANUTENCION A UN DOCENTE Y DOS CONTRATISTAS CON EL FIN DE DESPLAZARSE A LOS MUNICIPIOS DE LA PLATA EL 12 DE ABRIL-GARZON EL 13 DE ABRIL-PITALITO EL 14 DE ABRIL. CON EL FIN DE REALIZAR UNA CONFERENCIA DENOMINADA "EMPRENDIMIENTO E INNOVACIÓN Y CAMPOS DE APLICACIÓN AL MUNICIPIO" PARA CADA UNA DE LAS SEDES EN MENCION.
2 - AVANCE 128 - AURORA RAMOS CLEVES: APOYO ECONOMICO  PARA ASISTIR A LA 29a FERIA INTERNACIONAL DEL LIBRO EN LA CIUDAD DE BOGOTA. CON EL FIN DE CONOCER LAS ULTIMAS NOVEDADES BIBLIOGRAFICAS Y QUE ASISTA A CONGRESOS Y SEMINARIOS PROGRAMADOS EL 27 DE ABRIL DE 2016.
3 - AVANCE 132 - CARLOS ALFONSO SANCHEZ LEUTON: APOYO ECONOMICO  PARA ASISTIR A LA 29a FERIA INTERNACIONAL DEL LIBRO EN LA CIUDAD DE BOGOTA. CON EL FIN DE CONOCER LAS ULTIMAS NOVEDADES BIBLIOGRAFICAS Y QUE ASISTA A CONGRESOS Y SEMINARIOS PROGRAMADOS EL 29 DE ABRIL DE 2016.
4 - APOYO - DARIO E. FUENTES - 2 junio - garzon</t>
  </si>
  <si>
    <t>formulacion de 3 proyectos para ejecutar con la red de universidades. (maestria en convenio con la Universidad de España, seminario en metodologia de la investigación y el de inclusion educativa y social)</t>
  </si>
  <si>
    <t>1 - AVANCE 86 - DAVID LANNEVILLE: APOYO ECONÓMICO PARA PARA TRANSPORTE Y MANUTENCIÓN CON CON MOTIVO DEL DESARROLLO DE LA CUMBRE REGIONAL DE PAZ QUE SE REALIZARA EL 02 Y 03 DE ABRIL EN EL MUNICIPIO DE PITALITO EN LA QUE SE REUNIRAN 300 DELEGADOS DE ORGANIZACIONES SOCIALES DEL HUILA, CAQUETA Y PUTUMAYO A CONSTRUIR UNA AGENDA DE INCIDENCIA POLITICA PARA LA PAZ TERRITORIAL, EL PROYECTO SP-PY6. ESTRUCTURACION AGENDA SOCIAL REGIONAL DEFINIO PARTICIPAR CON EL FIN DE FORTALECER EL PROCESO DE CONSTRUCCIÓN DE ACUERDOS SECTORIALES DE POLITICA PUBLICA CON ACTORES SOCIALES Y ESTABLECER CONTACTOS.
2 - AVANCE 87 - JUAN CARLOS ALBARRACIN: APOYO ECONÓMICO PARA PARA TRANSPORTE Y MANUTENCIÓN CON MOTIVO DEL DESARROLLO DE LA CUMBRE REGIONAL DE PAZ QUE SE REALIZARA EL 02 Y 03 DE ABRIL EN EL MUNICIPIO DE PITALITO EN LA QUE SE REUNIRAN 300 DELEGADOS DE ORGANIZACIONES SOCIALES DEL HUILA, CAQUETA Y PUTUMAYO A CONSTRUIR UNA AGENDA DE INCIDENCIA POLITICA PARA LA PAZ TERRITORIAL, EL PROYECTO SP-PY6. ESTRUCTURACION AGENDA SOCIAL REGIONAL DEFINIO PARTICIPAR CON EL FIN DE FORTALECER EL PROCESO DE CONSTRUCCIÓN DE ACUERDOS SECTORIALES DE POLITICA PUBLICA CON ACTORES SOCIALES Y ESTABLECER CONTACTOS.</t>
  </si>
  <si>
    <t>1. Contrato VIPS 27. JUAN CARLOS ALBARRACÍN GALLEGO. Prestar servicios profesionales como Comunicador Social y Periodista en el desarrollo del proyecto SP-PY6. Estructuración y Desarrollo de la Agenda Social Regional.                        1 - AVANCE 146 - JUAN CARLOS ACEBEDO RESTREPO: APOYO ECONOMICO PARA TRANSPORTE Y VIATICOS PARA PARTICIPAR EN LA ACTIVIDAD DEL PRIMER SEMESTRE 2016, DEL PROGRAMA MANOS A LA PAZ, INICIATIVA CONJUNTA DEL MINISTERIO DEL POSCONFLICTO Y EL PROGRAMA DE NACIONES UNIDAS PARA EL DESARROLLO (PNUD), QUE SE LLEVARA A CABO EN LA CIUDAD DE IBAGUE DEL PROXIMO MARTES DEL 10 DE MAYO.
2 - AVANCE 147 - MARTHA ISABEL BARRERO GALINDO: APOYO ECONOMICO PARA TRANSPORTE Y VIATICOS CON EL FIN DE ASISTIR A LA REUNION ORGANIZADA POR EL PROGRAMA MANOS A LA PAZ, INICIATIVA CONJUNTA DEL MINISTERIO DEL POSCONFLICTO Y EL PROGRAMA DE NACIONES UNIDAS PARA EL DESARROLLO (PNUD), QUE SE LLEVARA A CABO EN LA CIUDAD DE IBAGUE DEL PROXIMO MARTES DEL 10 DE MAYO.
3 - RESOLUCION 23 - Andrea Carolina Jiménez Martin: RECONOCER a la Politóloga Andrea Carolina Jiménez Martin, como instructora para el desarrollo dos foros  “El Estado Actual y la Perspectiva de las Negociaciones de Paz en Colombia” y foro “Taller el Papel de la Universidad Pública en la Construcción de Paz”, en el marco del Proyecto Estructuración y Desarrollo de la Agenda Social Regional”, con duración de Doce (12) horas que se llevara a cabo durante los días 8 y 9 de Junio del año en curso.
4 - AVANCE 198 - JUAN CARLOS ACEBEDO RESTREPO: APOYO ECONOMICO PARA UNA INTEGRANTE DEL PROYECTO "ESTRUCTURACIÓN DE LA AGENDA SOCIAL REGIONAL" PARA REALIZAR LA ASISTENCIA LOGISTICA DEL "FORO LOS APORTES DE LA UNIVERSIDAD PUBLICA A LA PAZ TERRITORIAL" A REALIZARSE DEL 08 AL 09 DE JUNIO DE 2016, LA CUAL COORDINARA EL CUMPLIMIENTO DE LA METODOLOGIA QUE PERMITA ABORDAR MOMENTOS DE INFORMACIÓN, DEBATE Y CONSTRUCCION DE PROPUESTAS.</t>
  </si>
  <si>
    <t>1 - CONTRATO VIPS 152 - RUBEN DARIO MUÑOZ ANACONA: Prestar sus servicios como Profesional en Diseño Gráfico adscrito a la Oficina de Comunicaciones de la Universidad   Surcolombiana, para  que REDISEÑE EL LOGO DE LA UNIVERSIDAD SURCOLOMBIANA y actualice  EL MANUAL DE IDENTIDAD E IMAGEN DE LA USCO, lo anterior en el marco de la Política de Comunicación Institucional. 
2 - ORDEN ADMINISTRATIVA 42 - ASOCIACIÓN COLOMBIANA DE INTÉRPRETES Y PRODUCTORES FONOGRAFICOS (ACINPRO): Teniendo en cuenta la Cuenta de Cobro por Derechos Conexos No. 4682, donde solicita el pago de los derechos de autor por ejecución publica de obras musicales reguladas por la Ley de 1982 en la emisora de la Universidad, a través de señal en irradiada
3 - AVANCE 186 - FERNANDO CHARRY GONZALEZ: APOYO ECONÓMICO PARA  TRANSPORTE Y MANUTENCIÓN PARA UN DOCENTE Y DOS CONTRATISTAS CON EL FIN DE ADELANTAR ACTIVIDADES DEL PROYECTO COMUNICATIVO INSTITUCIONAL, QUE SE ENCUANTRA CONTEMPLADA EN EL PLAN DE ACCION 2016 PROYECTO SP-PY8.4. DEL 08 AL 10 DE ABRIL DE 2016. EN PITALITO-HUILA</t>
  </si>
  <si>
    <t>1. Contrato VIPS 31. JUAN GUILLERMO SOTO MEDINA. participar en los procesos de planeación, reportería, elaboración y edición de textos y contenidos periodísticos para el periódico institucional Desde la U, como espacio de información universitaria y formación de opinión pública calificada.
2. Contrato VIPS 32. CARLOS MAURICIO ROMERO CUELLAR. Realizar la preproducción, producción y postproducción del programa institucional de televisión “Vía Universitaria” de la USCO.
3. Contrato VIPS 55. PROMOTORA REGIONAL DE AUDIOVISUALES S.A.S. prestar el servicio de emisión del magazin institucional "VIA UNIVERSITARIA" de la Universidad Surcolombiana.
4. Avance 19. TANIA MARCELA MONTANO CARDOZO. APOYO ECONÓMICO PARA MANUTENCIÓN Y TRASNPORTE PARA REALIZAR UN PROGRAMA RADIOFONICO SOBRE EL BALANCE DE GESTION ADMINISTRATIVA DEL AÑO 2016, EN LA SEDE DE LA USCO DEL MUNICIPIO DE LA PLATA-HUILA.
5. Contrato VIPS 64. EDITORA SURCOLOMBIANA S.A. prestar el servicio de diseño e impresión de productos comunicativos de la Universidad Surcolombiana
6. Orden Administrativa 28. SOCIEDAD DE AUTORES Y COMPOSITORES DE COLOMBIA (SAYCO), JUAN CARLOS ACEBEDO RESTREPO Decano de la Facultad de Ciencias Sociales y Humanas
7. Contrato VIPS 68. EMPRESA DE TRANSPORTE ESCOLAR - ESCOTUR HUILA LTDA. prestar el servicio de trasporte para el equipo de trabajo de los proyectos comunicativos institucionales adscritos a la Facultad de Ciencias Sociales y Humanas de la Universidad Surcolombiana.
                     1 - ORDEN ADMINISTRATIVA 31 - SOCIEDAD DE AUTORES Y COMPOSITORES DE COLOMBIA (SAYCO): pago de los derechos de autor por ejecución pública de obras musicales regulada por la Ley 23 de 1982, a través de la señal Irradiada de los repertorios de obras musicales, de la emisora de la universidad
2 - CONTRATO VIPS 103 - CARLOS ANDRES ASTUDILLO TORO: prestar sus servicios Profesionales en comunicación adscrito a la Oficina de Comunicaciones de la Universidad Surcolombiana, para que apoye EL MANUAL DE IDENTIDAD E IMAGEN DE LA USCO de la Política de Comunicación Institucional. 
3 - ORDEN ADMINISTRATIVA 32 - FONDO DE TECNOLOGIAS DE LA INFORMACION Y LAS COMUNICACIONES: cancelación del Mayor valor Pendiente de pagar por la contraprestación por uso del espectro radioeléctrico de la emisora institucional
4 - ORDEN ADMINISTRATIVA 39 - ASOCIACIÓN COLOMBIANA DE INTÉRPRETES Y PRODUCTORES FONOGRAFICOS (ACINPRO): pago de los derechos de autor por ejecución publica de obras musicales reguladas por la Ley de 1982 en la emisora de la Universidad, a través de señal en internet
5 - CONTRATO VIPS 150 - TES AMERICA ANDINA LTDA: realizar estudio de evaluación de emisiones radioeléctricas de la estación de radiodifusión de la USCO "Radio Universidad Surcolombiana 89.7 F.M." 
6 - AVANCE 136 - JORGE ASAAD CHAVARRO ROJAS: APOYO ECONOMICO PARA TRANSPORTE Y MANUTENCIÓN A DOS CONTRATISTAS DE LA EMISORA INSTITUCIONAL QUIENES REALIZARAN CUBRIMIENTO PERIODISTICO A LA "X VERSION DEL FESTIVAL UNIVERSITARIO DE JAZZ EN LA UNIVERSIDAD JORGE TADEO LOZANO EN BOGOTA DEL 04 AL 05 DE MAYO DE 2016.
7 - AVANCE 144 -  FERNANDO CHARRY GONZALEZ: APOYO ECONOMICO PARA TRANSPORTE Y MANUTENCIÓN  PARA  7 TALLERISTAS INVITADOS DE CALI Y BOGOTA QUIENES PARTICIPARAN EN LA REALIZACION DE 3 CAPITULOS DE LA SERIE "RELATOS DE VIDA EN EL ALTO MAGDALENA" SE REALIZARA DEL 10 AL 16 DE MAYO DE 2016 EN LOS MUNICIPIOS DE NEIVA Y VILLAVIEJA, CON LA PARTICIPACION DE LOS PERSONAJES QUE HARAN PARTE DE LOS CAPITULOS, QUIENES ADEMAS ADELANTARAN TALLERES Y CONVERSATORIOS A LA COMUNIDAD DE LA UNIVERSIDAD SURCOLOMBINA.
8 - AVANCE 153 -  ZULMA MARCELA MUÑOZ VELASCO: APOYO ECONOMICO PARA APOYO LOGISTICO A  4 DOCENTES INVITADOS PARA LA REALIZACIÓN DE CUATRO TALLERES PARA LA IMPLEMENTACIÓN DE LA "RED DE COMUNICACIÓN INTERNA" COMO ESTRATEGIA DE CONVERGENCIA COMUNICATIVA CONTEMPLADO EN EL PLAN ESTRATEGICO DE COMUNICACIONES VIGENCIA 2016. EL 13-14-20-21-27-28-31 DE MAYO. VIENEN DE FLORENCIA, BOGOTA, PEREIRA, POPAYAN A NEIVA.
9 - AVANCE 155 - SHEYLA STEFANIA HENAO MORENO: APOYO ECONOMICO PARA TRANSPORTE Y MANUTENCION A TRES CONTRATISTAS Y VIATICOS A UN DOCENTE PARA DESPLAZARSE AL MUNICIPIO DE PITALITO PARA REALIZAR CUBRIMIENTO PERIODISTICO A LA SEGUNDA VERSIÓN DEL SEMINARIO NACIONAL SOBRE ACTUALIZACIÓN EN FERTILIDAD DEL SUELO "ABANDONO EL SUELO PARA LA PAZ DE COLOMBIA" DEL 26 AL 28 DE MAYO DE 2016.
10 - AVANCE 180 - FERNANDO CHARRY GONZALEZ: APOYO ECONOMICO PARA TRANSPORTE Y MANUTENCIÓN  PARA  4 CONTRATISTAS QUIENES SE DESPLAZARAN AL MUNICIPIO DE SAN AGUSTIN DEL 27 AL 30 DE MAYO Y PITALITO DEL 3 AL 5 DE JUNIO DE 2016 CON EL FIN DE ADELANTAR ACTIVIDADES DEL PROYECTO COMUNICATIVO AGORA SURCOLOMBIANA, LAS ACTIVIDADES ESTARAN CONCENTRADAS EN EL REGISTRO DE IMAGENES DE APOYO Y TESTIMONIOS ALREDEDOR DE LOS TEMAS QUE SE VIENEN ABORDANDO EN LA SERIE RELATOS DE VIDA EN EL ALTO MAGDALENA, PARA CULMINAR LOS CAPITULOS DEL SEÑOR ORDOÑEZ, ABELARDO QUINTERO Y LOS CLIPS DE "YO SOY AGORA SURCOLOMBIANA".
11 - AVANCE 216 -  JUAN GUILLERMO SOTO MEDINA: APOYO ECONOMICO TRANSPORTE Y MANUTENCION A LA CIUDAD DE BOGOTA DEL 02 AL 04 DE JULIO DE 2016 QUIEN ASISTIRA AL EVENTO "FESTIVAL INTERNACIONAL ROCK AL PARQUE" EVENTO QUE CONTARA CON LA PARTICIPACION DE UNA AGRUPACIÓN HUILENSE, DONDE EL PERIODICO "DESDE LA U" REALIZARA CUBRIMIENTO PERIODISTICO DE ESTE FESTIVAL Y DE LA PRESENTACION DE LA BANDA HUILENSE, PARA LA EDICIÓN No. 44. CON CARGO AL PROYECTO DE FORTALECIMIENTO DE MEDIOS AUDIOVISUALES INSTITUCIONALES.
12 - WILIAM CAMILO CARDOSO
13 - JERSON RAMIREZ INIGUEZ
14 - SHEYLA ESTEFANYA HENAO
15 - TANIA MARCELA MONTANO
16 - JORGE ASSAD CHAVARRO</t>
  </si>
  <si>
    <t>ADQUISICION DE SILLAS UNIVERSITARIAS TIPO AUDITORIO PARA AULAS DE LAS DIFERENTES SEDES DE LA USCO .</t>
  </si>
  <si>
    <t xml:space="preserve">FAC. INGENIERIA - ADQUISICION BIBLIOGRAFICA LIBRERÍA DEL INGENIERO LTDA.                                                                                     FAC. ECONOMIA - REALIZAR LA SUSCRIPCION "ORO FULL" EN LA EDITORA ACTUALICESE </t>
  </si>
  <si>
    <t>FAC. SALUD - DOTACION DE ELEMNTOS DE ASEO Y CAFETERIA - INDUSTRIAS QUIMICAS ASPROQUIM LTDA                                          FAC. EDUCACION - DOTACION DE ELEMENTOS DE ASEO Y CAFETERIA - WILSON MAURICIO PIEDRAHITA CAMACHO</t>
  </si>
  <si>
    <r>
      <t xml:space="preserve">CONTRATO V.A. 0040 2016 SOCIEDAD CAMERAL DE CERTIFICACION DIGITAL CERTICAMARA S.A. "CERTIFICADOS DIGITALES PARA DOMINIOS DE LA USCO" $16,402,400.                                                                                                                                                 </t>
    </r>
    <r>
      <rPr>
        <sz val="11"/>
        <color theme="9" tint="-0.249977111117893"/>
        <rFont val="Calibri"/>
        <family val="2"/>
        <scheme val="minor"/>
      </rPr>
      <t>SISTEMA DE CONEXIÓN Y REDES $35,000,000 - CORPORACION RED NACIONAL ACADEMICA DE TECNOLOGIA AVANZADA RENATA</t>
    </r>
  </si>
  <si>
    <t>TRIMESTRE 2                    100%</t>
  </si>
  <si>
    <t>TRIMESTRE 2                73%</t>
  </si>
  <si>
    <t>TRIMESTRE 2                    65%</t>
  </si>
  <si>
    <t>TRIMESTRE 2                       54%</t>
  </si>
  <si>
    <t xml:space="preserve">• Se realizó la CAPACITACIÓN TELEOLOGÍA INSTITUCIONAL CON PERSONAL ADMINISTRATIVO: METODOLOGÍA: “TALLER SOY SURCOLOMBIANO” A través de un taller dirigido por los profesionales de la Vicerrectoría Académica se logró la participación activa del personal administrativo de la Universidad Surcolombiana (292 personas), quienes a través de coplas, poemas, trovas, canciones, dibujos, dramatizados y acrósticos, discutieron en torno a los ejes misionales de nuestra casa de estudios.  Del 12 al 14 de julio de 2016. Soporte: Listados de asistencia, registro fotográfico, Informe y producto audiovisual del taller: https://www.youtube.com/watch?v=2LJ0ObjH1nk
• Inducción sobre teleología institucional con estudiantes de primer semestre 2016 B “taller soy surcolombiano” Sede Neiva. Del 2 al 5 de agosto de 2016 participaron 547 estudiantes. Soporte: Listados de asistencia, registro fotográfico, Informe y producto audiovisual del taller: https://youtu.be/QeZDuMSXAzc 
• Inducción sobre teleología institucional con 202 estudiantes estudiantes de primer semestre 2016 B “taller soy surcolombiano” Sedes. 23 AGOSTO / LA PLATA: https://www.youtube.com/watch?v=LkpqXenbtfc - 24 AGOSTO / PITALITO: https://www.youtube.com/watch?v=CWaO4sFJI4o  - 25 AGOSTO / GARZON: https://www.youtube.com/watch?v=2joAfT7uTLA 
• Tramite de avance No. 16001388 para para participar en representación de la USCO en la feria de universidades en Natagaima: 13/07/2016
• Tramite de avance No. 16001642 Apoyo económico para desarrollar en las sedes el taller "soy surcolombiano": 23/08/2016
</t>
  </si>
  <si>
    <t xml:space="preserve">• Se realizó la Feria de la Surcolombianidad Neiva: 300 jóvenes de los diferentes municipios del departamento del Huila, participaron en la 2da edición de la Feria de la Surcolombianidad, realizada el pasado viernes 23 de octubre en las instalaciones de nuestra Universidad. Viernes 23 de Septiembre de 2016. Soporte: Listados de asistencia, registro fotográfico, Informe y producto audiovisual del taller: https://youtu.be/iIBPGzv3Zeo
• CP 215 EXCD.FCSH Apoyo logístico para realización reunión de trabajo para concretar misión y visión de la facultad de ciencias sociales y humanas
• CP 256 prestación de servicios profesionales en el proyecto de identidad de la teleología institucional – Indira Laverde 
</t>
  </si>
  <si>
    <t xml:space="preserve">• La USCO promovió su oferta académica con estudiantes de Natagaima: El jueves 14 de Julio la Universidad Surcolombiana participó en la Feria “Expouniversidades del Sur Oriente del Tolima” desarrollada en el municipio de Natagaima;  la USCO atendió la invitación de la Alcaldía municipal en cabeza de Jesús Alberto Manios Urbano, egresado de nuestra Universidad. Con este evento se dio a conocer la oferta académica a más de 350 bachilleres de la municipalidad Natagaimuna y sus alrededores. Soporte: Nota informativa, Registro Fotográfico.
• Participación en la Feria Universitaria organizada por la Institución educativa normal superior el municipio de Pitalito con el fin de promover la oferta académica de los 27 programas académicos de la Universidad Surcolombiana. Soporte: registro fotográfico, Informe y producto audiovisual del taller: https://www.youtube.com/watch?v=Ue33zaKIA6Y
• Apoyo en la participación de la FERIA EXPOHUILA 2016. La Vicerrectoría Académica promovió la Oferta Académica de la Universidad Surcolombiana durante los días 01 y 02 de septiembre de 2016. Registro Fotográfico.
• Viáticos y transporte para asistir al primer foro para la educación superior Jose Maria Rojas
• CP 257 servicios de sonido profesional para tarima, stand de evento para promoción de imagen corporativa institucional - Jhon Alexander Silva.
• CP 257 elaboración de camibusos para personal del evento feria de la surcolombianidad con el logo de la USCO e identificación en la ruta de la acreditación institucional. 
</t>
  </si>
  <si>
    <t xml:space="preserve">• Se cumplió con la meta prevista dentro de Plan de desarrollo y el plan de acción de formación 2017  por la creación de un programa académico: Ingeniería Agroindustrial. (Se ofertara para el semestre 2017-1).
• CP 144 EXCD. FCJYP - vinculación de profesional para asesorar y apoyar proceso de creación de especialización: FCJP-041-2016: DIEGO FERNANDO AMAYA.  
• CP 249 EXCD. FCJYP vinculación profesional para asesorar y apoyar elaboración de documento maestro programa maestría en derecho privado: ANDRES GOMEZ PERDOMO.
• CP 249 EXCD. FCJYP vinculación profesional para asesorar y apoyar elaboración de documento maestro especialización en derecho administrativo y constitucional: MARISOL ALVAREZ.
• CP 249 EXCD. FCJYP  elaboración de documento maestro programa maestría: CARLOS FERNANDO GOMEZ.
</t>
  </si>
  <si>
    <t xml:space="preserve">• Solicitudes académico-administrativas para desarrollar la el Seminario-Taller: Multiculturalismo y transdisciplinariedad a cargo de la Dra Claudia Vélez. Se hicieron las solicitudes de: Actividad Académica Remunerada, Refrigerios y Hospedajes, Alimentación y pasajes aéreos. Soporte: Cartas de solicitud. 
• Realización del Seminario-Taller: Multiculturalismo y transdisciplinariedad a cargo de la Dra Claudia Vélez. El seminario taller se realizó con éxito, contó con la participación de docentes de todas las facultades, en promedio asistieron 80 personas: Julio 10- 29 de julio. Soporte: Listados de asistencia, registro fotográfico.
• Realización del Seminario-Taller El seminario taller: Dra Angelica Maria Estrada. Se realizó con éxito, contó con la participación de estudiantes y docentes, en promedio asistieron 60 personas. 2 de Septiembre. Tres reuniones con los docentes de la EFP 16,23 y 30 de septiembre. Soporte: Soporte: Listados de asistencia, registro fotográfico y producto audiovisual: https://www.youtube.com/watch?v=6VpsYU2nUVE , https://www.youtube.com/watch?v=cVkQd7JX5xU , https://www.youtube.com/watch?v=k6IIvV9ME4I
</t>
  </si>
  <si>
    <t xml:space="preserve">• Se hace el seguimiento al proceso de Capacitación Individual Docente y Capacitación Colectiva en las Facultades, para promover el acceso al estímulo por parte de los docentes de la Institución con el apoyo de la Secretaria Ejecutiva de la Vicerrectoría Académica y la docente Asesora. Al 30 de septiembre de 2016 las siguientes facultades hicieron uso del recurso: FAC. CIENCIAS EXACTAS Y NAT: 6, FAC. CIENCIAS JURIDICAS Y POLITICAS: 17, FAC. CIENCIAS SOCIALES Y HUM.: 24, FAC. ECONOMÍA Y ADMÓN: 40, FAC. EDUCACIÓN: 56, FAC. INGENIERÍA: 32, FAC. DE  SALUD; Para un total de 194 docentes. Soporte: Registro en cuadro Excel.
• CP 129 EXCD. FAC. EDUCACION - INSCRIPCION PARA DOS PROFESORES QUE PARTICIPARAN EN RELME
• CP 129 EXCD. FAC. EDUCACION - INSCRIPCION PARA DOS PROFESORES QUE PARTICIPARAN EN RELME
• SF-PY3.2 CP 129 EXCD. FAC. EDUCACION - INSRIPCION PARA DOS ESTUDIANTES QUE PARTICIPARAN EN EL XXX RELME 
• CP 092 ASISTIR A III CURSO INTERNACIONAL DE INTERVENCION INTEGRAL
• CP 092 ASISTIR AL CONGRESO MUNDIAL DE HEMOFILIA 
• CP 092 PARTICIPAR AL XVIII CONGRESO DE LA SOCIACION LATINOAMERICANA DE INVESTIGADORES DE LA COMUNICACIÓN
• CP 092 VIATICOS Y PASAJES TERRESTRES CON EL FIN DE ASISTIR AL I CONGRESO NACIONAL DE POLITICA PÚBLICA
• CP 092 VIATICOS Y PASAJES TERRESTRES CON EL FIN DE ASISTIR AL I CONGRESO NACIONAL DE POLITICA PÚBLICA
• CP 092 VIATICOS Y PASAJES TERRESTRES CON EL FIN DE ASISTIR AL I CONGRESO NACIONAL DE POLITICA PÚBLICA
• CP 092 INSCRIPCION PARA PARTICIPACION DE DOCENTES A 2 ENCUENTRO LATINOAMERICANO DE SALUD PÚBLICA - FUNDACION UNIVERSIDAD DEL VALLE
• CP 092 INSCRIPCION PARA PARTICIPAR AL XIII CONGRESO DE LA ASOCIACION LATINOAMERICANA DE INVESTIGADORES 
• CP 092 VIATICOS E INSCRIPCION PARA ASISTIR A SEMINARIO INTERNACIONAL COLOMBO ESPAÑOL DE FUTBOL
• CP 092 VIATICOS E INSCRIPCION PARA ASISTIR A CONGRESO INTERNACIONAL DE FINANZAS
• CP 092 VIATICOS Y PASAJES TERRESTRES PARA ASISTIR A IV TALER INTERNACIONAL SOBRE REALIZACION DE REALIZACION DE TESIS
• CP 092 PASAJES AEREOS PARA ASISTIR AL XXXVII CONGRESO NACIONAL E INTERNACIONAL DE OFTALMOLOGIA
• CP 092 VIATICOS PARA ASISTIR A LA XXX REUNION LATINOAMERICANA DE MATEMATICA RELME A REALIZARSE EN MEXICO
• CP 092 VIATICOS PARA ASISTIR A LA XXX REUNION LATINOAMERICANA DE MATEMATICA RELME A REALIZARSE EN MEXICO
• CP 092 REALIZACION DE DIPLOMADO EN DOCENCIA UNIVERSITARIA 
• CP 092 INSCRIPCION PARA ASISTIR AL CURSO MECANICA DE SUELOS NO SATURADOS A REALIZARSE EN LA UNIVERSIDAD NACIONAL
• CP 092 VIATICOS PARA PARTICIPAR EN ENCUENTRO DE ESCUELAS ADENTRO - CONGRESO DE EDUCACION POR EL ARTE
• CP 092 INSCRIPCION PARA DIPLOMADO DE DOCENCIA UNIVERITARIA
• CP 092 INSCRIPCION PARA ASISTIR A LA XI REUNION INTERNACIONAL DE ENFERMERIA 
• CP 092 INSCRIPCION PARA ASISTIR A CONGRESO LATINOAMERICANO DE ESCUELAS DE ADMINISTRACION
• CP 092 PASAJES AEREOS PARA PARTICIPAR DEL V CONGRESO ALFEPSI QUE SE REALIZARA EN LA CIUDAD DE SAN JOSE DE COSTA RICA
• CP 092 VIATICOS PARA ASISTIR AL VI CONGRESO NACIONAL DE DERECHO ADMINISTRATIVO
• CP 237 EXCD. FAC. FACIEN - PARTICIPAR EN EL III ENCUENTRO DE DIRECTORES DE PROGRAMAS DE FISICA E INGENIERIA
• CP 092 VIATICOS PARA ASISTIR A III CURSO INTERNACIONAL DE INTERVENCION INTEGRAL
• CP 157 EXCD. FAC. INGENIERIA - VIATICOS Y PASAJES PARA ASISTIR A FORO ACADEMICO
• CP 157 EXCD. FAC. INGENIERIA - VIATICOS PARA ASISTIR A 59 CONGRESO DEL AGUA
• CP 092 VIATICOS PARA ASISTIR A II ENCUIENTRO COLOMBIANO DE EDUCACION ESTOCASTICA
• CP 092 PASAJES AEREOS PARA PARTICIPAR DEL IV CONGRESO NACIONAL DE CIENCIAS  POLITICAS
• CP 092 VIATICOS PARA ASISTIR A SEMINARIO INTERNACIONAL DE BIOETICA ORGANIZADO POR DEPARTAMENTO DE BIOETICA
• CP 092 PASAJES TERRESTRES CON EL FIN DE ASISTIR A III ENCUENTRO DE DIRECTORES DE PROGRAMA DE FISICA E INGENIERIA FISICA
• CP 092 PASAJES TERRESTRES CON EL FIN DE ASISTIR A III ENCUENTRO DE DIRECTORES DE PROGRAMA DE FISICA E INGENIERIA FISICA
• CP 092 INSCRIPCION PARA ASISTIR A 59 CONGRESO INTERNACIONAL DEL AGUA, SANEAMIENTO, AMBIENTE Y ENERGIAS RENOVABBLES
• CP 092 VIATICOS PARA ASISTIR AL XXXVII CONGRESO NACIONAL E INTERNACIONAL DE OFTALMOLOGIA CARTAGENA
• CP 092 INSCRIPCION PARA ASISTIR AL II ENCUENTRO LATINOAMERICANO DE SALUD PÚBLICA ORGANIZADO POR LA U DEL VALLE
• CP 092 TRANSPORTE, INSCRIPCION Y VIATICOS PARA ASISTIR AL CONGRESO NACIONAL DE COMERCIANTES 2016
• CP 092 TRANSPORTE, INSCRIPCION Y VIATICOS PARA ASISTIR AL I CONGRESO INTERNACIONAL DE PEDAGOGIA
• CP 092 TRANSPORTE, INSCRIPCION Y VIATICOS PARA ASISTIR AL III SIMPOSIO INTERNACIONAL
• CP 092 VIATICOS Y TRANSPORTE PARA ASISTIR AL II ENCUENTRO LATINOAMERICANO DE SALUD PUBLICA Y DESARROLLO
• CP 129 EXCD. FAC. EDUCACION - PASAJES AEREOS PARA 2 DOCENTES CON EL FIN DE PARTICIPAR DE LA X FERIA DEL LIBRO
• CP 092 VIATICOS Y PASAJES AEREOS PARA ASISTIR A 42 CONGRESO NACIONAL DE AVANCES A CIRUJIAS EN BOGOTA
• CP 092 VIATICOS PARA PARTICIPAR DEL TALLER DE CALIDAD DE DATOS ABIERTOS SOBRE BIODIVERSIDAD
• CP 092 VIATICOS PARA ASISTIR AL 4TH ANNUAL ORLANDO EEUU
• CP 092 INSCRIPCION Y PAGO DE TALLERES PARA ASISTIR AL I CONGRESO LATINOAMERICANO DE APLICACIONES
• CP 092 VIATICOS Y PASAJES TERRESTRES PARA ASISTIR A II ENCUENTRO LATINOAMERICANO DE SALUD PÚBLICA
• CP 092 VIATICOS Y PASAJES TERRESTRES PARA ASISTIR A II ENCUENTRO LATINOAMERICANO DE SALUD PÚBLICA
• CP 092 VIATICOS Y PASAJES TERRESTRES PARA PARTICIPAR EN REUNION DE CONSEJO DIRECTIVO DE RED ACADEMICA DE COMUNICACIONES
• CP 129 EXCD. FED - VIATICOS Y PASAJES TERRESTRES PARA ASISTIR A SEMINARIO LAS PAZES
• CP 092 VIATICOS Y PASAJES TERRESTRES PARA PARTICIPAR EN V ENCUENTRO DEPARTAMENTAL DE HISTORIADORES
• CP 092 VIATICOS, PASAJES TERRESTRES Y AEREOS PARA PARTICIPAR EN EVENTO ANUAR
• CP 092 INSCRIPCION Y PASAJES AEREOS PARA PARTICIPAR COMO PONENTE EN EVENTO II CONGRESO INTERNACIONAL 
• CP 092 VIATICOS Y PASAJES TERRESTRES PARA ASISTIR A CAPACITACION DE PRACTICAS CLAVES QUE SALVAN VIDAS
• CP 092 INSCRIPCION Y PASAJES AEREOS PARA PARTICIPAR DEL II CONGRESO INTERNACIONAL Y VIII NACIONAL
• CP 092 INSCRIPCION Y PASAJES AEREOS PARA PARTICIPAR DEL II CONGRESO INTERNACIONAL Y VIII NACIONAL
• CP 092 VIATICOS Y PASAJES TERRESTRES PARA ASISTIR A FORO DE EDUCACION 
• CP 092 INSCRIPCION PARA ASISTIR A XII SIMPOSIO BOLIVARIANO DE EXPLOTACION PETROLERA
• CP 092 IVIATICOS PARA PARTICIPAR COMO PONENTE EN III ESCUELA DE VERANO
• CP 092 VIATICOS PARA ASISTIR A II CONGRESO INTERNACIONAL DE FINANZAS RETOS Y OPORTUNIDADES 
• CP 092 VIATICOS PARA ASISTIR AL XI CONGRESO MUNDIAL DE LA AITU
• CP 092 VIATICOS, INSCRIPCION Y PASAJES TERRESTRES PARA PARTICIPAR EN LA IX EDICION DE EVENTO ACADEMICO Y COMERCIAL
• CP 092 VIATICOS, INSCRIPCION Y PASAJES TERRESTRES PARA PARTICIPAR EN EL XI SEMINARIO NACIONAL DE TEORIA E HISTORIA
• CP 092 VIATICOS Y PASAJES TERRESTRES PARA PARTICIPAR EN LA XI REUNON INTERNACIONAL DE ENFERMERIA
• CP 129 EXCD. FED - COMPRA DE PASAJE AEREO PARA DOCENTE INVITADO DESDE ESPAÑA
• CP 092 VIATICOS Y PASAJES AEREOS PARA PARTICIPAR EN LA XVI REUNION DEL CONCRETO A REALIZARSE EN CARTAGENA
• CP 129 EXCD. FED - VIATICOS PARA ASISTIR AL 27 ENCUENTRO DE DIDACTICA DE LAS CIENCIAS EXPERIMENTALES UNIVERSITARIAS
• CP 092 VIATICOS Y PASAJES TERRESTRES PARA PARTICIPAR EN EL II ENCUENTRO REGIONAL CENTRO AFACOM
• CP 092 VIATICOS PARA PARTICIPAR EN IV CONGRESO NACIONAL DE CIENCIAS POLITCAS A REALIZARSE EN BOGOTA
• CP 092  VIATICOS, INSCRIPCION Y PASAJES AEREOS PARA ASISTIR A CONGRESO NACIONAL E INTERNACIONAL DE ATENCION
• CP 092  VIATICOS, INSCRIPCION Y PASAJES AEREOS PARA ASISTIR A II CONGRESO INTERNACIONAL DE FINANZAS
• CP 092  VIATICOS, INSCRIPCION Y PASAJES AEREOS PARA ASISTIR A XI REUNION INTERNACIONAL DE ENFERMERIA 
• CP 129 EXCD. FED - PASAJES AEREOS PARA PARTICIPAR EN II PREBIENAL EN EDUCACION CULTURA Y PAZ
• CP 129 EXCD. FED - PASAJES AEREOS PARA PARTICIPAR EN II PREBIENAL EN EDUCACION CULTURA Y PAZ
• CP 092 PASAJES AEREOS Y VIATICOS PARA ASISTIR A VII CONGRESO INTERNACIONAL DE LITERATURA
• CP 092 INSCRIPCION PARA ASISTIR A XXVII ENCUENTRO NACIONAL DE INVESTIGACION ODONTOLOGICA
• CP 092 PASAJES AEREOS PARA ASISTIR A LV CONGRESO COLOMBIANO DE PSIQUIATRIA 2016
• CP 092 VIATICOS PARA ASISTIR A X FERIA DEL LIBRO Y LA CULTURA EN MEDELLIN
• CP 092 VIATICOS PARA ASISTIR A X FERIA DEL LIBRO Y LA CULTURA EN MEDELLIN
• CP 092 PASAJES AEREOS PARA ASISTIR A LA CONFERENCIA TALLER SOBRE ETNOGRAFIA ORGANIZADO POR LA UNAD
• CP 092 INSCRIPCION PARA ASISTIR A 51 ANNUAL CONFERENCE
• CP 129 EXCD. FED - PASAJES AEREOS PARA PARTICIPAR EN  I CONGRESO INTERNACIONAL DE LENGUA INGLESA
• CP 129 EXCD. FED - PASAJES AEREOS PARA PARTICIPAR EN III CONGRESO INTERNACIONAL SOBRE EDUCACION BILINGÜE
• CP 092 VIATICOS Y PASAJES AEREOS PARA ASISTIR A CONFERENCIA COLOMBIANA DE USUARIOS ESRI
• CP 092 PASAJES TERRESTRES Y VIATICOS PARA ASISTIR A SEMINARIO TALLER MARCO NORMATIVO APLICABLE A ENTIDADES DE GOBOERNO
• CP 112 EXCD. FEA - TRANSPORTE Y VIATICOS PARA ASISTIR A SEMINARIO TALLER MARCO NORMATIVO APLICABLE A ENTIDADES
• CP 092 TRANSPORTE Y VIATICOS PARA ASISTIR A SEMINARIO TALLER MARCO NORMATIVO APLICABLE A ENTIDADES
• CP 092 VIATICOS E INSCRIPCION Y PASAJES TERRESTRES PARA PARTICIPAR EN V ENCUENTRO INTERNACIONAL DE LITERATURA
• CP 092 VIATICOS PARA ASISTIR AL XII SIMPOSIO BOLIVARIANO DE EXPLORACION PETROLERA EN CUENCAS SUBANDINAS
• CP 092 VIATICOS PARA PARTICIPAR COMO PONENTE EN EL III CONGRESO INTERNACIONAL AMITIC 2016 CON EL TRABAJO TITULADO
• CP 092 VIATICOS PARA PARTICIPAR EN LA CONFERENCIA TALLER SOBRE ETNOGRAFIA ORGANIZADO POR LA UNAD
• CP 092 VIATICOS PARA ASISTIR A ENCUENTRO SOBRE POTENCIALIDADES DE LA CREATIVIDAD SOCIAL 
• CP 092 VIATICOS Y PASAJES TERRESTRES PARA ASISTIR A XII CONGRESO COLOMBIANO DE MORFOLOGIA 2016
• CP 092 VIATICOS, INSCRIPCION Y PASAJES TERRESTRES PARA PARTICIPAR EN V CONGRESO INTERNACIONAL DE EDUCACION
• CP 092 VIATICOS, INSCRIPCION Y PASAJES TERRESTRES PARA PARTICIPAR EN V CONGRESO INTERNACIONAL DE EDUCACION
• CP 092 VIATICOS, INSCRIPCION Y PASAJES TERRESTRES PARA PARTICIPAR EN V CONGRESO INTERNACIONAL DE EDUCACION
• CP 092 VIATICOS PARA ASISTIR AL CONGRESO ESID 17TH BIENIAL MEETING 2016
• CP 092 PAGO DE INSCRIPCION PARA LA PARTICIPACION EN EL ENCUENTRO INTERNACIONAL DE EDUCACION
• CP 157 EXCD. FAC. INGENIERIA - INSCRIPCION PARA ASISTIR A ENCUENTRO INTERNACIONAL DE EDUCACION EN INGENIERIA ACOFI
• CP 157 EXCD. FAC. INGENIERIA - INSCRIPCION PARA ASISTIR A ENCUENTRO INTERNACIONAL DE EDUCACION EN INGENIERIA ACOFI
• CP 157 EXCD. FAC. INGENIERIA - INSCRIPCION Y TRANSPORTE TERRESTRE PARA ASISTIR A CONVOCATORIA Y PARTICIPAR EN IEEE
• CP 157 EXCD. FAC. INGENIERIA - APOYO ECONOMICO CON EL FIN DE PARTICIPAR EN EL III CONGRESO INTERNACIONAL AMITIC
• CP 092 VIATICOS PARA PARTICIPAR COMO PONENTE EN I CONGRESO DE LA LENGUA INGLESA
• CP 092 VIATICOS Y PASAJES TERRESTRES PARA ASISTIR A JORNADAS DE CAPACITACION Y APOYO A PROCESO DE RENOVACION CURRICULAR
• CP 157 EXCD. FAC. INGENIERIA - PASAJES AEREOS PARA ASISTIR A ENCUENTRO INTERNACIONAL DE EDUCACIN EN INGENIERIA
• CP 092 PARTICIPAR EN EL II CONGRESO INTERNACIONAL DE ANTROPOLOGIA PEDAGOGICA DE CALI
• CP 092 COMPRA PASAJES AEREOS PARA ERVIN ARANDA PARA ASISTIR A ENCUENTRO INTERNACIONAL DE EDUCACION
• CP 092 PARTICIPAR EN FERIA INTERNACIONAL (EXPOSICION INDUSTRIAL CORFERIAS)
• CP 092 ASISTIR A III ENCUENTRO INTERNACIONAL DE MATEMATICAS Y FISICA EN LA UNIVERSIDAD DE LA AMAZONIA
• CP 092 ASISTIR A III ENCUENTRO INTERNACIONAL DE MATEMATICAS Y FISICA EN LA UNIVERSIDAD DE LA AMAZONIA
• CP 092 ASISTIR AL IV SIMPOSIO INTERNACIONAL DE RESPONSABILDIAD SOCIAL DE ORGANIZACIONES 
• CP 129 EXCD. FED - VIATICOS Y PASAJES TERRESTRES PARA PARTICIPAR DE TALLER DENOMINADO SIMETRIAS INVARIANTES
• CP 092 VIATICOS Y PASAJES TERRESTRES PÁRA ASISTIR A XXVII ENCUENTRO NACIONAL DE INVESTIGACION ODONTOLOGICA
• CP 092 VIATICOS PARA PARTICIPAR DEL XIII CONGRESO DE LA ASOCIACION LATINOAMERICANA DE INVESTIGADORES
• CP 092 VIATICOS PARA PARTICIPAR EN EL ENCUENTRO INTERNACIONAL DE EDUCACION DE INGENIERIA ACOFI 2016 
• CP 092 VIATICOS PARA PARTICIPAR DEL XIII CONGRESO DE LA ASOCIACION LATINOAMERICANA DE INVESTIGADORES
• CP 092 VIATICOS, INSCRIPCION Y PASAJES TERRESTRES APRA PARTICIPAR COMO PONENTE EN EL XVII CONGRESO COLOMBIANO
</t>
  </si>
  <si>
    <t xml:space="preserve">Apoyar al Programa Gestión de Seguimiento a Egresados en la administración de contenidos web y en la actualización de información del sistema de egresados de la Universidad Sur colombiana:
• Proceso de inscripción curos de inglés 26 de junio al 05 de julio: Se hizo la convocatoria abierta a todo el personal docente de la universidad. El total de inscritos fueron 150 docentes de todas las facultades, este reporte se presentó al Consejo Académico.
• Realización de la prueba diagnóstica 7 y 8 de julio: Para la realización de la prueba contamos con la participación de 122 docentes de todas las facultades que fueron evaluados según los criterios del Marco Común Europeo.
• Resultados clasificatorios: Los resultados de la prueba se entregaron de manera individual a cada docente. 
• Actas de compromiso: Para garantizar la asistencia cada docente firmó un acta de compromiso asumiendo la mitad del costo del libro de inglés. 
• Desarrollo de los cursos: Los cursos dieron inicio el 18 de julio hasta el 05 de agosto. El total de docentes participantes fue 81 docentes. El número total de grupos fue 5 del nivel 1 hasta el nivel 5.  
• Soporte mes Julio: Publicidad de la convocatoria Listado de inscritos Reporte de resultados individuales Consolidado de asistencia.  
• Desarrollo de los cursos: Los cursos dieron inicio el 18 de julio hasta el 05 de agosto. El total de docentes participantes fue 81 docentes. El número total de grupos fue 5 del nivel 1 hasta el nivel 5.  
• Clausura Interlingua Docentes: Se realizó el evento en el tercer piso de la biblioteca de la sede central. En el evento se hizo entrega de los certificados.
• Soporte mes Agosto: Publicidad de la convocatoria Listado de inscritos Reporte de resultados individuales Consolidado de asistencia.  
• Realización del proceso de inscripción de la segunda fase de los cursos de inglés para docentes surcolombianos
• RESOL. NO. 237/22 JULIO 2016 (Actividad Académica), CP 093 DESARROLLO PROFESORAL PERMANENTE PARA DOCENTES INTERLENGUA: CARLOS ALCIDES MUÑOZ. 25/07/2016
• RESOL. NO. 238/22 JULIO 2016 (Actividad Académica), CP 093 DESARROLLO PROFESORAL PERMANENTE PARA DOCENTES INTERLENGUA: ELIZANA MARITZA ALARCON. 25/07/2016
• RESOL. NO. 239/22 JULIO 2016 (Actividad Académica), CP 093 DESARROLLO PROFESORAL PERMANENTE PARA DOCENTES INTERLENGUA: LILIAN CECILIA ZAMBRANO. 25/07/2016
• RESOL. NO. 240/22 JULIO 2016 (Actividad Académica), CP 093 DESARROLLO PROFESORAL PERMANENTE PARA DOCENTES INTERLENGUA: YVANNY DURAN CERQUERA 25/07/2016
• RESOL. NO. 241/22 JULIO 2016 (Actividad Académica), CP 093 DESARROLLO PROFESORAL PERMANENTE PARA DOCENTES INTERLENGUA. XIMENA PAOLA BUENDIA. 25/07/2016
• O.C. No. VA-0128-2016, CP 093 DESARROLLO PROFESORAL PERMANENTE PARA DOCENTES INTERLENGUA. MAGNOLIA AROCA DUSSAN. 18/08/2016
• En el mes de Septiembre de 2016 se le adiciono al proyecto de Interlingua para docentes $21.000.000 para iniciar la segunda fase de los cursos de inglés.
</t>
  </si>
  <si>
    <t xml:space="preserve">• Actividad académica remunerada, conferencia la psicología como campo para la enseñanza - Juan Diego Lopera 
• Actividad académica remunerada, contexto internacional en el ámbito educativo docentes y estudiantes USCO: Daniel Alberto libreros.
• Actividad académica remunerada, conferencia a docentes de facultad de ciencias jurídicas y políticas. 
• Apoyo económico para hospedaje de alimentación de docente invitada internacional como conferencista de seminario.
• Actividad académica remunerada, teorías críticas y proscritas del currículo.
• Viáticos y pasajes aéreos para dos doctores que dictaran conferencia en diplomado docencia universitaria.
• Actividad académica remunerada conferencia "pedagogías criticas inglesas y currículo" docentes FCSJ - Juan Carlos Amador Báquiro.
• Desarrollo de cursos Intersemestrales sobre áreas de conocimiento y culturas latinoamericanas.
</t>
  </si>
  <si>
    <t>• 8 .ADM-CE-0880, CP 095 ESTUDIO DE FACTIBILIDAD DEL PROYECTO INMERSION TOTAL EN CASA, UNIVERSIDAD SURCOLOMBIANA. 26/08/2016</t>
  </si>
  <si>
    <t xml:space="preserve">
• Búsqueda, identificación y clasificación de insumos (documentales/numéricos) y  de diferentes fuentes de información de cada uno de los aspectos del CNA. En la matriz tipológica de aspectos se incluyó una nueva columna para registrar la información mencionada. Actividad denominada: Insumos y fuentes de información sobre aspectos de autoevaluación. 1 de Julio de 2016
• Avance de la Actividad denominada: Insumos y fuentes de información sobre aspectos de autoevaluación. 5 al 8 de Julio de 2016
• Organización de talleres de autoevaluación semestre B-2016.  Prof. Luis Humberto Orduz, Coordinador de Autoevaluación programa de Ingeniería de Petróleos. 6 de Julio de 2016
• Participación en el Taller de Autoevaluación Ingeniería de Petróleos. Tema: Evaluación del Plan de Mejoramiento y socialización de las Recomendaciones de los Pares Académicos para verificar acciones de mejora. 11 de Julio de 2016
• Avance de la Actividad denominada: Insumos y fuentes de información sobre aspectos de autoevaluación. 12 de Julio de 2016
• Participación en la Jornada de Capacitación sobre Teología Institucional organizado por la Vicerrectoría Académica. 13 de Julio de 2016
• Participación en la Reunión Comité de Autoevaluación Ingeniería Electrónica para orientar la II etapa del proceso de Autoevaluación relacionado con la organización de la información y la construcción de los juicios de valor. 14 de Julio de 2016
• Avance de la Actividad denominada: Insumos y fuentes de información sobre aspectos de autoevaluación. 14 de Julio de 2016/ 18 al 21 de Julio de 2016
• Organización de talleres de autoevaluación semestre B-2016.  Prof. Leonardo, Coordinador de Autoevaluación. Programa Lic. Educación Artística y Cultural. 25 de Julio de 2016.
• Organización y selección de información para el II Taller de Autoevaluación sobre Currículo para el Programa de Ingeniería de Petróleos. 25 de Julio de 2016
• Jornadas de trabajo (3) con el equipo de la Unidad para complementar el documento resultado del taller del 22 de julio en cuanto a información y argumentación de los juicios de valor correspondientes al factor 3 sobre Docentes, sus características y aspectos. 26 al 28 de Julio de 2016
• Organización y envío por via e-mail de información relacionada con procesos de autoevaluación a integrantes de los grupos de autoevaluación. 1 al 31 de Julio de 2016
Respecto a las Asesorías:
• Asesoría Prof. Zully Cuellar López, Coordinadora Autoevaluación Programa Lic. en Ciencias Naturales. Tema: Revisión del avance del informe de autoevaluación. 12 de Julio de 2016
• Asesoría en la reunión de Comité de Autoevaluación  del Programa Ingeniería Electrónica respecto a la organización de la información (insumos y fuentes de información) en el marco del proceso de Autoevaluación con fines de Acreditación. 19 de Julio de 2016. 
Respecto a la participación en la Autoevaluación Institucional y otras actividades de la institución, se informa lo siguiente:
• Participación a la Reunión de Acreditación Institucional: Socialización del informe ejecutivo de autoevaluación institucional y recomendaciones del asesor externo del Proceso de Acreditación Institucional, Dr. Álvaro Zapata Domínguez. 15 de Julio de 2016
• Participación del Taller de Acreditación Institucional. Factor 3. Docentes. Construcción de Juicios de Valor de aspectos y características. Integrantes de la mesa de trabajo Nº1.  22 de Julio de 2016
• Elaboración y socialización de la relatoría del Taller de Acreditación Institucional. Factor 3. Docentes. 22 de Julio de 2016
• Participación a la Reunión Acreditación Institucional. Socialización de los Juicios de Valor del Factor 3 sobre docentes y de los Juicios de sus respectivos aspectos y características. Participantes: Integrantes Mesa de Trabajo Nº 1, equipo de coordinación de acreditación institucional, integrantes Unidad, directivos de la institución y asesor externo. 29 de Julio de 2016
• 4 al 13 de Julio. Búsqueda de información y elaboración de cuadros históricos (años 2011-2014), con datos numéricos sobre el sector  educativo de los municipios de Acevedo, Agrado, Altamira, El Pital, Elías, Garzón, Gigante, Guadalupe, Isnos, La Argentina, La Plata, Natága, Oporapa, Paicol, Palestina, Pitalito, Saladoblanco, San Agustín, Suaza, Tarqui, Tesalia, Timaná y Yaguará. 
• 13 de julio. Participación en la Jornada de Capacitación sobre Teología Institucional organizado por la Vicerrectoría Académica.
• 15 de julio Participación en la Reunión de Acreditación Institucional: Socialización del informe ejecutivo de autoevaluación institucional y recomendaciones del asesor Álvaro Zapata.
• 15 al 22 de Julio. Búsqueda de información y elaboración de cuadros históricos (años 2011-2014), con datos numéricos sobre el sector Salud de los municipios de Acevedo, Agrado, Altamira, El pital, Elías, Garzón, Gigante, Guadalupe, Isnos, La Argentina, La Plata, Natága, Oporapa, Paicol, Palestina, Pitalito, Saladoblanco, San Agustín, Suaza, Tarqui, Tesalia, Timaná y Yaguará. 
• 22 de julio. Participación de Taller de Acreditación Institucional. Factor 3. Docentes. Construcción de Juicios de Valor de aspectos y características. Integrantes de la mesa de trabajo Nº1.         
• 26 al 28  de julio. Jornada de trabajo con el equipo de la Unidad: Aportes al documento resultado del taller del 22 de julio en la argumentación e información complementaria a los juicios de valor correspondientes al factor 3, sus características y aspectos.
• 29 de Julio. Participación de Reunión Acreditación Institucional. Socialización de los Juicios de Valor del Factor 3 sobre docentes y de los Juicios de sus respectivos aspectos y características. Participantes: Integrantes Mesa de Trabajo Nº 1, equipo de coordinación de acreditación institucional, integrantes Unidad, directivos de la institución y asesor externo.
• 15 al 31 de Julio. Búsqueda de información y elaboración de cuadros históricos (años 2011-2014), con datos numéricos sobre Servicios Públicos de los municipios de Acevedo, Agrado, Altamira, El pital, Elías, Garzón, Gigante, Guadalupe, Isnos, La Argentina, La Plata, Natága, Oporapa, Paicol, Palestina, Pitalito, Saladoblanco, San Agustín, Suaza, Tarqui, Tesalia, Timaná y Yaguará. 
• 15 al 31 de Julio. Búsqueda de información y elaboración de cuadros históricos (años 2011-2014),  con datos numéricos sobre Producción Agrícola, Pecuaria y Piscícola de los municipios de Acevedo, Agrado, Altamira, El pital, Elías, Garzón, Gigante, Guadalupe, Isnos, La Argentina, La Plata, Natága, Oporapa, Paicol, Palestina, Pitalito, Saladoblanco, San Agustín, Suaza, Tarqui, Tesalia, Timaná y Yaguará.  
• 15 al 31 de Julio. Búsqueda de información y elaboración de cuadros históricos (años 2010-2015),  con datos numéricos sobre el Tamaño de la población de los municipios de Aipe, Algeciras, Baraya, Campoalegre, Colombia, Hobo, Iquira, Neiva, Palermo, Rivera, Santa María, Tello, Teruel, Villavieja,  Acevedo, Agrado, Altamira, El pital, Elías, Garzón, Gigante, Guadalupe, Isnos, La Argentina, La Plata, Natága, Oporapa, Paicol, Palestina, Pitalito, Saladoblanco, San Agustín, Suaza, Tarqui, Tesalia, Timaná y Yaguará.
• Preparación de material para el II Taller de Autoevaluación sobre Currículo para el Programa de Ingeniería de Petróleos. 2 de Agosto de 2016
• Organización del cuadro de insumos con sus respectivas preguntas orientadoras e insumos para el Taller Factor 3. Docentes. Programa Licenciatura en Educación Artística. 3 de Agosto de 2016
• Participación y apoyo en la organización del Taller de Autoevaluación Ingeniería de Petróleos. Tema: Reforma Curricular. 4 de Agosto de 2016
• Estudio de material e insumos y elaboración diapositivas para el Taller de Autoevaluación Factor 3. Docentes. Programa Licenciatura en Educación Artística. 11 de Agosto de 2016
• Organización y clasificación por aspectos de la información de talleres de autoevaluación realizados con el programa de Licenciatura en Matemáticas. 12 de Agosto de 2016
• Orientación del Tercer Taller de Autoevaluación del programa de Licenciatura en Educación Artística. Factor 3. Docentes.  16 de Agosto de 2016 
• Organización del cuadro de insumos con sus respectivas preguntas orientadoras y recolección de algunos insumos para el Taller Factor 1. Misión y Proyecto Institucional. Programa Licenciatura en Ingles. 15 de Agosto de 2016
• Organización y envío a los programas de Licenciatura de Matemáticas e Ingeniería Electrónica de la Matriz Tipológica de Aspectos con una nueva columna (preliminar y en proceso de completitud con más fuentes de información) en la que se relaciona los insumos por cada uno de los aspectos para la construcción del juicio de valor. 16 y 31 de Agosto de 2016 respectivamente.
• Estudio de material e insumos y elaboración diapositivas para el Taller de Autoevaluación Factor 1. Misión y Proyecto Institucional. Programa Licenciatura en Ingles. 19 de Agosto de 2016
• Orientación del Tercer Taller de Autoevaluación del programa de Licenciatura en Ingles. Factor 1. Misión y Proyecto Institucional. Programa Licenciatura en Ingles.  23 de Agosto de 2016 
• Organización del cuadro de insumos con sus respectivas preguntas orientadoras e insumos para el Taller sobre Condiciones de Investigación, Relación con el Sector Externo y Personal Docente. Programa de Física. 26 de Agosto de 2016
• Estudio de material e insumos y elaboración diapositivas para el Taller de Autoevaluación sobre Condiciones de Investigación, Relación con el Sector Externo y Personal Docente. Programa de Física. 29 de Agosto de 2016
• Elaboración documento de respuesta a preguntas sobre el proceso de autoevaluación del programa de Licenciatura en Ciencias Naturales. 29 de Agosto de 2016
• Orientación del Taller de Autoevaluación del programa de Física. Condiciones de Investigación, Relación con el Sector Externo y Personal Docente.  30 de Agosto de 2016 
• Organización y envío por vía e-mail de información relacionada con procesos de autoevaluación a integrantes de los grupos de autoevaluación. 1 al 31 de Agosto de 2016
Respecto a las Asesorías:
• Asesoría a Lina María Arias, auxiliar autoevaluación Programa Lic. Ciencias Naturales. Tema: Aporte de información. 12 de Agosto de 2016 
• Asesoría a Fabián Andrés Murcia, integrante comité de autoevaluación Programa Lic. Matemáticas. Tema: Se orientó al profesor respecto a la organización de información, construcción de juicios de valor y manejo de la información de talleres. 12 de Agosto de 2016 
• Asesoría Prof. Lilian Zambrano, Coordinadora Autoevaluación Programa Lic. en Inglés. Tema: Preparación y socialización de preguntas e insumos Taller N°1 Factor 1. 19 de Agosto de 2016
• Asesoría a Coordinadora de Egresados sobre aspectos relacionados con Graduados en el marco del proceso de Autoevaluación Institucional. 31 de Agosto de 2016
Respecto a la participación en la Autoevaluación Institucional y otras actividades de la institución, se informa lo siguiente:
• Participación a la Reunión de Acreditación Institucional. Mesa 2. Factor. Investigación. 5 de Agosto de 2016
• Participación en la Jornada de Trabajo de la Mesa 1. Factor. Estudiantes y Factor Procesos académicos. 10 de Agosto de 2016
• Organización de normatividad del Factor de Estudiantes del proceso de autoevaluación institucional. 9 de Agosto de 2016 
• Participación a la Jornada de Trabajo de la Mesa 3. Factor Bienestar Universitario, Organización y Política de Estímulos.12 de Agosto de 2016
• Elaboración conjunta con integrante unidad y envío de propuesta  del instrumento  para aplicar a los Estudiantes en el desarrollo del proceso de acreditación institucional. 17 y 18 de Agosto de 2016
• Participación a Reunión de la Unidad de Aseguramiento de la Calidad para trabajar aspectos correspondientes a la mesa N°1. 17 de Agosto de 2016
• Participación a Reunión de la Unidad de Aseguramiento de la Calidad, para coordinar actividades de las tres mesas de trabajo en el marco del proceso de Acreditación Institucional. 19 de Agosto de 2016
• Participación a Reunión de la Mesa 3 (factores 9, 10, 11 y 12). Oficina de Control Interno de Gestión. 22 de Agosto de 2016 
• Participación a la Jornada de Trabajo de la Mesa 1. Factores 1, 2 y 4 para la construcción de juicios de valor de los factores de Acreditación Institucional. 23, 24 y 25 de Agosto de 2016
• Participación y relatoría de la Jornada de Trabajo de la Mesas 2 de Acreditación Institucional para la construcción de juicios de valor de los aspectos correspondientes a cada una de ellas. 26 de Agosto
• Participación a Reunión Unidad de Aseguramiento de la Calidad, para la revisión y construcción de Juicios de Valor de la Mesa 1 para el informe de Acreditación Institucional. 31 de Agosto de 2016
• Elaboración conjunta con integrante unidad de Matriz de la Mesa N°2, correspondiente a los Factores 5, 6 y 7, la cual se trabajó por aspectos. Contiene tres columnas: 1.  Juicio de Valor. En esta columna está consignada la relatoría del día viernes 26 de agosto. 2.  Información identificada y 3.  Información no identificada. 25, 26 y 29 de Agosto de 2016
• Organización del cuadro de insumos con sus respectivas preguntas orientadoras e insumos para el Taller Factor 3. Docentes. Programa Licenciatura en Educación Artística. 12 de Septiembre de 2016
• Preparación conjunta de Insumos con Oscar Trujillo, para el Taller 4. Factor 4 Procesos académicos. C 16 a la 21- 1era Parte. Programa de Licenciatura en Educación Artística y Cultural.16 y 20 de Septiembre de 2016
• Estudio de material y elaboración diapositivas para el Taller de Autoevaluación Factor 3. Docentes. Programa Licenciatura en Educación Artística. 19 de Septiembre de 2016
• Orientación del Cuarto Taller de Autoevaluación del programa de Licenciatura en Educación Artística. Factor 4. Procesos Académicos. C 16 a la 21- 1era Parte. 21 de Septiembre de 2016 
• Organización del cuadro de insumos con sus respectivas preguntas orientadoras para el Taller Factor 2. Estudiantes. Programa Licenciatura en Ingles. 22 de Septiembre de 2016
• Preparación conjunta de Insumos Documentales con Oscar Trujillo, para el Taller 2. Factor 2 Estudiantes. Licenciatura en Ingles.  Estudio de los siguientes Documentos: Documento Maestro 2014, PEP - 2012,                                                                                                        Informe Final de Reacreditación e Informe de Pares del CNA- 2013. 26 y 27 de Septiembre de 2016
• Estudio de material e insumos y elaboración diapositivas para el Taller de Autoevaluación. Factor 2. Estudiantes. Programa Licenciatura en Ingles. 28 de Septiembre de 2016
• Orientación del Segundo Taller de Autoevaluación del programa de Licenciatura en Ingles. Factor 2. Estudiantes. Programa Licenciatura en Ingles.  29 de Septiembre de 2016 
Respecto a las Asesorías:
• Acompañamiento a Consejo de Facultad - Taller. Programa Fìsica. Tema: Reforma Curricular. 13 de Septiembre de 2016 
• Asesoría Prof. Liliam Zambrano, Coordinadora Autoevaluación. Programa Lic. en Inglés. Tema: Etapas Metodológicas del Proceso de Autoevaluacion. 19 de Septiembre de 2016
• Asesoría Ladys. Profesional de Apoyo Autoevaluación. Programa de la Maestría en Ingeniería y Gestión Ambiental. Tema: Orientaciones para el desarrollo del Primer Taller de Autoevaluación, entrega de material de apoyo (preguntas orientadoras y revisión y corrección  de insumos). 26 de Septiembre de 2016
Respecto a la participación en la Autoevaluación Institucional y otras actividades de la institución, se informa lo siguiente:
• Participación en la Jornada de Trabajo de la Mesa N° 1 Construcción  de Juicios de Valor de los Aspectos y de las Características del Factor 1. Misión. Acreditación Institucional. 2 de Septiembre de 2016
• Participación y Continuación de la Jornada de Trabajo de la Mesa N° 1 Construcción  de Juicios de Valor de los Aspectos y Características del Factor 1 Misión. Acreditación Institucional. 5 y 6 de Septiembre de 2016
• Participación a la Jornada de Trabajo de la Mesa N° 1 Construcción  de Juicios de Valor de los aspectos y Características del Factor 2. Estudiantes. Acreditación Institucional. Oficina ViceAcadémica. 7 de Septiembre de 2016
• Participación en la Jornada de Trabajo de la Mesa N° 1. Socialización y  Construcción  del instrumento (Encuesta) a Egresados. Factor 7 PERTINENCIA E IMPACTO SOCIAL. Acreditación Institucional. 8 de Septiembre de 2016
• Participación en la Jornada de Trabajo de la Mesa N° 1 Construcción  de Juicios de Valor de los Aspectos y Características del Factor 1. Misión  y 2 Estudiantes. Acreditación Institucional-Jornada mañana. 9 de Septiembre de 2016
• Participación a la Jornada de Trabajo de la Mesa N° 1 y Mesa 3. Construcción  de juicios de valor de los Aspectos y Características del Factor 8 PROCESOS DE AUTOEVALUACIÓN Y AUTORREGULACIÓN. Acreditación Institucional-Jornada Tarde. 9 de Septiembre de 2016
• Participación en la Jornada de Trabajo de la Mesa N° 1 Construcción  de Juicios de Valor de los Aspectos y Características del Factor 2 Estudiantes. Acreditación Institucional. 12 de Septiembre de 2016
• Acompañamiento en la Mesa de Trabajo Nº2. Factor Investigación. Orientaciones respecto a los juicios de valor e información recolectada. 13 de Septiembre de 2016
• Participación en la Jornada de Trabajo de la Mesa N° 1 Construcción  de juicios de valor de los Aspectos y Características del Factor 8. PROCESOS DE AUTOEVALUACIÓN Y AUTORREGULACIÓN. Acreditación Institucional. 14 y 15 de Septiembre de 2016
• Participación en la Jornada de Trabajo de la Mesa N° 1 Construcción  de juicios de valor de los Aspectos y Características del Factor 8. PROCESOS DE AUTOEVALUACIÓN Y AUTORREGULACIÓN. Acreditación Institucional. 16 de Septiembre de 2016
• Acompañamiento en la Mesa de Trabajo Nº2. Factor Visibilidad Nacional e Internacional y Factor Investigación. Orientaciones respecto a los juicios de valor e información recolectada. 19, 20 y 21 de Septiembre de 2016
• Participación de la Reunion convocada por la Rectoria sobre Informe de la Situación General de la Usco y Avances Administrativos durante 2 años de administracion del Rector. 22 de Septiembre de 2016
• Participación a la Jornada de Trabajo de las 3 Mesas de Acreditación Institucional con el fin de socializar los Juicios de Valor de Factores, Caracteristicas y Aspectos de los Lineamientos del CNA. Asesoria del Doctor. Alvaro Zapata. 23 de Septiembre de 2016
• Participación de la Jornada de Trabajo de la Mesa N° 1 Construcción  de juicios de valor de las Caracteristicas y del Factor 8. PROCESOS DE AUTOEVALUACIÓN Y AUTORREGULACIÓN. Factor 2  Estudiantes y Factor 1 Mision. Acreditación Institucional. 27 de Septiembre de 2016
• Acompañamiento en la Mesa de Trabajo Nº2. Factor Investigación. Orientaciones respecto a los juicios de valor e información recolectada. 28 de Septiembre de 2016
• Participación a la Jornada de Trabajo de la Mesa Nº2 de Acreditación Institucional con el fin de revisar y corregir los Juicios de Valor del Factor Visibilidad Nacional e Internacional. Asesoria del Doctor. Alvaro Zapata. 30 de Noviembre de 2016
</t>
  </si>
  <si>
    <t xml:space="preserve">• Asistencia y participación en los miércoles de Acreditación
• Apoyo, revisión, monitoreo y seguimiento a las mesas de trabajo para el proceso de plan de acción por factores para la Acreditación institucional.
• Consolidación de resultados por programa, facultad e institucional de las 900 encuestas, sobre percepción de los servicios de Bienestar Universitario por parte del estamento estudiantil, en la sede central y facultad de salud. 1 - 5 Julio.
• Ajustes observaciones del formato #3 del Ministerio de Educación Nacional, con información de las dependencias de oficina Jurídica (C.I.15-16), Decanatura de Educación e Ingeniería (7.19.3), Dirección General de Currículo (4.12.3) y Vicerrectoría de Investigación y Proyección social (6.18.2). 5 - 13 Julio.
• Inclusión de cuadros estadísticos ajustados en documento preliminar de autoevaluación (Archivo Central). 6 Julio.
• Consolidación de información y construcción de cuadro de recursos bibliográficos y servicios de las bibliotecas satélites de la Universidad (Aula Antonio Iriarte Cadena, Centro de Estudios Leonhard Euler, Centro de Documentación Educación Artística y Cultural, Centro de Recursos de Idiomas, Centro de Documentación Docente Especializado en Ingeniería de Petróleos y Biblioteca postgrado Medicina Interna). 6 - 8 Julio.
• Estimación de las proyecciones para las variables de los 12 Factores de Acreditación Institucional, detallados en el formato #3 del Ministerio de Educación Nacional para los años 2016, 2017 y 2018. 6 – 28 Julio.
• Reunión con la División Financiera, Sistema de Gestión de Calidad y CTIC para complementar y responder a las observaciones de la Dra. Betty Marcela del Ministerio de Educación Nacional, en lo referente a: Desagregación del rubro Otros Ingresos en el Presupuesto General de la Universidad, determinación del Alcance de la Norma NTCGP 1000 e Indicador Índice de Transparencia por Colombia – Factor Visibilidad. 7 Julio.
• Remisión de solicitud a la División de personal, sobre clasificación de la planta administrativa. 7 Julio.
• Consolidación de las estadísticas de puntajes de admisiones históricas por programas de pregrado ofrecidos en la Universidad desde el período 2014-2, 2015-1, 2015-2 y 2016-1, a través de la información física que reposa en los archivos de la oficina de Registro y Control Académico. 8 – 18 Julio.
• Construcción de Información sobre Deserción por período estudiantil en 2015-2 y 2016-1. 11 Julio.
• Construcción información estadística referente a: Peso de las Ponderaciones por Factor y Peso de las Características por Factor. 11 Julio.
• Construcción de información estadística referente al estado de los programas actualizados a la fecha con el SNIES, para determinar los acreditados y acreditables en las Sedes de la Universidad. 11 – 13 Julio.
• Consolidación información estadística histórica años 2011 – 2016 de promedio matrícula financiera de los estudiantes de pregrado para Neiva y las Sedes (Pitalito, Garzón y La Plata), contrastada con Salarios Mínimos Mensuales Legales Vigentes, con la Jefe Gloria Astrid González. 11 – 15 Julio.
• Consolidación de información estadística referente al presupuesto de funcionamiento e inversión asignado y ejecutado por Bienestar Universitario en los últimos 5 años. 12 Julio.
• Solicitud de información y consolidación de lo remitido por la ORNI, la División de Talento Humano y Oficina de Egresados en lo referente a información de Convenios con uso más frecuente en los últimos 5 años, Trabajadores Oficiales en la Institución y seguimiento e impacto a los graduados. 13 Julio.
• Consolidación de información estadística referente a los estudiantes matriculados por estrato socioeconómico actualizados a la fecha, con un histórico de 5 años. 15 Julio
• Reunión con el Dr. Álvaro Zapata Domínguez como asesor externo al proceso de Autoevaluación con miras a la Acreditación Institucional y anotación de observaciones para ajustes en Documento. 15 Julio. 
• Trabajo con las dependencias Mesa No. 1 para responder a las observaciones realizadas por el Dr. Álvaro Zapata a los factores 1, 2, 3 y 4 de Acreditación Institucional. 18 – 28 Julio.
• Visita Sede Pitalito para hacer la evaluación perceptiva de los aspectos, características y factores de Acreditación Institucional en la Sede. 21 Julio.
• Visita Sede Garzón para hacer la evaluación perceptiva de los aspectos, características y factores de Acreditación Institucional en la Sede. 22 Julio.
• Reunión con el Dr. Álvaro Zapata Domínguez Mesa No. 1 Factores 1, 2, 3 y 4, revisión Factor Profesores. 29 Julio.
• Consolidación de información sobre la dedicación de los docentes en las áreas de docencia, investigación, proyección social y administración en la universidad en los últimos años. 1 Agosto.
• Trabajo con las dependencias Mesa No. 2 para responder a las observaciones realizadas por el Dr. Álvaro Zapata a los factores 5, 6, y 7 de Acreditación Institucional. 1 - 5 Agosto.
• Reunión con Control Interno Disciplinario para consolidación de información estadística referente a los procesos adelantados por los docentes frente al Estatuto Docente Vigente. 3 Agosto.
• Reunión con el Dr. Álvaro Zapata Domínguez Mesa No. 2, presentación Vicerrectora de Investigación y Proyección Social. 5 Agosto.
• Trabajo con las dependencias Mesa No. 3 para responder a las observaciones realizadas por el Dr. Álvaro Zapata a los factores 9, 10, 11 y 12 de Acreditación Institucional. 8 - 11 Agosto.
• Reunión con Vicerrector Administrativo, Bienestar Universitario y División Financiera, para redactar juicios de valor de los factores 9, 10 y 12. 10 Agosto.
• Reunión con el Dr. Álvaro Zapata Domínguez Mesa No. 3, Presentación Alta dirección. 12 Agosto.
• Trabajo continúo con Mesas No. 1 – 2 y 3 para actualización de información en documento preliminar correspondiente a los 12 Factores de acuerdo a las observaciones realizadas por el Dr. Álvaro Zapata. 1 – 31 Agosto.
• Reunión con director de Biblioteca y auxiliar Administrativa para asesoría sobre aspectos de característica 28  Recursos de Apoyo académico, actualización de información de cobertura y ajuste Plan de Acción en concordancia con el Plan de Desarrollo. 16 – 29 Agosto.
• Consolidación información Centros de Investigación Fac. Economía y administración, Ingeniería, Salud, Educación y ciencias Jurídicas y Políticas. 16 – 31 Agosto.
• Reunión con Oficina Asesora de Planeación para ajustar el documento preliminar con el Plan de Regularización y Manejo de la Universidad. 17 – 19 Agosto.
• Reunión Taller de Apropiación de la Teleología Institucional. 18 Agosto.
• Reunión con Dirección General de Currículo, con el fin de ajustar la agenda de Trabajo que se llevaba con el Coordinador de Acreditación Institucional, para continuar el proceso sin dificultades, analizando los avances de las mesas. 19 Agosto. 
• Reunión con Calidad, Planeación y Control Interno, ajuste de Factor 11 Recursos de Apoyo Académico e Infraestructura. 22 Agosto.
• Evaluación de la información por aspectos, para los factores 9, 10, 11 y 12 de la mesa No. 3. 22 – 24 Agosto.
• Reunión con Dirección General de Currículo, para evaluar y socializar la identificación de la información existente y faltante por aspecto de los 12 Factores. 25 Agosto.
• Aplicación de Encuestas al estamento estudiantil sobre percepción de los sistemas de información, manual de convivencia y otros. 25 - 29 Agosto.
• Reunión general con las Mesas de Trabajo No. 1, 2 y 3 con el fin de construir juicios de valor. 26 Agosto.
• Reunión con dirección General de Currículo para evaluación de Trabajo realizado por las mesas en la jornada completa del 26 de Agosto, en lo correspondiente de juicios de valor. 29 – 31 Agosto.
• Consolidación de la información pendiente de Biblioteca, Calidad, Vicerrectoría Académica y Salud Ocupacional. 31 Agosto.
• Consolidación de información pendiente por dependencias para los factores 9, 10, 11 y 12. 1 – 13 Septiembre.
• Reunión con la Vicerrectoría Académica para consolidar Factor 1 Misión y Proyecto Institucional. 2 – 5 Septiembre.
• Reunión con la Vicerrectoría de Investigación y Proyección Social para consolidar información pertinente a los aspectos de los Factores 5, 6 y 7. 6 Septiembre.
• Reunión con la Vicerrectoría Académica para consolidar Factor 2 Estudiantes. 7 Septiembre.
• Reunión con la Vicerrectoría Académica para ajustar instrumento de evaluación perceptiva de los Graduados de la institución. 8 Septiembre.
• Reunión para socialización de propuesta de Política de Graduados en la Universidad. 8 Septiembre.
• Reunión con la Vicerrectoría de Investigación y Proyección Social para redactar juicios de los aspectos del Factor 5. 9 Septiembre.
• Reunión con la Dirección General de Currículo para trabajar el Factor 8 Autoevaluación y Autorregulación. 9 – (pendiente) Septiembre.
</t>
  </si>
  <si>
    <t xml:space="preserve">• Con el fin de asesorar el Proceso de Acreditación Institucional, en su fase de elaboración del documento a presentar ante el CNA, desde el 15 de Julio, se han venido realizando reuniones con el Dr. Álvaro Zapata, al igual que en cada una de las mesas.  Siendo así, desde en el Mes de Agosto, el apoyo técnico y logístico para el desarrollo de las mismas fue fundamental.
• El 29 de Julio, tal como se había establecido en la reunión general con el asesor Zapata, se reunió la mesa No. 1, en donde se expuso lo que hasta la fecha había consolidado en información y redacción, con el fin de recibir las sugerencias para la mejora del mismo.  Para la realización de dicho taller, fue necesario previamente realizar la convocatoria, solicitud de espacio, refrigerio y logística para la llegada del asesor Zapata.  Durante la sesión, se realizó la grabación de la misma, el registro de asistencia, la toma de apuntes relevantes y tareas a realizar.
• El 5 de agosto, se realizó la reunión de la mesa No. 2, en donde se expuso lo que hasta la fecha había consolidado en información y redacción, con el fin de recibir las sugerencias para la mejora del mismo.  Para la realización de dicho taller, fue necesario previamente realizar la convocatoria, solicitud de espacio, refrigerio y logística para la llegada del asesor Zapata.  Durante la sesión, se realizó la grabación de la misma, el registro de asistencia, la toma de apuntes relevantes y tareas a realizar.
• El 12 de agosto, se realizó la reunión de la mesa No. 3, en donde se expuso lo que hasta la fecha había consolidado en información y redacción, con el fin de recibir las sugerencias para la mejora del mismo.  Para la realización de dicho taller, fue necesario previamente realizar la convocatoria, solicitud de espacio, refrigerio y logística para la llegada del asesor Zapata.  Durante la sesión, se realizó la grabación de la misma, el registro de asistencia, la toma de apuntes relevantes y tareas a realizar.
• La semana del 16 al 19 de Agosto, se recolectó información faltante, con el fin de organizar el documento base que existe y hacer la preparación para la jornada de trabajo de las meses.  De igual forma, se realizó reunión con el equipo de trabajo de Currículo, para trazar una nueva hoja de ruta en el marco del Proceso de Acreditación Institucional.
• La semana del 22 al 25: 
a. se realizó la convocatoria para el taller general por mesas de trabajo
b. se redactó el oficio de invitación para firma del señor rector 
c. se repartieron los oficios invitando al taller
d. Se revisó lo existente en la mesa No. 3, correspondiente a la parte administrativa, en donde se verificó la existencia de información en relación a los aspectos de cada factor, la no existencia de información y se elaboró un documento el cual fue enviado a cada una de las mesas, como insumo para el taller general.
e. Como mecanismo de recolectar información, se aplicó una encuesta a los estudiantes de la Institución, desde Acreditación Institucional, se aplicó a estudiantes de la Facultad de Educación, y para el resto de facultades, se le dio instrucciones a los alumnos de un curso del Profesor Daniel Yovanovic.
• El 26 de agosto, se llevó a cabo durante todo el día, una jornada de trabajo simultanea de las tres mesas correspondientes al Proceso de Acreditación Institucional.  Durante la jornada, se prestó apoyo técnico a la mesa No. 3, pero de igual forma, se recogió asistencia de las dos jornadas en las tres mesas y se grabó cada una de las reuniones.
• Del 29 de Agosto al 9 de Septiembre se ha realizado:
a. Reuniones con el equipo de Acreditación Institucional, para hacer una evaluación, redacción y organización de cada uno de los factores, con el fin de ir consolidando el documento para la próxima reunión con el Dr. Álvaro Zapata
b. Aplicación de encuestas faltantes a estudiantes y tabulación de las mismas.
c. Recolección de información faltante para cada una de las mesas
d. Redacción de Actas de reuniones anteriores.
</t>
  </si>
  <si>
    <t>• Se va a desarrollar el concurso de méritos docente de la USCO en la modalidad de banco de ocasionales: Pendiente definir fechas.</t>
  </si>
  <si>
    <t xml:space="preserve">Contratación Bolsa de Empleo.
8 de julio. Presentación de la propuesta de la bolsa de  empleo institucional, ante la Vicerrectoría Académica y el Rector.
• 5, 9, 10,12 de agosto. Contratación  del Servicio de Bolsa de Empleo para la Institución.
*Organización de base de datos (cédulas de egresados).
*Información base de la Institución.
*Creación de subdominio de la bolsa de empleo.
*Revisión del funcionamiento de la plataforma
*Capacitación de la Plataforma desarrollada para el Servicio de Bolsa de Empleo, por parte de la empresa TRbajando.com
• El 12 de septiembre se proyectó y envió al señor Rector la carta de solicitud para la autorización del servicio de Bolsa de Empleo de la Universidad Surcolombiana, requisito que se debía enviar después de la revisión del reglamento y documento de viabilidad por parte del Servicio de Empleo.
• Se realizó y se contestó las correcciones de acuerdo a las observaciones del Servicio Público de Empleo, respecto a la viabilidad y reglamento para la prestación de los servicios de gestión y colocación de empleo del Servicio Público de Empleo como Bolsa de Empleo de la UNIVERSIDAD SURCOLOMBIANA. Lo anterior se envió por correo electrónico y en físico, esperamos la aprobación final.
• Se proyectó los formatos correspondientes para el pago del Contrato No. VA-0121-2016 de TRABAJANDO.COM COLOMBIA CONSULTORÍA S.A.S. quienes desarrollaron el portal de empleo exclusivo con el subdominio http://laborando.usco.edu.co/
• 15 de septiembre. Se enviaron  los  documentos definitivos concernientes al Proyecto de Viabilidad, Reglamento, y carta de solicitud oficial para  la  autorización del servicio de Bolsa de empleo institucional.
• Mediante un oficio VA-4-471 del 25 de Agosto de 2016 enviado a la Oficina Asesora de Planeación se hizo la Solicitud de traslados de los recursos asignados al SF-PY7.1 por un valor de -$7.942.963 no se gastará y existe la necesidad de fortalecer otras actividades contempladas en la ACCIÓN SF-PY7.2: Programa de Seguimiento a Graduados.
</t>
  </si>
  <si>
    <t xml:space="preserve">Apoyar al Programa Gestión de Seguimiento a Egresados en la administración de contenidos web y en la actualización de información del sistema de egresados de la Universidad Surcolombiana:
• 7 de julio. 41° Congreso Colombiano de Radiología. III Congreso Colombiano de Costos y Gestión. Conferencia en apoyo a la exposición "Los niños que fuimos": Huellas de la Infancia en Colombia.
• 11 de Julio. Modelado Experimental: Insectos. Conferencia en apoyo a la exposición "Los niños que fuimos" Huellas de la Infancia en Colombia.
• 17 de agosto. La Facultad de Educación y el Programa de Educación Física, Recreación y Deporte, invitan a sus egresados a participar del V Congreso Internacional y X Encuentro Nacional de Egresados, Estudiantes y trabajadores de la Educación Física, Recreación y Deporte.
• 19 de agosto. La Agencia Cultural del Banco de la República invita a la conferencia en Gestión del Patrimonio Intangible, que se realizará el 23 de agosto en el auditorio del Banco de la República.
• 22 agosto. Invitación - capacitación sobre Sanalogia y Promoción de la salud
• Primer Congreso Internacional de Lectura y Escritura.
• 24 de agosto. Taller de escritura gratuito "La carpintería de la Escritura para la investigación".
• 29 de agosto. Video egresada en el exterior.
• 30 de agosto. Invitación -Jornada de Socialización de la Propuesta de Política de Graduados
• 31 de agosto. encuesta de factibilidad para  la creación de la Maestría en Neurociencia con énfasis en Neurociencia Cognitiva Aplicada.
• 2 de septiembre. Foro “El Turismo, una oportunidad en el Postconflicto”.
• 5 de septiembre. II Encuentro Interinstitucional de las Artes, Educación y La Pedagogía.
• 8 de septiembre. Jornada de Socialización de la Propuesta de Política de Graduados
• 13 de septiembre. Postulación egresado destacado Programa de derecho.
• 14 de septiembre. Video memoria de Leonel Sanoni Charry, egresado del Programa de Derecho.
• Reunión para definir  el instrumento de seguimiento de los graduados. 7 de septiembre. En presencia de la Vicerrectora Académica, Isabel Cristina Gutiérrez de Dussán, la docente Rocio Polanía, María Tamayo, asesora jurídica de la Oficina de Egresados, se definió cada punto del instrumento propuesto por la profesora Roció, para la realización del estudio de impacto de graduados.
• Definición de un instrumento de encuesta para conocer la percepción de los graduados sobre la  formación brindada por la Universidad – Proceso de Acreditación Institucional. 
• 8 de septiembre. La Vicerrectoría Académica, la dependencia de Currículo, y la  Oficina de Acreditación Institucional,  con la participación de la Oficina de Egresados, elaboraron en conjunto un  instrumento para aplicar vía correo electrónico a los  graduados.
• 13 de septiembre. Se elaboró una tarjeta para el envío del instrumento y  se contribuyó en la imagen y presentación del formulario. Hasta el momento se han diligenciado 150 encuestas y se han enviado 4000 correos electrónicos.
Actualización de Información
• 27 de junio al 8 de julio. Encuestas Programa de Medicina
Buscar, organizar, y publicar información relevante sobre y para egresados de la institución como oferta postgradual, vacantes laborales, eventos y otros.
• 7 de julio. El gobierno de la India ofrece el Programa de Contabilidad Gubernamental y Gestión Financiera, dirigido a profesionales universitarios en administración, economía, finanzas o áreas afines, que actualmente se desempeñen como funcionarios públicos preferiblemente en los ministerios de hacienda o comercio, que trabajen a diario con temas relacionados con contabilidad, finanzas, presupuesto.
• 7 de julio. Cursos de Invierno en Universidades Alemanas. Diplomado en Docencia Universitaria
• 4 de agosto. XVI.Encuentro nacional de la Red Sociojurídica.
• 4 de agosto. Conmemoración de los 40 años del programa de Licenciatura en  Educación Física.
• 8 de agosto. La Facultad de Ciencias Sociales y Humanas, invita aa docentes, estudiantes y egresados a reunión ampliada.
• 8 de agosto. La Facultad de Salud, informa a los egresados admitidos a la segunda cohorte de la Maestría en Epidemiología, que se encuentran abiertas las inscripciones para optar por el beneficio de beca.
• 12 de agosto. Diplomado en Formulación, Estructuración y Gestión de Proyectos de Inversión Pública
• 17 de agosto. Maestría en Estudios Interdisciplinarios de la Complejidad de la Facultad de Ciencias Exactas y Naturales de la Universidad Surcolombiana, convocatoria, de beca para graduados.
• 25 de agosto. Diplomado en posconflicto y construcción de paz en la región Surcolombiana. Diplomado en Gestión Integral de Proyectos, Oportunidades del Sistema General de Regalías. Curso de Actualización Contable Aplicado al Software Novasoft
• 29 de agosto. Curso "El Arte de Cultivar la Clientela".
• 14 de septiembre a las 15:28. V Jornada de actualización en fisioterapia respiratoria y ventilación mecánica.
• 16  de Septiembre. Seminario - Taller: Una Triada Indisoluble en la Academia: Docencia, Investigación y Escritura
Oferta Laboral
• 11 de julio. Convocatoria para Jóvenes Profesionales que deseen ingresar a Naciones Unidas. Plazo para postularse hasta el 19 de julio de 2016.
• 4 de agosto. La institución Educativa Gimnasio Yumaná, requiere Coordinadora de Servicios y Mantenimiento.
• 8 de agosto. El Gimnasio Yumaná requiere Técnica en preescolar, preferiblemente con 1 año de experiencia.
• 8 de agosto. I.P.S en Neiva, requiere Enfermera Profesional para laborar en Unidad de Cuidados Intensivos Pediátricos en institución de III y IV Nivel, con experiencia en manejo de pacientes críticos o áreas asistenciales mínimo de 1 año.
• 16 de agosto. Convocatoria Pública de Méritos 2016, Universidad Surcolombiana.
• 17 de agosto. Convocatoria para la contratación  de un Consultor Comercial.
• 22 de agosto. MEDILASER S.A. Sucursal Florencia, convocatoria para la contratación de 2 jefes de Enfermería.
• 24 de agosto. Reconocida empresa del sector transporte, requiere contratar contador público o administrador de empresas para el cargo de Asistente de Gerencia. Convocatoria Banco Popular.
• 31 de agosto. Contratación instructores SENA. 
• Contratación de Médicos ó Psicólogos con Especialización ó Maestría en Salud Ocupacional.
• 6 de septiembre. Gimnasio Yumaná, requiere Profesional en psicología, trabajo social o afines para realizar visitas domiciliarias.
• 12 de septiembre. Oferta de empleo Hospital Laura Perdomo de García Yaguará - Huila.
• 16 de septiembre. La Empresa Neiva Pan, requiere profesional en administración de empresas o ingeniería industrial para el cargo de Director Administrativo.
Eventos
• 7 de julio. La Agencia Cultural de Neiva, invita a la conferencia en apoyo a la exposición "Los niños que fuimos”: Huellas de la Infancia en Colombia, que se realizará el 28 de julio a las 5:00 p.m. en el Auditorio -Banco de la República.
Diseñar e implementar de un Plan Estratégico de Comunicación de la Institución con egresados que contemple estrategias de comunicación interna y externa no solo mediáticas, como estrategia de seguimiento a los egresados en virtud del proceso de acreditación.
6-8  julio. Recopilación de Información
• Socialización de la Propuesta de Política de Graduados
Acciones: Gestión de espacio, refrigerio, maestro de ceremonia, y una persona para amenizar la jornada, realización de un video, elaboración de tarjeta, convocatoria.  
• Difusión medios institucionales: Emisora Radio Universidad Surcolombiana, Unidad de Prensa Institucional  - UPI, Portal Institucional www.usco.edu.co, Difusión  Redes Sociales: Facebook y Twitter: 30 de agosto, 1 de septiembre, 7 de septiembre, 8 de septiembre. 
• Correos electrónicos: Se enviaron 5000 correos electrónicos a través de la cuenta egresados@usco.edu.co.
• Llamadas vía telefónica: se realizaron 70 llamadas a número celular, las personas contactadas corresponden a los  graduados del 2015.
Informe  Oficina de Acreditación Institucional.
• 26 de agosto. Reunión acreditación institucional
• 31 de agosto. Reunión para identificar los aspectos  y elaborar los  juicios de valor del factor de Impacto y Pertinencia, en lo que  tiene  que ver con graduados.
• 15 de septiembre. Envío informe a la Doctora Ángela Magnolia Rios sobre: *FACTOR 6. INVESTIGACIÓN Y CREACIÓN ARTÍSTICA. CARACTERÍSTICA 18. INVESTIGACIÓN. Estudiantes de maestría y doctorado graduados, en el caso de las instituciones con esos Programas. *FACTOR 7. PERTINENCIA E IMPACTO SOCIAL      
• CARACTERÍSTICA 19. INSTITUCIÓN Y ENTORNO.
Aportes sociales de los graduados en los campos empresarial, científico, artístico, cultural, económico y político.
• CARACTERÍSTICA 20. GRADUADOS E INSTITUCIÓN: Servicios que presta la institución para facilitar la incorporación de los  graduados al ámbito laboral. Eficacia de los sistemas de información y seguimiento a los graduados. Canales de comunicación con los graduados para apoyar el desarrollo institucional y fomentar procesos de cooperación mutua. Participación de los graduados en la evaluación curricular y en la vida institucional.
Administrar el sistema de información de egresados y las bases de datos de egresados de la Universidad Surcolombiana
• 4 y 5 de agosto. Corrección de datos del Programa de Medicina y envío de información.
• 9 de agosto. Revisión de reportes de la Licenciatura en Educación Física, Recreación y Deporte. Y solicitud de corrección de datos al CTIC.
Apoyar los programas académicos en el cumplimiento de los estándares de egresados para los procesos de acreditación.
• 9 de agosto. Entrega de base de datos e información pertinente al docente Profesor Edgar Cometa Guarnizo,  encargado del factor de egresados del Programa de Educación Física, Recreación y Deporte.
• 5 de agosto. Información de Seguimiento a egresados del Programa de Medicina a la docente Nohora Montero.
Coordinar el grupo de auxiliares administrativos encargados de aplicar la encuesta de seguimiento a graduados.
• 9 de agosto. Solicitud de  vinculación de  Monitores administrativos
Rendir los informes sobre egresados en los procesos de registro calificado, acreditación y renovación
• 10, 11 y 12  de agosto. Se han aplicado encuestas de seguimiento vía telefónica a los egresados del programa  de Licenciatura en Educación Física, Recreación y Deporte.
Comité Electoral
• 9 de agosto. Convocatoria  y logística para la socialización de propuestas programáticas de la terna para designación de Decano  en las Facultades de Economía y Administración, Ingeniería y Educación.
Asistir a las reuniones a las que se les convoque.
• 12 de agosto. Reunión  Comité de Acreditación 
• Prestar apoyo jurídico en la elaboración y presentación de un proyecto de Acuerdo que reglamente la política de seguimiento a Egresados en la Universidad Surcolombiana:
Se encuentra que la política de seguimiento a graduados se socializó en las siete Facultades de la Universidad Surcolombiana, por esta razón se hizo la solicitud a cada una de las Facultades de que certificarán la socialización con las respectivas observaciones, aun esperamos dos respuestas (Facultad de Ingeniería y Facultad de salud) para convocar reunión ante el Consejo Académico.
• Prestar asesoría jurídica a la oficina de egresados en la implementación de los lineamientos del MEN sobre egresados de la Educación Superior y la creación de una bolsa de empleo para egresados. 
La implementación de los lineamientos del Ministerio de Educación Nacional sobre graduados se viene desarrollando en las actividades que se realizan en la oficina de egresados permanentemente, ya se creó virtualmente la bolsa de empleo, se recibió capacitación del funcionamiento el 12 de agosto de 2016 por parte de la empresa trabajando.com y se solicitó el permiso ante la Unidad del servicio Público de empleo “USPE” para el funcionamiento de la bolsa de empleo para graduados y estudiantes de la Universidad Surcolombiana, esperamos continuación con los respectivos trámites.
• Se han publicado las solicitudes de divulgación de diferentes eventos y requerimientos de varias actividades de las Facultades y se han ingresado la información de 163 encuestas que se aplicaron durante el mes de junio y julio a los graduados del programa de Medicina. Se ha brindado apoyo en administración del sistema de información de egresados y las bases de datos de egresados de la Universidad Surcolombiana.
• Se preparó, programó e invitó a un foro de socialización de propuestas programáticas, con el fin de dar a conocer a la comunidad universitaria la propuesta de cada uno de los miembros de la terna para la designación de Decano de las Facultades de Educación, Economía e Ingeniería, de acuerdo al Comité Electoral y en uso de sus funciones estatutarias, en cumplimiento del literal e, artículo 6 del Acuerdo 031 de 2004 - Estatuto Electoral de la Universidad Surcolombiana, que reza: “Propiciar la divulgación de las propuestas programáticas de los candidatos a cargos directivos de la Universidad" Pero estas no se cumplieron por parte de las Facultades, no participaron cancelando a última hora las presentaciones.
• Se modificó el proyecto que reglamenta la política de Graduados de la Universidad Surcolombiana y se presta asesoría normativa permanente sobre el tema, interactuando con graduados y docentes de la Institución.
• Se realizó invitación a los graduados para que participarán directamente en la construcción de la Política donde desarrollaron los objetivos de la misma, la actividad académica orientada en forma ideológica a la toma de decisiones del grupo para alcanzar ciertos objetivos. Participaron 16 graduados de diferentes programas. El 8 de septiembre de 2016.
• Se ha enviado información desde el correo electrónico de los egresados a los contactos del mismo, con el ánimo de publicitar cursos y diplomados que ofrecen los diferentes programas. Esto durante el mes de septiembre del presente año. Igualmente se ha solicitado al CTIC la difusión de los mismos en la plataforma de los Egresados.
• Se convocó a reunión para definir un instrumento de seguimiento a graduados, propuesto por la Profesora Rocio Polanía, el día miércoles 7 de septiembre del presente año en Vicerrectoría Académica y se adaptó de acuerdo a las necesidades de los programas.
• El día 8 de septiembre se participó en reunión con los compañeros que tienen a cargo la planeación de la acreditación Institucional para definir un instrumento de encuesta y conocer la percepción de los graduados sobre la  formación brindada por la Universidad – Proceso de Acreditación Institucional. 
• Se ha prestado asesoría a estudiantes de proyectos de investigación respecto a la normatividad existente para egresados de la Institución y se les envió los PDF a los correos electrónicos que refirieron.
</t>
  </si>
  <si>
    <t>SOPORTE TRIMESTRE 3</t>
  </si>
  <si>
    <r>
      <t>1 - CONTRATO VIPS 252</t>
    </r>
    <r>
      <rPr>
        <sz val="9"/>
        <color theme="1"/>
        <rFont val="Calibri"/>
        <family val="2"/>
        <scheme val="minor"/>
      </rPr>
      <t xml:space="preserve"> - IMPORTECNICAL S.A.S.: entregar a título de venta, accesorios necesarios para el entrenamiento con la maquina universal de 100KN del Laboratorio de Estructuras del programa de Ingeneiría Civil de la Facutlad de Ingeniería de la Universidad Surcolombiana
</t>
    </r>
    <r>
      <rPr>
        <b/>
        <sz val="9"/>
        <color theme="1"/>
        <rFont val="Calibri"/>
        <family val="2"/>
        <scheme val="minor"/>
      </rPr>
      <t>2 - CONTRATO VIPS 217</t>
    </r>
    <r>
      <rPr>
        <sz val="9"/>
        <color theme="1"/>
        <rFont val="Calibri"/>
        <family val="2"/>
        <scheme val="minor"/>
      </rPr>
      <t xml:space="preserve"> - GENTECH S.A.S.: entregar a título de venta, un termociclador en tiempo real, para el desarrollo de las actividades academicas, técnicas y cientificas de los estudiantes de la Facultad de Ciencias Exacta y Naturales de la USCO
</t>
    </r>
    <r>
      <rPr>
        <b/>
        <sz val="9"/>
        <color theme="1"/>
        <rFont val="Calibri"/>
        <family val="2"/>
        <scheme val="minor"/>
      </rPr>
      <t>3 - CONTRATO VIPS 246</t>
    </r>
    <r>
      <rPr>
        <sz val="9"/>
        <color theme="1"/>
        <rFont val="Calibri"/>
        <family val="2"/>
        <scheme val="minor"/>
      </rPr>
      <t xml:space="preserve"> - KAIKA S.A.S.: entregar a título de venta, un thermomixer, marca EEPENDORF de Alemania, para el laboratorio de biología celular de la Facultad de Salud de la USCO
</t>
    </r>
    <r>
      <rPr>
        <b/>
        <sz val="9"/>
        <color theme="1"/>
        <rFont val="Calibri"/>
        <family val="2"/>
        <scheme val="minor"/>
      </rPr>
      <t>4 - COMPRAVENTA No. UC-039-2016</t>
    </r>
    <r>
      <rPr>
        <sz val="9"/>
        <color theme="1"/>
        <rFont val="Calibri"/>
        <family val="2"/>
        <scheme val="minor"/>
      </rPr>
      <t xml:space="preserve"> (UNIDAD DE CONTRATACIÓN) - DIDACTICOS Y LIBROS DIDACLIBROS LTDA: COMPRA DE BASES BIOLÓGICAS - FACULTAD DE SALUD -  PROGRAMA DE PSICOLOGÍA
</t>
    </r>
    <r>
      <rPr>
        <b/>
        <sz val="9"/>
        <color theme="1"/>
        <rFont val="Calibri"/>
        <family val="2"/>
        <scheme val="minor"/>
      </rPr>
      <t>5 - COMPRAVENTA No. UC-040-2016</t>
    </r>
    <r>
      <rPr>
        <sz val="9"/>
        <color theme="1"/>
        <rFont val="Calibri"/>
        <family val="2"/>
        <scheme val="minor"/>
      </rPr>
      <t xml:space="preserve"> (UNIDAD DE CONTRATACIÓN) - DE LA ROSA RESEARCH S.A.S.: COMPRA DE BASES BIOLÓGICAS - FACULTAD DE SALUD -  PROGRAMA DE PSICOLOGÍA</t>
    </r>
  </si>
  <si>
    <r>
      <t>1 - CONTRATO VIPS 253</t>
    </r>
    <r>
      <rPr>
        <sz val="9"/>
        <color theme="1"/>
        <rFont val="Calibri"/>
        <family val="2"/>
        <scheme val="minor"/>
      </rPr>
      <t xml:space="preserve"> - DOT LIB SUCURSAL COLOMBIA: Prestar servicios de Renovación de la base de datos JSTOR.
</t>
    </r>
    <r>
      <rPr>
        <b/>
        <sz val="9"/>
        <color theme="1"/>
        <rFont val="Calibri"/>
        <family val="2"/>
        <scheme val="minor"/>
      </rPr>
      <t xml:space="preserve">2 - CONTRATO VIPS 282 </t>
    </r>
    <r>
      <rPr>
        <sz val="9"/>
        <color theme="1"/>
        <rFont val="Calibri"/>
        <family val="2"/>
        <scheme val="minor"/>
      </rPr>
      <t>- INFORMESE S.A.S.: entregar  a titulo de venta el Licenciamiento Permanente de veinte (20) licencias del programa IBM –SPSS versión 24 en español (con todos los módulos), con destino a las Bibliotecas Sede Central (11 licencias), Sede Salud (1 licencia), Sede Pitalito (1 Licencia), Sede Garzón (1 licencia), Sede la Plata (1 licencia) y para La Vicerrectoría de Investigaciones y Proyección Social (5 licencias).</t>
    </r>
  </si>
  <si>
    <r>
      <rPr>
        <b/>
        <sz val="9"/>
        <color theme="1"/>
        <rFont val="Calibri"/>
        <family val="2"/>
        <scheme val="minor"/>
      </rPr>
      <t>1 - AVANCE 220</t>
    </r>
    <r>
      <rPr>
        <sz val="9"/>
        <color theme="1"/>
        <rFont val="Calibri"/>
        <family val="2"/>
        <scheme val="minor"/>
      </rPr>
      <t xml:space="preserve"> - JACQUELIN GARCIA PAEZ: APOYO ECONOMICO PARA VIATICOS  PARA LA REALIZACION DEL DOCTORADO EN COMUNICACIÓN EN LA UNIVERSIDAD NACIONAL DE LA PLATA-ARGENTINA CONVENIO UNIMINUTO EN LA CIUDAD DE BOGOTA Y PODER DESARROLLAR LOS DIFERENTES SEMINARIOS Y ASESORIAS QUE SE CONTEMPLAN EN EL PLAN. EL SEMINARIO A TOMAR ES DE PRACTICAS Y SABERES DE LA COMUNICACION DEL 13 AL 16 DE JULIO DE 2016 Y EL SEGUNDO SEMINARIO DE TESIS II DEL 18 AL 20 DE JULIO DE 2016.
</t>
    </r>
    <r>
      <rPr>
        <b/>
        <sz val="9"/>
        <color theme="1"/>
        <rFont val="Calibri"/>
        <family val="2"/>
        <scheme val="minor"/>
      </rPr>
      <t>2 - AVANCE 223</t>
    </r>
    <r>
      <rPr>
        <sz val="9"/>
        <color theme="1"/>
        <rFont val="Calibri"/>
        <family val="2"/>
        <scheme val="minor"/>
      </rPr>
      <t xml:space="preserve"> - FERNANDO A. FIERRO CELIS: APOYO ECONOMICO PARA COMPRA DE PASAJE AEREO BOGOTA-MADRIS-BOGOTA, CON EL FIN DE REALIZAR SUSTENTACIÓN DE TESIS DOCTORAL "DOCTORADO EN GESTIÓN" SUSTENTACIÓN A REALIZARSE DEL 01 AL 08 DE OCTUBRE DE 2016. EL AVANCE SE REALIZARA CON FEHCA DEL 08 AL 12 DE JULIO DE 2016.
</t>
    </r>
    <r>
      <rPr>
        <b/>
        <sz val="9"/>
        <color theme="1"/>
        <rFont val="Calibri"/>
        <family val="2"/>
        <scheme val="minor"/>
      </rPr>
      <t>3 - ORDEN ADMINISTRATIVA 50</t>
    </r>
    <r>
      <rPr>
        <sz val="9"/>
        <color theme="1"/>
        <rFont val="Calibri"/>
        <family val="2"/>
        <scheme val="minor"/>
      </rPr>
      <t xml:space="preserve"> - UNIVERSIDAD DE ANTIOQUIA: apoyo económico para pago de matrícula del periodo 2016-2 del DOCTORADO EN ENFERMERIA a la estudiante CLAUDIA ANDREA RAMIREZ PERDOMO
</t>
    </r>
    <r>
      <rPr>
        <b/>
        <sz val="9"/>
        <color theme="1"/>
        <rFont val="Calibri"/>
        <family val="2"/>
        <scheme val="minor"/>
      </rPr>
      <t>4 - ORDEN ADMINISTRATIVA 52</t>
    </r>
    <r>
      <rPr>
        <sz val="9"/>
        <color theme="1"/>
        <rFont val="Calibri"/>
        <family val="2"/>
        <scheme val="minor"/>
      </rPr>
      <t xml:space="preserve"> - UNIVERSIDAD DE MANIZALES: pago de matrícula del Semestre B 2016 del Programa de DOCTORADO EN DESARROLLO SOSTENIBLE al estudiante LUIS ALFREDO MUÑOZ VELASCO.
</t>
    </r>
    <r>
      <rPr>
        <b/>
        <sz val="9"/>
        <color theme="1"/>
        <rFont val="Calibri"/>
        <family val="2"/>
        <scheme val="minor"/>
      </rPr>
      <t>5 - ORDEN ADMINISTRATIVA 51</t>
    </r>
    <r>
      <rPr>
        <sz val="9"/>
        <color theme="1"/>
        <rFont val="Calibri"/>
        <family val="2"/>
        <scheme val="minor"/>
      </rPr>
      <t xml:space="preserve"> - UNIVERSIDAD DE CALDAS: pago de matrícula del Semestre B 2016 del Programa de DOCTORADO EN ESTUDIOS TERRITORIALES al estudiante CRISTIAN ARNOLDO RAMIREZ CASTRILLON.
</t>
    </r>
    <r>
      <rPr>
        <b/>
        <sz val="9"/>
        <color theme="1"/>
        <rFont val="Calibri"/>
        <family val="2"/>
        <scheme val="minor"/>
      </rPr>
      <t>6 - ORDEN ADMINISTRATIVA 53</t>
    </r>
    <r>
      <rPr>
        <sz val="9"/>
        <color theme="1"/>
        <rFont val="Calibri"/>
        <family val="2"/>
        <scheme val="minor"/>
      </rPr>
      <t xml:space="preserve"> - UNIVERSIDAD DE DEUSTO DEUSTUKO UNIBERTSITATEA: pago de matrícula del curso académico 2016-2017 del Programa de DOCTORADO EN EDUCACIÓN a la estudiante SONIA AMPARO SALAZAR ARISTIZABAL.
</t>
    </r>
    <r>
      <rPr>
        <b/>
        <sz val="9"/>
        <color theme="1"/>
        <rFont val="Calibri"/>
        <family val="2"/>
        <scheme val="minor"/>
      </rPr>
      <t>7 - ORDEN ADMINISTRATIVA 54</t>
    </r>
    <r>
      <rPr>
        <sz val="9"/>
        <color theme="1"/>
        <rFont val="Calibri"/>
        <family val="2"/>
        <scheme val="minor"/>
      </rPr>
      <t xml:space="preserve"> - UNIVERSIDAD SURCOLOMBIANA: para pago de matrícula del curso académico 2016-2017 del Programa de DOCTORADO EN AGROINDUSTRIA Y DESARROLLO AGRICOLA al estudiante RUBEN DARIO VALBUENA VILLARREAL.
</t>
    </r>
    <r>
      <rPr>
        <b/>
        <sz val="9"/>
        <color theme="1"/>
        <rFont val="Calibri"/>
        <family val="2"/>
        <scheme val="minor"/>
      </rPr>
      <t>8 - AVANCE 240</t>
    </r>
    <r>
      <rPr>
        <sz val="9"/>
        <color theme="1"/>
        <rFont val="Calibri"/>
        <family val="2"/>
        <scheme val="minor"/>
      </rPr>
      <t xml:space="preserve"> - MIRYAM CRISTINA FERNANDEZ: APOYO ECONOMICO PARA COMPRA DE PASAJE AEREO  A BRUSELAS CON EL PROPOSITO DE ASISTIR AL INICIO DEL SEGUNDO AÑO DE LOS ESTUDIOS DOCTORALES EN VRIJE UNIVERSITEIT BRUSSEL DEL 09 DE DICIEMBRE DE 2016 AL 06 DE FEBRERO DE 2017, EL PASAJE DEBE COMPRARSE CON ANTICIPACION DEL 27 AL 29 DE JULIO DE 2016.
</t>
    </r>
    <r>
      <rPr>
        <b/>
        <sz val="9"/>
        <color theme="1"/>
        <rFont val="Calibri"/>
        <family val="2"/>
        <scheme val="minor"/>
      </rPr>
      <t xml:space="preserve">9 - AVANCE 252 - </t>
    </r>
    <r>
      <rPr>
        <sz val="9"/>
        <color theme="1"/>
        <rFont val="Calibri"/>
        <family val="2"/>
        <scheme val="minor"/>
      </rPr>
      <t xml:space="preserve">SONIA AMPARO SALAZAR ARISTIZABAL: Apoyo económico para compra de tiquete aéreo internacional de una docente con el fin de asistir a los cursos de formación doctoral año 2016-2017. Doctorado en educación
</t>
    </r>
    <r>
      <rPr>
        <b/>
        <sz val="9"/>
        <color theme="1"/>
        <rFont val="Calibri"/>
        <family val="2"/>
        <scheme val="minor"/>
      </rPr>
      <t>10 - ORDEN ADMINISTRATIVA 55</t>
    </r>
    <r>
      <rPr>
        <sz val="9"/>
        <color theme="1"/>
        <rFont val="Calibri"/>
        <family val="2"/>
        <scheme val="minor"/>
      </rPr>
      <t xml:space="preserve"> - FUNDACIÓN CENTRO INTERNACIONAL DE EDUCACIÓN Y DESARROLLO HUMANO - CINDE: sufragar costos de matrícula  para el tercer semestre del Programa de DOCTORADO EN CIENCIAS SOCIALES NIÑEZ Y JUVENTUD a la estudiante JENNY LISSETH AVENDAÑO LOPEZ.
</t>
    </r>
    <r>
      <rPr>
        <b/>
        <sz val="9"/>
        <color theme="1"/>
        <rFont val="Calibri"/>
        <family val="2"/>
        <scheme val="minor"/>
      </rPr>
      <t xml:space="preserve">11 - ORDEN ADMINISTRATIVA 57 </t>
    </r>
    <r>
      <rPr>
        <sz val="9"/>
        <color theme="1"/>
        <rFont val="Calibri"/>
        <family val="2"/>
        <scheme val="minor"/>
      </rPr>
      <t xml:space="preserve">- UNIVERSIDAD DE MANIZALES: Para pago de matrícula de Doctorado en DESARROLLO SOSTENIBLE de José Jardani Giraldo
</t>
    </r>
    <r>
      <rPr>
        <b/>
        <sz val="9"/>
        <color theme="1"/>
        <rFont val="Calibri"/>
        <family val="2"/>
        <scheme val="minor"/>
      </rPr>
      <t>12 - ORDEN ADMINISTRATIVA 58</t>
    </r>
    <r>
      <rPr>
        <sz val="9"/>
        <color theme="1"/>
        <rFont val="Calibri"/>
        <family val="2"/>
        <scheme val="minor"/>
      </rPr>
      <t xml:space="preserve"> - UNIVERSIDAD NACIONAL DE COLOMBIA (SEDE BOGOTÁ): Para pago de matrícula de Doctorado en Historia del Docente OLMEDO POLANCO.
</t>
    </r>
    <r>
      <rPr>
        <b/>
        <sz val="9"/>
        <color theme="1"/>
        <rFont val="Calibri"/>
        <family val="2"/>
        <scheme val="minor"/>
      </rPr>
      <t>13 - ORDEN ADMINISTRATIVA 59</t>
    </r>
    <r>
      <rPr>
        <sz val="9"/>
        <color theme="1"/>
        <rFont val="Calibri"/>
        <family val="2"/>
        <scheme val="minor"/>
      </rPr>
      <t xml:space="preserve"> - UNIVERSIDAD SURCOLOMBIANA: pago matricula correspondiente al Doctorado en Educación y Cultura Ambiental del docente JOSE LEONARDO RUIZ MENDEZ.
</t>
    </r>
    <r>
      <rPr>
        <b/>
        <sz val="9"/>
        <color theme="1"/>
        <rFont val="Calibri"/>
        <family val="2"/>
        <scheme val="minor"/>
      </rPr>
      <t>14 - AVANCE 308</t>
    </r>
    <r>
      <rPr>
        <sz val="9"/>
        <color theme="1"/>
        <rFont val="Calibri"/>
        <family val="2"/>
        <scheme val="minor"/>
      </rPr>
      <t xml:space="preserve"> - JACQUELIN GARCIA PAEZ: APOYO ECONOMICO PARA PAGO DE MATRICULA Y COMPRA DE PASAJE AEREO A LA CIUDAD DE BOGOTA PARA REALIZAR SUS ESTUDIOS DE DOCTORADO DEL TERCER SEMESTRE DOCTORADO EN COMUNICACIÓN EN LA UNIVERSIDAD NACIONAL DE LA PLATA-ARGENTINA, CONVENIO DE COOPERACION ACADEMICA CON LA UNIMINUTO. CON FECHA DEL 08 AL 09 DE SEPTIEMBRE DE 2016.
</t>
    </r>
    <r>
      <rPr>
        <b/>
        <sz val="9"/>
        <color theme="1"/>
        <rFont val="Calibri"/>
        <family val="2"/>
        <scheme val="minor"/>
      </rPr>
      <t>15 - AVANCE 327</t>
    </r>
    <r>
      <rPr>
        <sz val="9"/>
        <color theme="1"/>
        <rFont val="Calibri"/>
        <family val="2"/>
        <scheme val="minor"/>
      </rPr>
      <t xml:space="preserve"> - LADYS JIMENEZ TORRES: APOYO ECONOMICO PARA COMPRA DE PASAJE TERRESTRE NEIVA-MEDELLIN-NEIVA, PARA ASISTIR AL SEMINARIO INTERNACIONAL "REPRESENTACIONES Y MEMORIAS DEL HOLOCAUSTO EN LA LITERATURA LATINOAMERICANA CONTEMPORANEA. ACERCAMIENTO TEXTUALES Y TEORICOS". EN ESTE SE DESARROLLARA EN LA UNIVERSIDAD DE ANTIOQUIA DEL 26 AL 30 DE SEPTIEMBRE.</t>
    </r>
  </si>
  <si>
    <r>
      <t>1 - RESOLUCIÓN 40</t>
    </r>
    <r>
      <rPr>
        <sz val="9"/>
        <color theme="1"/>
        <rFont val="Calibri"/>
        <family val="2"/>
        <scheme val="minor"/>
      </rPr>
      <t xml:space="preserve"> - MARIA CONSTANZA JIMENEZ VARGAS: Reconocer a la Magister en Administración Pública, MARIA CONSTANZA JIMENEZ VARGAS, identificada con cédula de ciudadanía No. 41.782.864 de Bogotá D. C, como Instructora para la orientación del “Taller en flexibilidad Curricular e Internacionalización de Currículo” a desarrollarse durante el día 28 de Julio de 2016.</t>
    </r>
  </si>
  <si>
    <t>NO SE HA EJECUTADO EN ESTE TRIMESTRE</t>
  </si>
  <si>
    <r>
      <rPr>
        <b/>
        <sz val="9"/>
        <color theme="1"/>
        <rFont val="Calibri"/>
        <family val="2"/>
        <scheme val="minor"/>
      </rPr>
      <t>1 - CONTRATO VIPS 239</t>
    </r>
    <r>
      <rPr>
        <sz val="9"/>
        <color theme="1"/>
        <rFont val="Calibri"/>
        <family val="2"/>
        <scheme val="minor"/>
      </rPr>
      <t xml:space="preserve"> - DAIAN DANOVIS YUSTRES GARCIA: Prestar los servicios de apoyo a la gestión para asesorar y acompañar a los grupos de investigación escolar del programa ONDAS en los municipios de Altamira, Guadalupe, Suaza y Acevedo, en ejecución del convenio 245 de 2014. </t>
    </r>
  </si>
  <si>
    <r>
      <rPr>
        <b/>
        <sz val="9"/>
        <color indexed="8"/>
        <rFont val="Arial"/>
        <family val="2"/>
      </rPr>
      <t>1 - CONTRATO VIPS 215</t>
    </r>
    <r>
      <rPr>
        <sz val="9"/>
        <color indexed="8"/>
        <rFont val="Arial"/>
        <family val="2"/>
      </rPr>
      <t xml:space="preserve"> - TITO MORA TRUJILLO: ejecutar el objeto contractual, según requerimientos y demás especificaciones consignadas en  la cotización No.013, presentada por EL CONTRATISTA, el 2 de junio de 2016,  documentos que forman parte integral del presente contrato
</t>
    </r>
    <r>
      <rPr>
        <b/>
        <sz val="9"/>
        <color indexed="8"/>
        <rFont val="Arial"/>
        <family val="2"/>
      </rPr>
      <t>2 - AVANCE 232</t>
    </r>
    <r>
      <rPr>
        <sz val="9"/>
        <color indexed="8"/>
        <rFont val="Arial"/>
        <family val="2"/>
      </rPr>
      <t xml:space="preserve"> - ESPERANZA DEL NIÑO JESUS CABRERA DIAZ: APOYO ECONOMICO PARA TRANSPORTE AEREO PARA DOS CONFERENCISTAS INVITADOS "PRIMERA JORNADA INTERNACIONAL "COMPLEJIDAD BIOETICA Y SANOLOGIA" A REALIZARSE EN EL AUDITORIO AMPARA PARRAMO DEL 07 AL 09 DE SEPTIEMBRE DE 2016. LA COMPRA DEL TIQUETE DEBE REALIZARSE DEL 22 AL 26 DE JULIO DE 2016.
</t>
    </r>
    <r>
      <rPr>
        <b/>
        <sz val="9"/>
        <color indexed="8"/>
        <rFont val="Arial"/>
        <family val="2"/>
      </rPr>
      <t>3 - CONTRATO VIPS 220</t>
    </r>
    <r>
      <rPr>
        <sz val="9"/>
        <color indexed="8"/>
        <rFont val="Arial"/>
        <family val="2"/>
      </rPr>
      <t xml:space="preserve"> - SONIA CONSTANZA CALDERON CORTES: prestar el servicio de logistica para realizar el "XVI encuentro nacional e internacional de la red de grupos y centros de investigación jurídica y sociojurídica "red sociojuridica" del 9 al 12 de agosto de 2016 en San Agustin - Huila. Evento organizado por la Facultad de Ciencias 
</t>
    </r>
    <r>
      <rPr>
        <b/>
        <sz val="9"/>
        <color indexed="8"/>
        <rFont val="Arial"/>
        <family val="2"/>
      </rPr>
      <t>4 - AVANCE 267</t>
    </r>
    <r>
      <rPr>
        <sz val="9"/>
        <color indexed="8"/>
        <rFont val="Arial"/>
        <family val="2"/>
      </rPr>
      <t xml:space="preserve"> - ELIAS FRANCISCO AMORTEGUI CEDEÑO: Apoyo económico para compra de pasajes aéreos de dos docentes invitados quienes participaran  como conferencistas al v congreso nacional de investigación en educación en ciencia y tecnología que se llevara a cabo del 24 al 26 de agosto de 2016 en la Universidad Surcolombiana en Neiva. En el marco del programa de profesores invitados del Icetex. Ruta Valencia – Neiva – Valencia y Rio de Janeiro – Neiva - Rio de Janeiro. El avance se realizara con fecha del 17 al 18 de agosto de 2016.
</t>
    </r>
    <r>
      <rPr>
        <b/>
        <sz val="9"/>
        <color indexed="8"/>
        <rFont val="Arial"/>
        <family val="2"/>
      </rPr>
      <t>5 - AVANCE 269</t>
    </r>
    <r>
      <rPr>
        <sz val="9"/>
        <color indexed="8"/>
        <rFont val="Arial"/>
        <family val="2"/>
      </rPr>
      <t xml:space="preserve"> - MARTHA CECILIA MOSQUERA URRUTIA: Apoyo económico para compra de pasaje aéreo de un docente invitado internacional quien participara  como conferencista en el iv catedra itinerante en didáctica de la matemática, que se llevara a cabo del 22 al 26 de agosto de 2016 en la universidad Surcolombiana en Neiva. En el marco del programa de profesores invitados del Icetex. Ruta México - Neiva - mexico. El avance se realizara con fecha del 18 al 19 de agosto de 2016.
</t>
    </r>
    <r>
      <rPr>
        <b/>
        <sz val="9"/>
        <color indexed="8"/>
        <rFont val="Arial"/>
        <family val="2"/>
      </rPr>
      <t>6 - AVANCE 270</t>
    </r>
    <r>
      <rPr>
        <sz val="9"/>
        <color indexed="8"/>
        <rFont val="Arial"/>
        <family val="2"/>
      </rPr>
      <t xml:space="preserve"> - JOSE DOMINGO ALARCON: Apoyo económico para compra de pasaje aéreos de dos docentes invitados internacional quien participara  como conferencista de la jornada internacional "líneas de investigación de desarrollo social, salud pública y derechos humanos -el turismo y el desarrollo social a través de planes estratégicos" a realizarse en la facultad de salud de la Usco entre el 05 y 09 de septiembre de 2016. El avance se realizara con fecha del 18 al 19 de agosto de 2016.
</t>
    </r>
    <r>
      <rPr>
        <b/>
        <sz val="9"/>
        <color indexed="8"/>
        <rFont val="Arial"/>
        <family val="2"/>
      </rPr>
      <t>7 - AVANCE 304</t>
    </r>
    <r>
      <rPr>
        <sz val="9"/>
        <color indexed="8"/>
        <rFont val="Arial"/>
        <family val="2"/>
      </rPr>
      <t xml:space="preserve"> - ELIAS FRANCISCO AMORTEGUI CEDEÑO: APOYO ECONOMICO PARA COMPRA DE PASAJE AEREO A DOCENTE EN LA RUTA BOGOTA-MADRID-BOGOTA PARA PARTICIPAR COMO PONENTE EN LOS "27 ENCUENTROS DE DIDACTICA DE LAS CIENCIA EXPERIMENTALES" DEL 07 AL 09 DE SEPTIEMBRE DE 2016 EN LA UNIVERSIDAD DE EXTRAMADURA, BADAJOZ, ESPAÑA. EL AVANCE DE REALIZARA DEL 01 AL 02 DE SEPTIEMBRE DE 2016.
</t>
    </r>
    <r>
      <rPr>
        <b/>
        <sz val="9"/>
        <color indexed="8"/>
        <rFont val="Arial"/>
        <family val="2"/>
      </rPr>
      <t>8 - AVANCE 329</t>
    </r>
    <r>
      <rPr>
        <sz val="9"/>
        <color indexed="8"/>
        <rFont val="Arial"/>
        <family val="2"/>
      </rPr>
      <t xml:space="preserve"> - ZULMA MARCELA MUÑOZ VELASCO: APOYO ECONOMICO PARA VIATICOS Y TRANSPORTE A UNA DOCENTE Y TRANSPORTE Y MANUTENCIONA UN CONTRATISTA CON EL FIN DE PARTICIPAR EN EL "IV ENCUENTRO NACIONAL DE COMUNICADORES", EVENTO QUE SE REALIZARA EN LA CIUDAD DE BOGOTA, EL VIERNES 23 DE SEPTIEMBRE EN LAS INSTALACIONES DE LA UNIVERSIDAD CATOLICA DE COLOMBIA.
</t>
    </r>
    <r>
      <rPr>
        <b/>
        <sz val="9"/>
        <color indexed="8"/>
        <rFont val="Arial"/>
        <family val="2"/>
      </rPr>
      <t>9 - AVANCE 341</t>
    </r>
    <r>
      <rPr>
        <sz val="9"/>
        <color indexed="8"/>
        <rFont val="Arial"/>
        <family val="2"/>
      </rPr>
      <t xml:space="preserve"> - JENNY LISETH AVENDAÑO: APOYO ECONOMICO PARA TRANSPORTE Y MANUTENCION DE DOS ESTUDIANTES QUE ASISTIRAN A LA IIV ASAMBLEA NACIONAL DE ESTUDIANTES DE ECONOMIA A REALIZARSE LOS DÍAS 24-25-26 DE SEPTIEMBRE DE 2016. EN LA CIUDAD DE ARMENIA. ES DE VITAL IMPORTANCIA LA PARTICIPACION DE LOS ESTUDIANTES PARA EL FORTALECIMIENTO DE MOVILIDAD DEL PROGRAMA, APROBADO EN EL COMITE DE COCERNI.
</t>
    </r>
    <r>
      <rPr>
        <b/>
        <sz val="9"/>
        <color indexed="8"/>
        <rFont val="Arial"/>
        <family val="2"/>
      </rPr>
      <t>10 - AVANCE 332</t>
    </r>
    <r>
      <rPr>
        <sz val="9"/>
        <color indexed="8"/>
        <rFont val="Arial"/>
        <family val="2"/>
      </rPr>
      <t xml:space="preserve"> - MAURICIO DUARTE TORO: APOYO ECONOMICO PARA TRANSPORTE Y MANUTENCION PARA CINCO ESTUDIANTES QUIENES REALIZARAN LA PRESENTACION  DE POSTER Y ENCUENTRO DE SEMILLEROS EN EL MARCO DEL IV SIMPOSIO INTERNACIONAL DE LA GUADUA Y EL BAMBU DURANTE LOS DIAS 28-29-30 DE SEPTIEMBRE DE 2016. EN LA UNIVERSIDAD PONTIFICIA JAVERIANA.
</t>
    </r>
    <r>
      <rPr>
        <b/>
        <sz val="9"/>
        <color indexed="8"/>
        <rFont val="Arial"/>
        <family val="2"/>
      </rPr>
      <t xml:space="preserve">11 - AVANCE 353 </t>
    </r>
    <r>
      <rPr>
        <sz val="9"/>
        <color indexed="8"/>
        <rFont val="Arial"/>
        <family val="2"/>
      </rPr>
      <t xml:space="preserve">- ANGEL MILLER ROA CRUZ: APOYO ECONOMICO PARA TRANSPORTEY MANUTENCION A 5 ESTUDIANTES CON EL FIN DE PARTICIPAR EN EL PRIMER SIMPOSIO INTERNACIONAL DE OCIO, RECREAION Y DEPORTE Y EDUCACION FISICA QUE SELLEVARA A CABO EN LA CIUDAD DE BOGOTA LOS DÌAS 28-29-30 DE SEPTIEMBRE DE 2016. APROBADO POR EL COCERNI.
</t>
    </r>
    <r>
      <rPr>
        <b/>
        <sz val="9"/>
        <color indexed="8"/>
        <rFont val="Arial"/>
        <family val="2"/>
      </rPr>
      <t>12 - ADICIÓN No. 001 AL CONTRATO VA-0074</t>
    </r>
    <r>
      <rPr>
        <sz val="9"/>
        <color indexed="8"/>
        <rFont val="Arial"/>
        <family val="2"/>
      </rPr>
      <t xml:space="preserve"> - HOTEL CHICALA S.A.S.: HOTEL CHICALA S.A.S. - ADICIÓN No. 001 AL CONTRATO VA-0074 DE 2016</t>
    </r>
  </si>
  <si>
    <r>
      <t>1 - AVANCE DE LA SOLICITUD 04 No. 16001415</t>
    </r>
    <r>
      <rPr>
        <sz val="9"/>
        <color theme="1"/>
        <rFont val="Calibri"/>
        <family val="2"/>
        <scheme val="minor"/>
      </rPr>
      <t xml:space="preserve"> - MAGDA PAOLA TAFUR: APOYO ECONÓMICO A ESTUDIANTES LAURA CHAVARRO Y VIVIANA PATARROLLO QUE PARTICIPAN EN IV CONGRESO INTEGRAL DE CIENCIAS POLITICAS AMECIP</t>
    </r>
    <r>
      <rPr>
        <b/>
        <sz val="9"/>
        <color theme="1"/>
        <rFont val="Calibri"/>
        <family val="2"/>
        <scheme val="minor"/>
      </rPr>
      <t xml:space="preserve">
2 - AVANCE DE LA SOLICITUD 04 No. 16001778</t>
    </r>
    <r>
      <rPr>
        <sz val="9"/>
        <color theme="1"/>
        <rFont val="Calibri"/>
        <family val="2"/>
        <scheme val="minor"/>
      </rPr>
      <t xml:space="preserve"> - DOLLY ORFILIA ARIAS TORRES: VIATICOS E INSCRIPCIÓN PARA APOYO ECONÓMICO PARA ASISTIR AL CONGRESO IBEROAMERICANO DE INVESTIGACIÓN </t>
    </r>
    <r>
      <rPr>
        <b/>
        <sz val="9"/>
        <color theme="1"/>
        <rFont val="Calibri"/>
        <family val="2"/>
        <scheme val="minor"/>
      </rPr>
      <t xml:space="preserve">
3 - AVANCE 304 </t>
    </r>
    <r>
      <rPr>
        <sz val="9"/>
        <color theme="1"/>
        <rFont val="Calibri"/>
        <family val="2"/>
        <scheme val="minor"/>
      </rPr>
      <t>- ELIAS FRANCISCO AMORTEGUI CEDEÑO: APOYO ECONOMICO PARA COMPRA DE PASAJE AEREO A DOCENTE EN LA RUTA BOGOTA-MADRID-BOGOTA PARA PARTICIPAR COMO PONENTE EN LOS "27 ENCUENTROS DE DIDACTICA DE LAS CIENCIA EXPERIMENTALES" DEL 07 AL 09 DE SEPTIEMBRE DE 2016 EN LA UNIVERSIDAD DE EXTRAMADURA, BADAJOZ, ESPAÑA. EL AVANCE DE REALIZARA DEL 01 AL 02 DE SEPTIEMBRE DE 2016.</t>
    </r>
  </si>
  <si>
    <r>
      <t>1 - FACECONOMIA No. 072-2016B</t>
    </r>
    <r>
      <rPr>
        <sz val="9"/>
        <color theme="1"/>
        <rFont val="Calibri"/>
        <family val="2"/>
        <scheme val="minor"/>
      </rPr>
      <t xml:space="preserve"> - ANDERSON GILBERTO PERDOMO TRUJILLO: CP 223 EXCD. FEA - APOYO A LA GESTION DE DISEÑOS DE INSTRUCCIONES ALIMENTACION Y PUBLICACION DE INFORMACION DE REVISTA
</t>
    </r>
    <r>
      <rPr>
        <b/>
        <sz val="9"/>
        <color theme="1"/>
        <rFont val="Calibri"/>
        <family val="2"/>
        <scheme val="minor"/>
      </rPr>
      <t>2 - FACECONOMIA No. 071-2016B</t>
    </r>
    <r>
      <rPr>
        <sz val="9"/>
        <color theme="1"/>
        <rFont val="Calibri"/>
        <family val="2"/>
        <scheme val="minor"/>
      </rPr>
      <t xml:space="preserve"> - ANGIELA CRISTINA ROMERO VARON: CP 115/207/223 EXCD. FEA - APOYO A LA GESTION ADMINISTRATIVA E INVESTIGATIVA EN PROCESO DE CREACION DE REVISTA DE LA FACULTAD DE ECONOMIA </t>
    </r>
  </si>
  <si>
    <r>
      <t>1 - AVANCE 295</t>
    </r>
    <r>
      <rPr>
        <sz val="9"/>
        <color theme="1"/>
        <rFont val="Calibri"/>
        <family val="2"/>
        <scheme val="minor"/>
      </rPr>
      <t xml:space="preserve"> - MARIO CESAR TEJADA GONZALEZ: APOYO ECONOMICO PARA LA COMPRA DE TIQUETES AÉREOS CON DESTINO NEIVA - BOGOTA - NEIVA, CON EL FIN DE ASISTIR A LOS SIGUIENTES EVENTOS CONVOCADOS POR LA ASOCIACIÓN COLOMBIANA DE FACULTADES DE DERECHO ACOFADE: JUNTA DIRECTIVA DE ACOFADE EL 01 DE DICIEMBRE DE 2016, ENCUENTRO DE DECANOS ACOFADE EL 02 DE DICIEMBRE DE 2016. el pasaje aereo debe comprarse con anticipacion del 01 al 02 de septiembre.
</t>
    </r>
    <r>
      <rPr>
        <b/>
        <sz val="9"/>
        <color theme="1"/>
        <rFont val="Calibri"/>
        <family val="2"/>
        <scheme val="minor"/>
      </rPr>
      <t>2 - AVANCE DE LA SOLICITUD 04 No. 16001912 CP 147 EXCD. FCJYP</t>
    </r>
    <r>
      <rPr>
        <sz val="9"/>
        <color theme="1"/>
        <rFont val="Calibri"/>
        <family val="2"/>
        <scheme val="minor"/>
      </rPr>
      <t xml:space="preserve"> - ASTRID XIOMARA FLOREZ QUESADA: CP 147 EXCD. FCJYP - VIATICOS Y PASAJES TERRESTRES PARA 4 DOCENTES Y UN ESTUDIANTE
</t>
    </r>
    <r>
      <rPr>
        <b/>
        <sz val="9"/>
        <color theme="1"/>
        <rFont val="Calibri"/>
        <family val="2"/>
        <scheme val="minor"/>
      </rPr>
      <t>3 - AVANCE DE LA SOLICITUD 04 No. 16001970 CP 147 EXCD. FCJYP</t>
    </r>
    <r>
      <rPr>
        <sz val="9"/>
        <color theme="1"/>
        <rFont val="Calibri"/>
        <family val="2"/>
        <scheme val="minor"/>
      </rPr>
      <t xml:space="preserve"> - MARIA CRISTINA LOSADA GARCIA: CP 147 EXCD. FCJYP - PASAJES AEREOS PARA DOCTOR INVITADO QUIEN ORIENTARA CONFERENCIA "PROPIEDAD TERRITORIAL INDIGENA</t>
    </r>
  </si>
  <si>
    <r>
      <t xml:space="preserve">1 - CPS-543-B2016 - </t>
    </r>
    <r>
      <rPr>
        <sz val="9"/>
        <color theme="1"/>
        <rFont val="Calibri"/>
        <family val="2"/>
        <scheme val="minor"/>
      </rPr>
      <t xml:space="preserve">LEIDY LAURA GARZON MUÑOZ: CPS-543-B2016
</t>
    </r>
    <r>
      <rPr>
        <b/>
        <sz val="9"/>
        <color theme="1"/>
        <rFont val="Calibri"/>
        <family val="2"/>
        <scheme val="minor"/>
      </rPr>
      <t xml:space="preserve">1.1 - CPS-543-B2016 - </t>
    </r>
    <r>
      <rPr>
        <sz val="9"/>
        <color theme="1"/>
        <rFont val="Calibri"/>
        <family val="2"/>
        <scheme val="minor"/>
      </rPr>
      <t xml:space="preserve">LEIDY LAURA GARZON MUÑOZ: ACTA ADICIONAL EN TIEMPO Y EN VALOR AL CPS-543-B2016
</t>
    </r>
    <r>
      <rPr>
        <b/>
        <sz val="9"/>
        <color theme="1"/>
        <rFont val="Calibri"/>
        <family val="2"/>
        <scheme val="minor"/>
      </rPr>
      <t>2 - AVANCE 317</t>
    </r>
    <r>
      <rPr>
        <sz val="9"/>
        <color theme="1"/>
        <rFont val="Calibri"/>
        <family val="2"/>
        <scheme val="minor"/>
      </rPr>
      <t xml:space="preserve"> - NELSON ERNESTO LOPEZ: APOYO ECONOMICO PARA COMPRA DE PASAJE AEREO PARA DOCENTE INVITADO CON EL FIN DE REALIZAR UN SEMINARIO "DIMENSION DE LA PROBLEMÁTICA AMBIENTAL" RUTA MEXICO-BOGOTA-NEIVA-MEXICO. CON CARGO AL DOCTORADO EN EDUCACION Y CULTURA AMBIENTAL DECA DURANTE LOS DIAS 15 AL 19 DE NOVIEMBRE, PERO EL AVANCE SE REALIZARA CON FECHA DEL 12 AL 13 DE SEPTIEMBRE POR EFECTOS DE COSTOS
</t>
    </r>
    <r>
      <rPr>
        <b/>
        <sz val="9"/>
        <color theme="1"/>
        <rFont val="Calibri"/>
        <family val="2"/>
        <scheme val="minor"/>
      </rPr>
      <t>3 - RESOLUCIÓN 49</t>
    </r>
    <r>
      <rPr>
        <sz val="9"/>
        <color theme="1"/>
        <rFont val="Calibri"/>
        <family val="2"/>
        <scheme val="minor"/>
      </rPr>
      <t xml:space="preserve"> - CAROLINA SANTAMARIA DELGADO: Reconocer a la Doctora en filosofía, CAROLINA SANTAMARIA DELGADO, identificada con cédula de ciudadanía No. 39.789.451 de Usaquen, como Instructora para la orientación de “Actividades de docencia para la Dirección de Tesis del Proyecto Ecología de la Escucha, paisajes Urbanos y Rurales en el Departamento del Huila” a desarrollarse durante los días comprendidos del 29 de Agosto al 30 de Noviembre de 2016,  con duración de veinticinco  (25) horas.
</t>
    </r>
    <r>
      <rPr>
        <b/>
        <sz val="9"/>
        <color theme="1"/>
        <rFont val="Calibri"/>
        <family val="2"/>
        <scheme val="minor"/>
      </rPr>
      <t xml:space="preserve">4 - RESOLUCIÓN 59 </t>
    </r>
    <r>
      <rPr>
        <sz val="9"/>
        <color theme="1"/>
        <rFont val="Calibri"/>
        <family val="2"/>
        <scheme val="minor"/>
      </rPr>
      <t xml:space="preserve">- MARTHA PATRICIA VIVES HURTADO: Reconocer a la Doctora en Sociología Jurídica e Instituciones Políticas, MARTHA PATRICIA VIVES HURTADO, identificada con cédula de ciudadanía No. 52.083.740 de Bogotá D. C., como Instructora para la orientación de “Actividades de docencia para la Dirección de Tesis del Proyecto Enfoques participativos de Políticas Públicas emergentes para la exploración y Producción de hidrocarburos en el Departamento del Caquetá-Colombia”, del estudiante Edward Pascuas Rengifo del Doctorado en Educación y Cultura Ambiental, a desarrollarse durante los días comprendidos entre el 19 de Septiembre y hasta el 18 de Diciembre de 2016,  con una duración de veinticinco  (25) horas.
</t>
    </r>
    <r>
      <rPr>
        <b/>
        <sz val="9"/>
        <color theme="1"/>
        <rFont val="Calibri"/>
        <family val="2"/>
        <scheme val="minor"/>
      </rPr>
      <t>5 - AVANCE 350</t>
    </r>
    <r>
      <rPr>
        <sz val="9"/>
        <color theme="1"/>
        <rFont val="Calibri"/>
        <family val="2"/>
        <scheme val="minor"/>
      </rPr>
      <t xml:space="preserve"> - NELSON ERNESTO LOPEZ: APOYO ECONOMICO PARA TRANSPORTE Y MANUTENCION PARA 15 INTEGRANTES ENTRE ESTUDIANTES Y EL PERSONAL ACADEMICO DEL PROGRAMA DOCTORAL EN EDUCACION Y CULTURA AMBIENTAL, RESOLUCION MEN 10166 DEL 26 DE JUNIO DE 2014 A LA CUENCA QUEBRADA AGUADULCE UBICADA EN EL MUNICIPIO DE YAGUARA, DICHA ACTIVIDAD SE TIENE PROGRAADA EN EL SEMINARIO EL ORDENAMIENTO DE CUENCAS HIDROGRAFICAS COMO ESPACIO PARA LA PARTICIPACION Y LA FORMACION AMBIENTAL ORIENTADO POR EL DOCENTE ALFREDO OLAYA AMAYA PARA EL DIA 28 DE SEPTIEMBRE DE 2016.
</t>
    </r>
    <r>
      <rPr>
        <b/>
        <sz val="9"/>
        <color theme="1"/>
        <rFont val="Calibri"/>
        <family val="2"/>
        <scheme val="minor"/>
      </rPr>
      <t>6 - AVANCE DE LA SOLICITUD No. 16002027</t>
    </r>
    <r>
      <rPr>
        <sz val="9"/>
        <color theme="1"/>
        <rFont val="Calibri"/>
        <family val="2"/>
        <scheme val="minor"/>
      </rPr>
      <t xml:space="preserve"> - EDUARDO PASTRANA BONILLA: PARTICIPAR EN EL ENCUENTRO INTERNACIONAL DE EDUCACIÓN DE INGENIERÍA ACOFI 2016 ORGANIZADO POR LA ASOCIACIÓN COLOMBIANA DE FAC…</t>
    </r>
  </si>
  <si>
    <r>
      <rPr>
        <b/>
        <sz val="9"/>
        <color rgb="FFFF0000"/>
        <rFont val="Calibri"/>
        <family val="2"/>
        <scheme val="minor"/>
      </rPr>
      <t>1 - TESIS DE GRADO TG2016ING07 “SISTEMA DE CONTROL DE ACCESO A LOS AUDITORIOS DE LA FACULTAD DE INGENIERÍA DE LA UNIVERSIDAD SURCOLOMBIANA USANDO TECNOLOGÍA REID"</t>
    </r>
    <r>
      <rPr>
        <sz val="9"/>
        <color theme="1"/>
        <rFont val="Calibri"/>
        <family val="2"/>
        <scheme val="minor"/>
      </rPr>
      <t xml:space="preserve">
</t>
    </r>
    <r>
      <rPr>
        <b/>
        <sz val="9"/>
        <color theme="1"/>
        <rFont val="Calibri"/>
        <family val="2"/>
        <scheme val="minor"/>
      </rPr>
      <t xml:space="preserve">1 - CONTRATO VIPS 212 - </t>
    </r>
    <r>
      <rPr>
        <sz val="9"/>
        <color theme="1"/>
        <rFont val="Calibri"/>
        <family val="2"/>
        <scheme val="minor"/>
      </rPr>
      <t>JOHN JAIRO MARTINEZ GIL</t>
    </r>
    <r>
      <rPr>
        <b/>
        <sz val="9"/>
        <color theme="1"/>
        <rFont val="Calibri"/>
        <family val="2"/>
        <scheme val="minor"/>
      </rPr>
      <t>:</t>
    </r>
    <r>
      <rPr>
        <sz val="9"/>
        <color theme="1"/>
        <rFont val="Calibri"/>
        <family val="2"/>
        <scheme val="minor"/>
      </rPr>
      <t xml:space="preserve"> entregar a título de venta, materiales para la ejecución de la tesis de grado TG2016ING07, llamado “Sistema de control de acceso a los auditorios de la Facultad de ingeniería de la Universidad Surcolombiana usando tecnología REID" 
</t>
    </r>
    <r>
      <rPr>
        <b/>
        <sz val="9"/>
        <color rgb="FFFF0000"/>
        <rFont val="Calibri"/>
        <family val="2"/>
        <scheme val="minor"/>
      </rPr>
      <t>2 -</t>
    </r>
    <r>
      <rPr>
        <sz val="9"/>
        <color rgb="FFFF0000"/>
        <rFont val="Calibri"/>
        <family val="2"/>
        <scheme val="minor"/>
      </rPr>
      <t xml:space="preserve"> </t>
    </r>
    <r>
      <rPr>
        <b/>
        <sz val="9"/>
        <color rgb="FFFF0000"/>
        <rFont val="Calibri"/>
        <family val="2"/>
        <scheme val="minor"/>
      </rPr>
      <t>PROYECTO DE INVESTIGACION  "CARACTERIZACIÓN Y POTENCIAL ANTIMICROBIANO DE BACTERIAS LÁCTICAS AISLADAS DE LECHE DE CABRA EN EL NORTE DEL DEPARTAMENTO DEL HUILA"</t>
    </r>
    <r>
      <rPr>
        <b/>
        <sz val="9"/>
        <color theme="1"/>
        <rFont val="Calibri"/>
        <family val="2"/>
        <scheme val="minor"/>
      </rPr>
      <t xml:space="preserve">
2 - AVANCE 221 - </t>
    </r>
    <r>
      <rPr>
        <sz val="9"/>
        <color theme="1"/>
        <rFont val="Calibri"/>
        <family val="2"/>
        <scheme val="minor"/>
      </rPr>
      <t xml:space="preserve">NELSON GUTIERREZ GUZMAN: APOYO ECONOMICO PARA TRANSPORTE  A UN INTEGRANTE PARA TRABAJO DE CAMPO DEL PROYECTO DE INVESTIGACION "CARACTERIZACIÓN Y POTENCIAL ANTIMICROBIANO DE BACTERIAS LÁCTICAS AISLADAS DE LECHE DE CABRA EN EL NORTE DEL DEPARTAMENTO DEL HUILA" EN EL MUNICIPIO DE COLOMBIA EL 19 DE JULIO DE 2016.
</t>
    </r>
    <r>
      <rPr>
        <sz val="9"/>
        <color rgb="FFFF0000"/>
        <rFont val="Calibri"/>
        <family val="2"/>
        <scheme val="minor"/>
      </rPr>
      <t xml:space="preserve">
</t>
    </r>
    <r>
      <rPr>
        <b/>
        <sz val="9"/>
        <color rgb="FFFF0000"/>
        <rFont val="Calibri"/>
        <family val="2"/>
        <scheme val="minor"/>
      </rPr>
      <t>3 - TRABAJO DE GRADO  "APLICACIÓN DE LAS REDES NEURONALES ARTIFICIALES PARA TRATAR UN PROBLEMA DE CAMBIO CLIMATICO CON CONTROL OPTIMO" CODIGO TG2016CEN02.</t>
    </r>
    <r>
      <rPr>
        <sz val="9"/>
        <color theme="1"/>
        <rFont val="Calibri"/>
        <family val="2"/>
        <scheme val="minor"/>
      </rPr>
      <t xml:space="preserve">
</t>
    </r>
    <r>
      <rPr>
        <b/>
        <sz val="9"/>
        <color theme="1"/>
        <rFont val="Calibri"/>
        <family val="2"/>
        <scheme val="minor"/>
      </rPr>
      <t>3 - AVANCE 222</t>
    </r>
    <r>
      <rPr>
        <sz val="9"/>
        <color theme="1"/>
        <rFont val="Calibri"/>
        <family val="2"/>
        <scheme val="minor"/>
      </rPr>
      <t xml:space="preserve"> - MAURO MONTEALEGRE: APOYO ECONOMICO PARA TRANSPORTE, MANUTENCIÓN E INSCRIPCIÓN A DOS ESTUDIANTES QUIENES PARTICIPARAN COMO PONENTES AL SEMINARIO DEL PROGRAMA DE MATEMATICAS DE LA UNIVERSIDAD DEL ATLANTICO DONDE EXPONDRAN LOS RESULTADOS QUE HAN OBTENIDO EN EL TRANSCURSO DEL PROYECTO. EL TRABAJO DE GRADO A EXPONER ES "APLICACIÓN DE LAS REDES NEURONALES ARTIFICIALES PARA TRATAR UN PROBLEMA DE CAMBIO CLIMATICO CON CONTROL OPTIMO" CODIGO TG2016CEN02. DEL 11 AL 14 DE JULIO EN LA CIUDAD DE BARRANQUILLA
</t>
    </r>
    <r>
      <rPr>
        <b/>
        <sz val="9"/>
        <color theme="1"/>
        <rFont val="Calibri"/>
        <family val="2"/>
        <scheme val="minor"/>
      </rPr>
      <t>4 - AVANCE 284</t>
    </r>
    <r>
      <rPr>
        <sz val="9"/>
        <color theme="1"/>
        <rFont val="Calibri"/>
        <family val="2"/>
        <scheme val="minor"/>
      </rPr>
      <t xml:space="preserve"> - MAURO MONTEALEGRE: Apoyo económico para transporte , manutención  a dos estudiantes para asistir a la invitación realizada por el grupo de investigación detecal del programa de ingeniería mecánica de la universidad libre de Colombia el día 29 de agosto en la ciudad de Bogotá. A cargo del trabajo de grado llamado "aplicación de las redes neuronales artificiales y teoría de juegos para tratar un problema de cambio climático con control optimo TG2016CEN02.
</t>
    </r>
    <r>
      <rPr>
        <b/>
        <sz val="9"/>
        <color rgb="FFFF0000"/>
        <rFont val="Calibri"/>
        <family val="2"/>
        <scheme val="minor"/>
      </rPr>
      <t>4 - PROYECTO DE INVESTIGACIÓN (MODALIDAD DE TRABAJO DE GRADO) TITULADO "PROCESOS DE BIORREMEDIACIÓN CON MICORRIZAS EN ASOCIACION CON PLANTAS NATIVAS PARA EL MEJORAMIENTO DE SUELOS CONTAMINADOS CON LIXIVIADOS EN LA CIUDAD DE NEIVA-HUILA”</t>
    </r>
    <r>
      <rPr>
        <sz val="9"/>
        <color theme="1"/>
        <rFont val="Calibri"/>
        <family val="2"/>
        <scheme val="minor"/>
      </rPr>
      <t xml:space="preserve">
</t>
    </r>
    <r>
      <rPr>
        <b/>
        <sz val="9"/>
        <color theme="1"/>
        <rFont val="Calibri"/>
        <family val="2"/>
        <scheme val="minor"/>
      </rPr>
      <t>5 - AVANCE 318</t>
    </r>
    <r>
      <rPr>
        <sz val="9"/>
        <color theme="1"/>
        <rFont val="Calibri"/>
        <family val="2"/>
        <scheme val="minor"/>
      </rPr>
      <t xml:space="preserve"> - SONIA ECHEVERRY HERNANDEZ: APOYO ECONOMICO PARA DESPLAZAMIENTO AL MUNICIPIO DE RIVERA A UN ESTUDIANTE, QUIEN REALIZARA UNA ACTIVIDAD DEL PROYECTO DE INVESTIGACIÓN (MODALIDAD DE TRABAJO DE GRADO) TITULADO "PROCESOS DE BIORREMEDIACIÓN CON MICORRIZAS EN ASOCIACION CON PLANTAS NATIVAS PARA EL MEJORAMIENTO DE SUELOS CONTAMINADOS CON LIXIVIADOS EN LA CIUDAD DE NEIVA-HUILA
</t>
    </r>
    <r>
      <rPr>
        <b/>
        <sz val="9"/>
        <color theme="1"/>
        <rFont val="Calibri"/>
        <family val="2"/>
        <scheme val="minor"/>
      </rPr>
      <t>6 - CONTRATO VIPS 258</t>
    </r>
    <r>
      <rPr>
        <sz val="9"/>
        <color theme="1"/>
        <rFont val="Calibri"/>
        <family val="2"/>
        <scheme val="minor"/>
      </rPr>
      <t xml:space="preserve"> - AGROCOSUR: Entregar a título de venta medios de cultivo y material de laboratorio para dar desarrollo al proyecto de investigación "Procesos de biorremedación con micorrizas en asociación plantas nativas para el mejoramiento de suelo contaminado con lixiviados en la ciudad de Neiva Huila"
</t>
    </r>
    <r>
      <rPr>
        <b/>
        <sz val="9"/>
        <color theme="1"/>
        <rFont val="Calibri"/>
        <family val="2"/>
        <scheme val="minor"/>
      </rPr>
      <t>7 - AVANCE 237 -</t>
    </r>
    <r>
      <rPr>
        <sz val="9"/>
        <color theme="1"/>
        <rFont val="Calibri"/>
        <family val="2"/>
        <scheme val="minor"/>
      </rPr>
      <t xml:space="preserve"> SONIA ECHEVERRY HERNANDEZ: APOYO ECONOMICO PARA TRANSPORTE AL RELLENO SANITARIO DEL 01 AL 04 DE AGOSTO DE 2016, ACTIVIDAD CONTEMPLADA EN EL PROYECTO DE INVESTIGACION (MODALIDAD DE GRADO) "PROCESOS DE BIORREMEDIACION CON MICORRIZAS EN ASOCIACION CON PLANTAS NATIVAS PARA EL MEJORAMIENTO DE SUELO CONTAMINADO CON LIXIVIADOS EN LA CIUDAD DE NEIVA-HUILA". TG2016EDU04
</t>
    </r>
    <r>
      <rPr>
        <b/>
        <sz val="9"/>
        <color rgb="FFFF0000"/>
        <rFont val="Calibri"/>
        <family val="2"/>
        <scheme val="minor"/>
      </rPr>
      <t>5 - PROYECTO " AFRONTAMIENTO Y ADAPTACION EN PADRES DE NIÑOS Y ADOLESCENTES CON DIAGNOSTICO DE CANCER EN EL HUHMP" TG2016SAL03.</t>
    </r>
    <r>
      <rPr>
        <sz val="9"/>
        <color theme="1"/>
        <rFont val="Calibri"/>
        <family val="2"/>
        <scheme val="minor"/>
      </rPr>
      <t xml:space="preserve">
</t>
    </r>
    <r>
      <rPr>
        <b/>
        <sz val="9"/>
        <color theme="1"/>
        <rFont val="Calibri"/>
        <family val="2"/>
        <scheme val="minor"/>
      </rPr>
      <t>8 - AVANCE 241</t>
    </r>
    <r>
      <rPr>
        <sz val="9"/>
        <color theme="1"/>
        <rFont val="Calibri"/>
        <family val="2"/>
        <scheme val="minor"/>
      </rPr>
      <t xml:space="preserve"> - ALIX YANETH PERDOMO ROMERO: APOYO ECONOMICO PARA TRANSPORTE INTERNO A CUATRO INTEGRANTES DEL PROYECTO CON EL FIN DE REALIZAR LA RECOLECCION DE LA INFORMACION DE LA INVESTIVACIÓN DEL PROYECTO " AFRONTAMIENTO Y ADAPTACION EN PADRES DE NIÑOS Y ADOLESCENTES CON DIAGNOSTICO DE CANCER EN EL HUHMP" DEL 29 AL 30 DE SEPTIEMBRE DE 2016. TG2016SAL03.
</t>
    </r>
    <r>
      <rPr>
        <b/>
        <sz val="9"/>
        <color rgb="FFFF0000"/>
        <rFont val="Calibri"/>
        <family val="2"/>
        <scheme val="minor"/>
      </rPr>
      <t>6 - Tesis de posgrado denominado "tendencias pedagógicas vigentes de la clase de educación física del nivel de básica secundaria y media en instituciones educativas públicas del municipio de Neiva y Pitalito".</t>
    </r>
    <r>
      <rPr>
        <sz val="9"/>
        <color theme="1"/>
        <rFont val="Calibri"/>
        <family val="2"/>
        <scheme val="minor"/>
      </rPr>
      <t xml:space="preserve">
</t>
    </r>
    <r>
      <rPr>
        <b/>
        <sz val="9"/>
        <color theme="1"/>
        <rFont val="Calibri"/>
        <family val="2"/>
        <scheme val="minor"/>
      </rPr>
      <t xml:space="preserve">9 - AVANCE 274 </t>
    </r>
    <r>
      <rPr>
        <sz val="9"/>
        <color theme="1"/>
        <rFont val="Calibri"/>
        <family val="2"/>
        <scheme val="minor"/>
      </rPr>
      <t xml:space="preserve">- JAZMIN ANDREA OLAYA MUÑOZ: Apoyo económico para transporte  para 3 integrantes para inscripción, transporte y manutención con el fin de participar en el xv congreso nacional de recreación, v encuentro latinoamericano de recreación educación y recreación un vínculo impostergable, evento que se llevara a cabo en la ciudad de Bogotá durante los días comprendidos entre el 25 al 27 de agosto de 2016. Con cargo al proyecto de investigación tesis de posgrado denominado "tendencias pedagógicas vigentes de la clase de educación física del nivel de básica secundaria y media en instituciones educativas públicas del municipio de Neiva y Pitalito".
</t>
    </r>
    <r>
      <rPr>
        <b/>
        <sz val="9"/>
        <color theme="1"/>
        <rFont val="Calibri"/>
        <family val="2"/>
        <scheme val="minor"/>
      </rPr>
      <t>10 - AVANCE 228</t>
    </r>
    <r>
      <rPr>
        <sz val="9"/>
        <color theme="1"/>
        <rFont val="Calibri"/>
        <family val="2"/>
        <scheme val="minor"/>
      </rPr>
      <t xml:space="preserve"> - HIPOLITO CAMACHO COY: APOYO ECONOMICO PARA TRANSPORTE  PARA 4 INTEGRANTES PARA TRABAJO DE CAMPO CON EL FI DE LLEVAR A CABO LA APLICACIÓN DE INSTRUMENTOS. LAS VISITAS A LAS INSTITUCIONES EDUCATIVAS EN NEIVA PARA EL DESARROLLO DE LAS ACTIVIDADES DEL PROYECTO DE INVESTIGACION TESIS DE POSGRADO DENOMINADO "TENDENCIAS PEDAGOGICAS VIGENTES DE LA CLASE DE EDUCACIÓN FISICA DEL NIVEL DE BASICA SECUNDARIA Y MEDIA EN INSTITUCIONES EDUCATIVAS PUBLICAS DEL MUNICIPIO DE NEIVA Y PITALITO" DEL 18 AL 22 DE JULIO DE 2016.
</t>
    </r>
    <r>
      <rPr>
        <b/>
        <sz val="9"/>
        <color rgb="FFFF0000"/>
        <rFont val="Calibri"/>
        <family val="2"/>
        <scheme val="minor"/>
      </rPr>
      <t>7 - PROYECTO "FORMACION PARA LA PAZ EL PERDON Y LA RECONCILIACION CON ORGANIZACIONES SOCIALES Y CULTURALES DE NEIVA; PERDON ARTE",</t>
    </r>
    <r>
      <rPr>
        <sz val="9"/>
        <color theme="1"/>
        <rFont val="Calibri"/>
        <family val="2"/>
        <scheme val="minor"/>
      </rPr>
      <t xml:space="preserve">
</t>
    </r>
    <r>
      <rPr>
        <b/>
        <sz val="9"/>
        <color theme="1"/>
        <rFont val="Calibri"/>
        <family val="2"/>
        <scheme val="minor"/>
      </rPr>
      <t xml:space="preserve">10.1 AVANCE 228 </t>
    </r>
    <r>
      <rPr>
        <sz val="9"/>
        <color theme="1"/>
        <rFont val="Calibri"/>
        <family val="2"/>
        <scheme val="minor"/>
      </rPr>
      <t xml:space="preserve">- HIPOLITO CAMACHO COY: APOYO ECONOMICO PARA TRANSPORTE PARA 5 INTEGRANTES DEL PROYECTO "FORMACION PARA LA PAZ EL PERDON Y LA RECONCILIACION CON ORGANIZACIONES SOCIALES Y CULTURALES DE NEIVA; PERDON ARTE", PARA REALIZAR LA FASE DE
</t>
    </r>
    <r>
      <rPr>
        <b/>
        <sz val="9"/>
        <color rgb="FFFF0000"/>
        <rFont val="Calibri"/>
        <family val="2"/>
        <scheme val="minor"/>
      </rPr>
      <t>8 - Trabajo de Grado TG2016SAL01, llamado “Comparación de los niveles de factor de necrosis tumoral Alfa (TNF-α) en plasma de niños con dengue, evaluados por Elisa y un ensayo basado en Microesferas"</t>
    </r>
    <r>
      <rPr>
        <sz val="9"/>
        <color theme="1"/>
        <rFont val="Calibri"/>
        <family val="2"/>
        <scheme val="minor"/>
      </rPr>
      <t xml:space="preserve">
</t>
    </r>
    <r>
      <rPr>
        <b/>
        <sz val="9"/>
        <color theme="1"/>
        <rFont val="Calibri"/>
        <family val="2"/>
        <scheme val="minor"/>
      </rPr>
      <t>11 - CONTRATO VIPS 278</t>
    </r>
    <r>
      <rPr>
        <sz val="9"/>
        <color theme="1"/>
        <rFont val="Calibri"/>
        <family val="2"/>
        <scheme val="minor"/>
      </rPr>
      <t xml:space="preserve"> - EXPERT INGENIERIA &amp; INSTRUMENTOS S.A.S. : Comprar 600 tubos falcon de 15 ml., necesarios para desarrollar actividades del Proyecto de Trabajo de Grado TG2016SAL01, llamado “Comparación de los niveles de factor de necrosis tumoral Alfa (TNF-α) en plasma de niños con dengue, evaluados por Elisa y un ensayo basado en Microesferas" del laboratorio de infección e inmunidad de la Facultad de Salud de la Universidad Surcolombiana|. 
</t>
    </r>
    <r>
      <rPr>
        <b/>
        <sz val="9"/>
        <color theme="1"/>
        <rFont val="Calibri"/>
        <family val="2"/>
        <scheme val="minor"/>
      </rPr>
      <t>12 - CONTRATO VIPS 277</t>
    </r>
    <r>
      <rPr>
        <sz val="9"/>
        <color theme="1"/>
        <rFont val="Calibri"/>
        <family val="2"/>
        <scheme val="minor"/>
      </rPr>
      <t xml:space="preserve"> - BIOLOGIA MOLECULAR LTDA: Adquisición de Ficoll Paque Plus, necesarios para desarrollar actividades del Proyecto de Trabajo de Grado TG2016SAL01, llamado “Comparación de los niveles de factor de necrosis tumoral Alfa (TNF-α) en plasma de niños con dengue, evaluados por Elisa y un ensayo basado en Microesferas" del laboratorio de infección e inmunidad de la Facultad de Salud de la Universidad Surcolombiana. 
</t>
    </r>
    <r>
      <rPr>
        <b/>
        <sz val="9"/>
        <color rgb="FFFF0000"/>
        <rFont val="Calibri"/>
        <family val="2"/>
        <scheme val="minor"/>
      </rPr>
      <t>9 - Proyecto de grado, de la estudiante DIANA KATHERINE MENDEZ Y MARIHAM FERNANDA GARZON.</t>
    </r>
    <r>
      <rPr>
        <sz val="9"/>
        <color theme="1"/>
        <rFont val="Calibri"/>
        <family val="2"/>
        <scheme val="minor"/>
      </rPr>
      <t xml:space="preserve">
</t>
    </r>
    <r>
      <rPr>
        <b/>
        <sz val="9"/>
        <color theme="1"/>
        <rFont val="Calibri"/>
        <family val="2"/>
        <scheme val="minor"/>
      </rPr>
      <t>13 - ORDEN ADMINISTRATIVA 60</t>
    </r>
    <r>
      <rPr>
        <sz val="9"/>
        <color theme="1"/>
        <rFont val="Calibri"/>
        <family val="2"/>
        <scheme val="minor"/>
      </rPr>
      <t xml:space="preserve"> - UNIVERSIDAD SURCOLOMBIANA: pago  al laboratorio de aguas de la Universidad para el análisis de calidad de aguas como información necesaria para el proyecto  de grado, de la estudiante DIANA KATHERINE MENDEZ Y MARIHAM FERNANDA GARZON.
</t>
    </r>
    <r>
      <rPr>
        <b/>
        <sz val="9"/>
        <color rgb="FFFF0000"/>
        <rFont val="Calibri"/>
        <family val="2"/>
        <scheme val="minor"/>
      </rPr>
      <t>10 - MODALIDAD DE GRADO (TESIS) TITULADO "SISTEMA DE CONTROL DE ACCESO A LOS AUDITORIOS DE LA UNIVERSIDAD MEDIANTE TECNOLOGÍA RFUD"</t>
    </r>
    <r>
      <rPr>
        <sz val="9"/>
        <color theme="1"/>
        <rFont val="Calibri"/>
        <family val="2"/>
        <scheme val="minor"/>
      </rPr>
      <t xml:space="preserve">
</t>
    </r>
    <r>
      <rPr>
        <b/>
        <sz val="9"/>
        <color theme="1"/>
        <rFont val="Calibri"/>
        <family val="2"/>
        <scheme val="minor"/>
      </rPr>
      <t>14 - CONTRATO VIPS 292</t>
    </r>
    <r>
      <rPr>
        <sz val="9"/>
        <color theme="1"/>
        <rFont val="Calibri"/>
        <family val="2"/>
        <scheme val="minor"/>
      </rPr>
      <t xml:space="preserve"> - YISELA ANDREA ROMERO VARGAS: COMPRA DE KIT CANTONERA ELECTRICA 12 VOLTIOS PARA LA EJECUCIÓN DEL PROYECTO POR MODALIDAD DE GRADO (TESIS) TITULADO "SISTEMA DE CONTROL DE ACCESO A LOS AUDITORIOS DE LA UNIVERSIDAD MEDIANTE TECNOLOGÍA RFUD" DE LA FACULTAD DE INGENIERÍA DE LA UNIVERSIDAD SURCOLOMBIANA CONTACTO CON ORGANIZACIONES SOCIOCULTURALES A TRAVES DE VISITAS, ENTREVISTAS Y RECOLECCIÓN DE INFORMACION INICIAL. DEL 15 AL 23 DE JULIO DE 2016
..................
</t>
    </r>
    <r>
      <rPr>
        <b/>
        <sz val="9"/>
        <color theme="1"/>
        <rFont val="Calibri"/>
        <family val="2"/>
        <scheme val="minor"/>
      </rPr>
      <t>15 - CONTRATO VIPS 273</t>
    </r>
    <r>
      <rPr>
        <sz val="9"/>
        <color theme="1"/>
        <rFont val="Calibri"/>
        <family val="2"/>
        <scheme val="minor"/>
      </rPr>
      <t xml:space="preserve"> - LIZETH ARDILA RIVERA: Prestar sus servicios de  Apoyo a la Gestión Administrativa en la Vicerrectoría de Investigación y Proyección Social VIPS. 
</t>
    </r>
  </si>
  <si>
    <r>
      <rPr>
        <b/>
        <sz val="9"/>
        <color rgb="FFFF0000"/>
        <rFont val="Calibri"/>
        <family val="2"/>
        <scheme val="minor"/>
      </rPr>
      <t>1 - SEMILLERO SM2016ING01 DENOMINADO "ANÁLISIS MICROBIOLÓGICO EN MACERADOS DE LA MOSCA DOMÉSTICA COMO PORTADOR DE AGENTES MICROBIANOS EN EL RESTAURANTE LA VENADA"</t>
    </r>
    <r>
      <rPr>
        <b/>
        <sz val="9"/>
        <color theme="1"/>
        <rFont val="Calibri"/>
        <family val="2"/>
        <scheme val="minor"/>
      </rPr>
      <t xml:space="preserve">
1 - CONTRATO VIPS  245 - PRODUCLINICOS DEL SUR LTDA.</t>
    </r>
    <r>
      <rPr>
        <sz val="9"/>
        <color theme="1"/>
        <rFont val="Calibri"/>
        <family val="2"/>
        <scheme val="minor"/>
      </rPr>
      <t xml:space="preserve">: venta de materiales, para el desarrollo del semillero SM2016ING01 denominado "análisis microbiológico en macerados de la mosca doméstica como portador de agentes microbianos en el restaurante la venada" de la facultad de ingeniería de la Usco
</t>
    </r>
    <r>
      <rPr>
        <b/>
        <sz val="9"/>
        <color rgb="FFFF0000"/>
        <rFont val="Calibri"/>
        <family val="2"/>
        <scheme val="minor"/>
      </rPr>
      <t>2 - PROYECTO "ALTERNATIVAS QUE AYUDEN A SUSTITUIR EL USO DE EMPAQUES NO BIDEGRADABLES DURANTE LAS LABORES DE TRANSPLANTE DE CAFÉ EN EL MUNICIPIO DE RIVERA"</t>
    </r>
    <r>
      <rPr>
        <b/>
        <sz val="9"/>
        <color theme="1"/>
        <rFont val="Calibri"/>
        <family val="2"/>
        <scheme val="minor"/>
      </rPr>
      <t xml:space="preserve">
2 - AVANCE 233 - FRANCISCO JOSÉ MUÑOZ ORDOÑEZ:</t>
    </r>
    <r>
      <rPr>
        <sz val="9"/>
        <color theme="1"/>
        <rFont val="Calibri"/>
        <family val="2"/>
        <scheme val="minor"/>
      </rPr>
      <t xml:space="preserve"> apoyo económico para transporte y manutención para tres integrantes del proyecto "alternativas que ayuden a sustituir el uso de empaques no biodegradables durante las labores de trasplante de café en el municipio de rivera" cuyo objeto es realizar el proceso experimental en el municipio de rivera a fin de desarrollar el trabajo de campo y de fortalecer la investigacion y asi poder hacer seguimiento al crecimiento y desarrollo de la planta de café. esta actividad se realizara el 1-3-5-8-10-12-15-17-19-22-24, once visitas en el mes de agosto. En el municipio de Rivera.</t>
    </r>
    <r>
      <rPr>
        <b/>
        <sz val="9"/>
        <color theme="1"/>
        <rFont val="Calibri"/>
        <family val="2"/>
        <scheme val="minor"/>
      </rPr>
      <t xml:space="preserve">
</t>
    </r>
    <r>
      <rPr>
        <b/>
        <sz val="9"/>
        <color rgb="FFFF0000"/>
        <rFont val="Calibri"/>
        <family val="2"/>
        <scheme val="minor"/>
      </rPr>
      <t>3 - SEMILLERO DE INVESTIGACIÓN TITULADO "ANÁLISIS BACTERIOLÓGICO DE SUPERFICIES AL INTERIOR DE BUSES DE TRANSPORTE PÚBLICO DE LA CIUDAD  DE NEIVA, HUILA" SM2016ING02</t>
    </r>
    <r>
      <rPr>
        <b/>
        <sz val="9"/>
        <color theme="1"/>
        <rFont val="Calibri"/>
        <family val="2"/>
        <scheme val="minor"/>
      </rPr>
      <t xml:space="preserve">
3 - AVANCE 243 - SONIA ECHEVERRY HERNANDEZ</t>
    </r>
    <r>
      <rPr>
        <sz val="9"/>
        <color theme="1"/>
        <rFont val="Calibri"/>
        <family val="2"/>
        <scheme val="minor"/>
      </rPr>
      <t xml:space="preserve">: apoyo económico para transporte interno del 04  al 07 de agosto  de 2016, para dos estudiantes quienes realizaran entrevista al conductor y toma de muestra, actividad contemplada en el proyecto de investigación modalidad de semillero de investigación titulado "análisis bacteriológico de superficies al interior de buses de transporte público de la ciudad  de Neiva, Huila" SM2016ING02
</t>
    </r>
    <r>
      <rPr>
        <b/>
        <sz val="9"/>
        <color theme="1"/>
        <rFont val="Calibri"/>
        <family val="2"/>
        <scheme val="minor"/>
      </rPr>
      <t>4 - CONTRATO VIPS 262 - QUIOS LTDA</t>
    </r>
    <r>
      <rPr>
        <sz val="9"/>
        <color theme="1"/>
        <rFont val="Calibri"/>
        <family val="2"/>
        <scheme val="minor"/>
      </rPr>
      <t>: compra de materiales y reactivos para el desarrollo del proyecto de investigación SM2016ING02 "análisis bacteriológico de superficies al interior de buses de transporte público en la ciudad de neiva" de la facultad de ingeniería de la universidad surcolombiana.</t>
    </r>
    <r>
      <rPr>
        <b/>
        <sz val="9"/>
        <color theme="1"/>
        <rFont val="Calibri"/>
        <family val="2"/>
        <scheme val="minor"/>
      </rPr>
      <t xml:space="preserve">
</t>
    </r>
    <r>
      <rPr>
        <b/>
        <sz val="9"/>
        <color rgb="FFFF0000"/>
        <rFont val="Calibri"/>
        <family val="2"/>
        <scheme val="minor"/>
      </rPr>
      <t>4 - PROYECTO DE INVESTIGACIÓN "IMPACTO DE LOS EGRESADOS DEL PROGRAMA DE LICENCIATURA EN EDUCCIÓN BASICA CON ENFASIS EN CIENCIAS NATURALES: FISICA, QUIMICA Y BIOLOGIA DE LA UNIVERSIDAD SURCOLOMBIANA"</t>
    </r>
    <r>
      <rPr>
        <b/>
        <sz val="9"/>
        <color theme="1"/>
        <rFont val="Calibri"/>
        <family val="2"/>
        <scheme val="minor"/>
      </rPr>
      <t xml:space="preserve">
5 - AVANCE 253 - ZULLY CUELLAR LÓPEZ:</t>
    </r>
    <r>
      <rPr>
        <sz val="9"/>
        <color theme="1"/>
        <rFont val="Calibri"/>
        <family val="2"/>
        <scheme val="minor"/>
      </rPr>
      <t xml:space="preserve"> apoyo económico para transporte para realizar trabajo de campo para la visita de las instituciones educativas de la ciudad de Neiva que se realizarán del 04 de agosto al 08 de septiembre de 2016, en la ciudad de Neiva y la zona rural para la ejecución del proyecto de investigación "impacto de los egresados del programa de licenciatura en educción básica con énfasis en ciencias naturales: física, química y biología de la universidad Surcolombiana" periodos 2010-2 al 2015" código TG2016EDU05
</t>
    </r>
    <r>
      <rPr>
        <b/>
        <sz val="9"/>
        <color rgb="FFFF0000"/>
        <rFont val="Calibri"/>
        <family val="2"/>
        <scheme val="minor"/>
      </rPr>
      <t xml:space="preserve">5 - PROYECTO DE INVESTIGACIÓN SEMESTRE CERO CÓDIGOS SM2016CEN01 DEL GRUPO DE INVESTIGACIÓN TECNOLOGÍAS VIRTUALES, SEMILLERO DE INVESTIGACIÓN EDUCAWEB EN LA SEDE NEIVA </t>
    </r>
    <r>
      <rPr>
        <b/>
        <sz val="9"/>
        <color theme="1"/>
        <rFont val="Calibri"/>
        <family val="2"/>
        <scheme val="minor"/>
      </rPr>
      <t xml:space="preserve">
6 - AVANCE 251 - JAIME POLANIA PERDOMO:</t>
    </r>
    <r>
      <rPr>
        <sz val="9"/>
        <color theme="1"/>
        <rFont val="Calibri"/>
        <family val="2"/>
        <scheme val="minor"/>
      </rPr>
      <t xml:space="preserve"> apoyo económico para salidas de campo para la aplicación de encuestas a los estudiantes del 1er semestre de la facultad de ciencias exactas y naturales del proyecto de investigación semestre cero código SM2016CEN01 del grupo de investigación tecnologías virtuales, semillero de investigación educaweb en la sede Neiva durante los días 8-9-10 de agosto de 2016.
</t>
    </r>
    <r>
      <rPr>
        <b/>
        <sz val="9"/>
        <color rgb="FFFF0000"/>
        <rFont val="Calibri"/>
        <family val="2"/>
        <scheme val="minor"/>
      </rPr>
      <t>6 - SEMILLERO DE INVESTIGACIÓN SM2016CJP01 "APLICACIÓN DE LA LEY 769 DE 2002 POR PARTE DEL INSTITUTO Y TRANSPORTE DE INTRAPITALITO"</t>
    </r>
    <r>
      <rPr>
        <b/>
        <sz val="9"/>
        <color theme="1"/>
        <rFont val="Calibri"/>
        <family val="2"/>
        <scheme val="minor"/>
      </rPr>
      <t xml:space="preserve">
7 - AVANCE 260 - LENIN EDUARDO ROJAS GIRALDO:</t>
    </r>
    <r>
      <rPr>
        <sz val="9"/>
        <color theme="1"/>
        <rFont val="Calibri"/>
        <family val="2"/>
        <scheme val="minor"/>
      </rPr>
      <t xml:space="preserve"> apoyo económico  para transporte y manutención a un docente y cinco integrantes del semillero de investigación sm2016cjp01 "aplicación de la ley 769 de 2002 por parte del instituto y transporte de intrapitalito" con el fin de participar como asistentes en el xvi encuentro nacional de la red socio jurídica que se realizara en san Agustín los días 10-11-12 de agosto.
</t>
    </r>
    <r>
      <rPr>
        <b/>
        <sz val="9"/>
        <color rgb="FFFF0000"/>
        <rFont val="Calibri"/>
        <family val="2"/>
        <scheme val="minor"/>
      </rPr>
      <t>7 - PROYECTO DE INVESTIGACIÓN " LA CONCILIACIÓN PROCESAL OBLIGATORIA COMO MECANISMO DE CONGESTIÓN JUDICIAL EN LA JURISDICCIÓN CONTENCIOSA ADMINISTRATIVA EL HUILA"</t>
    </r>
    <r>
      <rPr>
        <b/>
        <sz val="9"/>
        <color theme="1"/>
        <rFont val="Calibri"/>
        <family val="2"/>
        <scheme val="minor"/>
      </rPr>
      <t xml:space="preserve">
8 - AVANCE 257 -  MARIO CESAR TEJADA GONZÁLEZ</t>
    </r>
    <r>
      <rPr>
        <sz val="9"/>
        <color theme="1"/>
        <rFont val="Calibri"/>
        <family val="2"/>
        <scheme val="minor"/>
      </rPr>
      <t xml:space="preserve">: apoyo económico para viáticos y transporte  a tres integrantes del semillero de investigación ratio luris para participar en el xvi encuentro nacional de la red de grupos y centros de investigación jurídica y socio jurídica. Durante los días 10-11-12 de agosto en el municipio de san Agustín para el desarrollo del proyecto de investigación " la conciliación procesal obligatoria como mecanismo de congestión judicial en la jurisdicción contenciosa administrativa el Huila"
</t>
    </r>
    <r>
      <rPr>
        <b/>
        <sz val="9"/>
        <color rgb="FFFF0000"/>
        <rFont val="Calibri"/>
        <family val="2"/>
        <scheme val="minor"/>
      </rPr>
      <t>8 - SEMILLERO DE INVESTIGACIÓN FACTA NOM VERBA II - EJECUCIÓN DEL CONVENIO "IMPLEMENTACIÓN DE LA CONCILIACIÓN COMO MÉTODO ALTERNATIVO DE SOLUCIÓN DE CONFLICTOS, BRINDADA POR LO ESTUDIANTES DE DERECHO DE LA UNIVERSIDAD SURCOLOMBIANA"</t>
    </r>
    <r>
      <rPr>
        <b/>
        <sz val="9"/>
        <color theme="1"/>
        <rFont val="Calibri"/>
        <family val="2"/>
        <scheme val="minor"/>
      </rPr>
      <t xml:space="preserve">
9 - AVANCE 255 - ANDRÉS GÓMEZ PERDOMO:</t>
    </r>
    <r>
      <rPr>
        <sz val="9"/>
        <color theme="1"/>
        <rFont val="Calibri"/>
        <family val="2"/>
        <scheme val="minor"/>
      </rPr>
      <t xml:space="preserve"> apoyo económico para viáticos y transporte  a dos integrantes del semillero de investigación facta nom verba ii (vinculado al grupo de investigación cynergia de la facultad de ciencias jurídicas y políticas) con el fin de realizar salida de campo que tiene por objeto la recolección de información en bibliotecas localizadas en la ciudad de bogotá necesarias para la ejecución del convenio "implementación de la conciliación como método alternativo de solución de conflictos, brindada por lo estudiantes de derecho de la universidad Surcolombiana" del 16 al 18 de agosto.
</t>
    </r>
    <r>
      <rPr>
        <b/>
        <sz val="9"/>
        <color rgb="FFFF0000"/>
        <rFont val="Calibri"/>
        <family val="2"/>
        <scheme val="minor"/>
      </rPr>
      <t>9 - "DISEÑO INDUSTRIAL, SU DESARROLLO Y APLICACIÓN EN EL DEPARTAMENTO DEL HUILA 2006-2012"</t>
    </r>
    <r>
      <rPr>
        <b/>
        <sz val="9"/>
        <color theme="1"/>
        <rFont val="Calibri"/>
        <family val="2"/>
        <scheme val="minor"/>
      </rPr>
      <t xml:space="preserve">
10 - AVANCE 256 - DIANA MARÍA PERDOMO:</t>
    </r>
    <r>
      <rPr>
        <sz val="9"/>
        <color theme="1"/>
        <rFont val="Calibri"/>
        <family val="2"/>
        <scheme val="minor"/>
      </rPr>
      <t xml:space="preserve"> apoyo económico para viáticos y transporte  a dos integrantes del semillero de investigación mercatoria (vinculado al grupo de investigación cynergia de la facultad de ciencias jurídicas y políticas) con el fin de realizar salida de campo que tiene por objeto la recolección de información en bibliotecas localizadas en la ciudad de Bogotá necesarias para la ejecución del convenio "diseño industrial, su desarrollo y aplicación en el departamento del Huila 2006-2012" del 16 al 18 de agosto.
</t>
    </r>
    <r>
      <rPr>
        <b/>
        <sz val="9"/>
        <color rgb="FFFF0000"/>
        <rFont val="Calibri"/>
        <family val="2"/>
        <scheme val="minor"/>
      </rPr>
      <t>10 - PROYECTO DE INVESTIGACIÓN "ESCENARIOS Y PRÁCTICAS DE PARTICIPACIÓN JUVENIL EN LA EDUCACIÓN Y POLÍTICAS PÚBLICAS JUVENILES EN NEIVA, DEL SEMILLERO COMUNICACIÓN, EDUCACIÓN Y CULTURA, DEL GRUPO DE INVESTIGACIÓN COMUNICACIÓN MEMORIA Y REGIÓN DE LA FACULTAD DE CIENCIAS SOCIALES Y HUMANAS</t>
    </r>
    <r>
      <rPr>
        <b/>
        <sz val="9"/>
        <color theme="1"/>
        <rFont val="Calibri"/>
        <family val="2"/>
        <scheme val="minor"/>
      </rPr>
      <t xml:space="preserve">
11 - AVANCE 264 - JACQUELINE GARCÍA PÁEZ</t>
    </r>
    <r>
      <rPr>
        <sz val="9"/>
        <color theme="1"/>
        <rFont val="Calibri"/>
        <family val="2"/>
        <scheme val="minor"/>
      </rPr>
      <t xml:space="preserve">: apoyo económico para transporte para realizar trabajo de campo del proyecto de investigación "escenarios y prácticas de participación juvenil en la educación y políticas públicas juveniles en Neiva, del semillero comunicación, educación y cultura, del grupo de investigación comunicación memoria y región de la facultad de ciencias sociales y humanas. Para 6 miembros del semillero y el trabajo se realizara en 3 instituciones educativas durante los días 16-17-18-19 de agosto de 2016 realizando 300 encuestas y la observación de 12 escenarios escolares (4 en cada una de las instituciones mencionadas).
</t>
    </r>
    <r>
      <rPr>
        <b/>
        <sz val="9"/>
        <color theme="1"/>
        <rFont val="Calibri"/>
        <family val="2"/>
        <scheme val="minor"/>
      </rPr>
      <t>12 - AVANCE 342 - JACQUELINE GARCÍA PÁEZ</t>
    </r>
    <r>
      <rPr>
        <sz val="9"/>
        <color theme="1"/>
        <rFont val="Calibri"/>
        <family val="2"/>
        <scheme val="minor"/>
      </rPr>
      <t xml:space="preserve">: apoyo económico para pago de inscripción para participar en la ii bienal iberoamericana de infancias y juventudes transformaciones democráticas, justicia social y procesos de paz en la ciudad de Manizales del proyecto de investigación "escenarios y prácticas de participación juvenil en la educación y políticas públicas juveniles en Neiva, del semillero comunicación, educación y cultura, para tres estudiantes. Del 26 al 27 de septiembre.
</t>
    </r>
    <r>
      <rPr>
        <b/>
        <sz val="9"/>
        <rFont val="Calibri"/>
        <family val="2"/>
        <scheme val="minor"/>
      </rPr>
      <t>13 - AVANCE 326 - JACQUELINE GARCÍA PÁEZ:</t>
    </r>
    <r>
      <rPr>
        <sz val="9"/>
        <color theme="1"/>
        <rFont val="Calibri"/>
        <family val="2"/>
        <scheme val="minor"/>
      </rPr>
      <t xml:space="preserve"> apoyo económico para el trabajo de campo del proyecto de investigación "escenarios y prácticas de participación juvenil en la educación y políticas públicas juveniles en Neiva" del semillero comunicación, educación y cultura. Para seis miembros del semillero, el trabo se realizara en las instituciones educativas INEM, promoción social y Humberto Tafur Charry, los jóvenes investigadores se desplazaran durante los días 19-20-21 de septiembre. La actividad implica traslado de equipos y materiales.
</t>
    </r>
    <r>
      <rPr>
        <b/>
        <sz val="9"/>
        <color rgb="FFFF0000"/>
        <rFont val="Calibri"/>
        <family val="2"/>
        <scheme val="minor"/>
      </rPr>
      <t>11 - FORMULACIÓN FÍSICA MATEMÁTICA DE LOS PROBLEMAS  NO LINEALES A ESCALA MICRO Y MACROSCÓPIA (SM2016CEN04)</t>
    </r>
    <r>
      <rPr>
        <b/>
        <sz val="9"/>
        <color theme="1"/>
        <rFont val="Calibri"/>
        <family val="2"/>
        <scheme val="minor"/>
      </rPr>
      <t xml:space="preserve">
14 - AVANCE 296 - FRANCIS ARMANDO SEGOVIA CHÁVEZ:</t>
    </r>
    <r>
      <rPr>
        <sz val="9"/>
        <color theme="1"/>
        <rFont val="Calibri"/>
        <family val="2"/>
        <scheme val="minor"/>
      </rPr>
      <t xml:space="preserve"> apoyo económico para la inscripción de 3 estudiantes quienes participarán como ponentes en el v congreso nacional de ingeniería física, que se desarrollará los días 26, 27, 28, 29 y 30 de septiembre  del 2016, realizado en la universidad Eafit y universidad nacional en Medellín, con cargo a los proyectos de semillero: formulación física matemática de los problemas  no lineales a escala micro y macroscópia (sm2016cen04), y estudio mecanocuántico en sistemas mesoscopicos a partir de las teorías de Schrödinger y de la fenomenología de Ginzburg Landau (SM2016CEN05). El avance sale con fecha anticipada para conservar tarifa.
</t>
    </r>
    <r>
      <rPr>
        <b/>
        <sz val="9"/>
        <color rgb="FFFF0000"/>
        <rFont val="Calibri"/>
        <family val="2"/>
        <scheme val="minor"/>
      </rPr>
      <t>12 - ESTUDIO MECANOCUÁNTICO EN SISTEMAS MESOSCOPICOS A PARTIR DE LAS TEORÍAS DE SCHRÖDINGER Y DE LA FENOMENOLOGÍA DE GINZBURG LANDAU (SM2016CEN05)</t>
    </r>
    <r>
      <rPr>
        <b/>
        <sz val="9"/>
        <color theme="1"/>
        <rFont val="Calibri"/>
        <family val="2"/>
        <scheme val="minor"/>
      </rPr>
      <t xml:space="preserve">
15 - AVANCE 296 - FRANCIS ARMANDO SEGOVIA CHÁVEZ</t>
    </r>
    <r>
      <rPr>
        <sz val="9"/>
        <color theme="1"/>
        <rFont val="Calibri"/>
        <family val="2"/>
        <scheme val="minor"/>
      </rPr>
      <t xml:space="preserve">: apoyo económico para la inscripción de 3 estudiantes quienes participarán como ponentes en el v congreso nacional de ingeniería física, que se desarrollará los días 26, 27, 28, 29 y 30 de septiembre  del 2016, realizado en la universidad eafit y universidad nacional en Medellín, con cargo a los proyectos de semillero: formulación física matemática de los problemas  no lineales a escala micro y macroscópia (sm2016cen04), y estudio mecanocuántico en sistemas mesoscopicos a partir de las teorías de Schrödinger y de la fenomenología de ginzburg landau (sm2016cen05). El avance sale con fecha anticipada para conservar tarifa.
</t>
    </r>
    <r>
      <rPr>
        <b/>
        <sz val="9"/>
        <color theme="1"/>
        <rFont val="Calibri"/>
        <family val="2"/>
        <scheme val="minor"/>
      </rPr>
      <t>16 - AVANCE 344 - FRANCIS ARMANDO SEGOVIA CHÁVEZ</t>
    </r>
    <r>
      <rPr>
        <sz val="9"/>
        <color theme="1"/>
        <rFont val="Calibri"/>
        <family val="2"/>
        <scheme val="minor"/>
      </rPr>
      <t xml:space="preserve">: apoyo económico para transporte manutención a 2 estudiantes del semillero de investigación estudio mecanocuantico en sistemas mesoscopicos a partir de la teorías de Schrödinger y de la fenomenología de ginzburg landau, código sm2016cen05 y una estudiante del semillero de investigación formulación física matemática de los problemas no lineales a escalas micro y macroscópica código SM2016CEN05. Quienes participaran como ponentes en el v congreso nacional de ingeniería física del 26 al 30 de septiembre de 2016 en la universidad eafit y universidad nacional en Medellín.
</t>
    </r>
    <r>
      <rPr>
        <b/>
        <sz val="9"/>
        <color rgb="FFFF0000"/>
        <rFont val="Calibri"/>
        <family val="2"/>
        <scheme val="minor"/>
      </rPr>
      <t>13 - PROYECTO DE INVESTIGACIÓN DENOMINADO " PROTECCIÓN A LOS CONSUMIDORES, ESTUDIO DE CASO, SANCIÓN MOLINO ROA, POR LA SUPERINTENDENCIA DE INDUSTRIA Y COMERCIO, EFECTOS Y ANTECEDENTES" - SEMILLERO SM2016CJP09.</t>
    </r>
    <r>
      <rPr>
        <b/>
        <sz val="9"/>
        <color theme="1"/>
        <rFont val="Calibri"/>
        <family val="2"/>
        <scheme val="minor"/>
      </rPr>
      <t xml:space="preserve">
17 - AVANCE 279 - DIANA MARCELA ORTIZ TOVAR</t>
    </r>
    <r>
      <rPr>
        <sz val="9"/>
        <color theme="1"/>
        <rFont val="Calibri"/>
        <family val="2"/>
        <scheme val="minor"/>
      </rPr>
      <t xml:space="preserve">: apoyo económico para pasaje terrestre y viáticos a dos integrantes del semillero de investigación facta nom verbal i. quienes re7alizaran salida de campo que tiene por objeto la recolección de información, en bibliotecas en la ciudad de Bogotá D.C. necesarias para la ejecución del proyecto de investigación denominado " protección a los consumidores, estudio de caso, sanción molino roa, por la superintendencia de industria y comercio, efectos y antecedentes" del 31 de agosto al 02 de septiembre de 2016. Semillero SM2016CJP09.
</t>
    </r>
    <r>
      <rPr>
        <b/>
        <sz val="9"/>
        <color rgb="FFFF0000"/>
        <rFont val="Calibri"/>
        <family val="2"/>
        <scheme val="minor"/>
      </rPr>
      <t xml:space="preserve">14 - SEMILLERO DE INVESTIGACIÓN RIESD </t>
    </r>
    <r>
      <rPr>
        <b/>
        <sz val="9"/>
        <color theme="1"/>
        <rFont val="Calibri"/>
        <family val="2"/>
        <scheme val="minor"/>
      </rPr>
      <t xml:space="preserve">
18 - AVANCE 287 - JAIRO SILVA QUIZA: </t>
    </r>
    <r>
      <rPr>
        <sz val="9"/>
        <color theme="1"/>
        <rFont val="Calibri"/>
        <family val="2"/>
        <scheme val="minor"/>
      </rPr>
      <t xml:space="preserve">apoyo económico para realizar trabajo de campo a cuatro integrantes del semillero orientado a la validación de los instrumentos (registro de observación y entrevista) en la universidad Antonio Nariño y universidad cooperativa, así mismo el semillero RIESD requiere consolidar el marco referencial y teórico en la revisión y análisis  de documentos (libros) de la biblioteca banco de la republica de Neiva. Del 29 de agosto al 23 de septiembre de 2016 con cargo al semillero de investigación RIESD.
</t>
    </r>
    <r>
      <rPr>
        <b/>
        <sz val="9"/>
        <color rgb="FFFF0000"/>
        <rFont val="Calibri"/>
        <family val="2"/>
        <scheme val="minor"/>
      </rPr>
      <t>15 - GRUPO DE INVESTIGACIÓN FÍSICA TEÓRICA</t>
    </r>
    <r>
      <rPr>
        <b/>
        <sz val="9"/>
        <color theme="1"/>
        <rFont val="Calibri"/>
        <family val="2"/>
        <scheme val="minor"/>
      </rPr>
      <t xml:space="preserve">
19 - AVANCE DE LA SOLICITUD 04 NO. 16001975 - DIEGO ALEJANDRO RASERO CAUSIL:</t>
    </r>
    <r>
      <rPr>
        <sz val="9"/>
        <color theme="1"/>
        <rFont val="Calibri"/>
        <family val="2"/>
        <scheme val="minor"/>
      </rPr>
      <t xml:space="preserve"> CP 239 excd. Facien - apoyo económico a semillero de investigación aprovechamiento de recursos de grupo de investigación física teórica para participar en el v congreso nacional  de ingeniería….
</t>
    </r>
    <r>
      <rPr>
        <b/>
        <sz val="9"/>
        <color rgb="FFFF0000"/>
        <rFont val="Calibri"/>
        <family val="2"/>
        <scheme val="minor"/>
      </rPr>
      <t>16 - UNA RESEÑA HISTÓRICA DE LA FÍSICA CUÁNTICA</t>
    </r>
    <r>
      <rPr>
        <b/>
        <sz val="9"/>
        <color theme="1"/>
        <rFont val="Calibri"/>
        <family val="2"/>
        <scheme val="minor"/>
      </rPr>
      <t xml:space="preserve">
20 - AVANCE 311 - HERNANDO GONZÁLEZ SIERRA:</t>
    </r>
    <r>
      <rPr>
        <sz val="9"/>
        <color theme="1"/>
        <rFont val="Calibri"/>
        <family val="2"/>
        <scheme val="minor"/>
      </rPr>
      <t xml:space="preserve"> apoyo económico para inscripción a un estudiante que le fue aprobado el trabajo titulado "una reseña histórica de la física cuántica" con el fin de realizar una ponencia en el v congreso nacional de ingeniería física, que se llevará a cabo desde el 26 al 30 de septiembre de 2016 en Medellín - Colombia, en la universidad nacional de Colombia junto a la universidad eafit con cargo al proyecto de semillero: "una reseña histórica de la física cuántica". El avance sale con fecha anticipada para conservar tarifa. Del 07 al 09 de septiembre.
</t>
    </r>
    <r>
      <rPr>
        <b/>
        <sz val="9"/>
        <color theme="1"/>
        <rFont val="Calibri"/>
        <family val="2"/>
        <scheme val="minor"/>
      </rPr>
      <t xml:space="preserve">21 - AVANCE 340 - HERNANDO GONZÁLEZ SIERRA: </t>
    </r>
    <r>
      <rPr>
        <sz val="9"/>
        <color theme="1"/>
        <rFont val="Calibri"/>
        <family val="2"/>
        <scheme val="minor"/>
      </rPr>
      <t xml:space="preserve">apoyo económico para manutención un estudiante que le fue aprobado el trabajo titulado "una reseña histórica de la física cuántica" con el fin de realizar una ponencia en el v congreso nacional de ingeniería física, que se llevará a cabo desde el 26 al 30 de septiembre de 2016 en Medellín - Colombia, en la universidad nacional de Colombia junto a la universidad eafit con cargo al proyecto de semillero: "una reseña histórica de la física cuántica"
</t>
    </r>
    <r>
      <rPr>
        <b/>
        <sz val="9"/>
        <color rgb="FFFF0000"/>
        <rFont val="Calibri"/>
        <family val="2"/>
        <scheme val="minor"/>
      </rPr>
      <t>17 - TEORÍA ESPECIAL DE LA RELATIVIDAD EN ESPACIO DE MINKOWSKY Y ELECTRODINÁMICA COVARIANTE</t>
    </r>
    <r>
      <rPr>
        <b/>
        <sz val="9"/>
        <color theme="1"/>
        <rFont val="Calibri"/>
        <family val="2"/>
        <scheme val="minor"/>
      </rPr>
      <t xml:space="preserve">
22 - AVANCE 297 - HERNANDO GONZÁLEZ SIERRA:</t>
    </r>
    <r>
      <rPr>
        <sz val="9"/>
        <color theme="1"/>
        <rFont val="Calibri"/>
        <family val="2"/>
        <scheme val="minor"/>
      </rPr>
      <t xml:space="preserve"> apoyo económico para inscripción de dos estudiantes con el fin de realizar una ponencia en el v congreso nacional de ingeniería física, que se llevará a cabo desde el 26 al 30 de septiembre de 2016 en Medellín - Colombia, en la universidad nacional de Colombia junto a la universidad eafit con cargo al proyecto de semillero: "teoría especial de la relatividad en espacio de Minkowsky y electrodinámica covariante". El avance sale con fecha anticipada para conservar tarifa.
</t>
    </r>
    <r>
      <rPr>
        <b/>
        <sz val="9"/>
        <color theme="1"/>
        <rFont val="Calibri"/>
        <family val="2"/>
        <scheme val="minor"/>
      </rPr>
      <t>21.1 - AVANCE 340 - HERNANDO GONZÁLEZ SIERRA</t>
    </r>
    <r>
      <rPr>
        <sz val="9"/>
        <color theme="1"/>
        <rFont val="Calibri"/>
        <family val="2"/>
        <scheme val="minor"/>
      </rPr>
      <t xml:space="preserve">: apoyo económico para manutención de dos estudiantes con el fin de realizar una ponencia en el v congreso nacional de ingeniería física, que se llevará a cabo desde el 26 al 30 de septiembre de 2016 en Medellín - Colombia, en la universidad nacional de Colombia junto a la universidad eafit con cargo al proyecto de semillero: "teoría especial de la relatividad en espacio de Minkowsky y electrodinámica covariante". 
</t>
    </r>
    <r>
      <rPr>
        <b/>
        <sz val="9"/>
        <color rgb="FFFF0000"/>
        <rFont val="Calibri"/>
        <family val="2"/>
        <scheme val="minor"/>
      </rPr>
      <t>18 - APROVECHAMIENTO DE RECURSOS LUMINOSOS</t>
    </r>
    <r>
      <rPr>
        <b/>
        <sz val="9"/>
        <color theme="1"/>
        <rFont val="Calibri"/>
        <family val="2"/>
        <scheme val="minor"/>
      </rPr>
      <t xml:space="preserve">
23 - AVANCE 310 - CARLOS EDUARDO CUÉLLAR SANTANILLA</t>
    </r>
    <r>
      <rPr>
        <sz val="9"/>
        <color theme="1"/>
        <rFont val="Calibri"/>
        <family val="2"/>
        <scheme val="minor"/>
      </rPr>
      <t xml:space="preserve">: apoyo económico para inscripción a dos estudiantes que les fue aprobado el trabajo titulado "aprovechamiento de recursos luminosos" para ser presentado en el v congreso nacional de ingeniería física que se realizara el 26 al 30 de septiembre de 2016 en la ciudad de Medellín en la universidad nacional de Colombia junto con la universidad de eafit. Con cargo al semillero de investigación aprovechamiento de recursos luminosos. El avance sale con fecha del 07 al 09 de septiembre por efectos de costos.
</t>
    </r>
    <r>
      <rPr>
        <b/>
        <sz val="9"/>
        <color theme="1"/>
        <rFont val="Calibri"/>
        <family val="2"/>
        <scheme val="minor"/>
      </rPr>
      <t>24 - AVANCE 331 - CARLOS EDUARDO CUÉLLAR SANTANILLA</t>
    </r>
    <r>
      <rPr>
        <sz val="9"/>
        <color theme="1"/>
        <rFont val="Calibri"/>
        <family val="2"/>
        <scheme val="minor"/>
      </rPr>
      <t xml:space="preserve">: apoyo económico para manutención a dos estudiantes que les fue aprobado el trabajo titulado "aprovechamiento de recursos luminosos" para ser presentado en el v congreso nacional de ingeniería física que se realizara el 26 al 30 de septiembre de 2016 en la ciudad de Medellín en la universidad nacional de Colombia junto con la universidad de eafit. Con cargo al semillero de investigación aprovechamiento de recursos luminosos. 
</t>
    </r>
    <r>
      <rPr>
        <b/>
        <sz val="9"/>
        <color rgb="FFFF0000"/>
        <rFont val="Calibri"/>
        <family val="2"/>
        <scheme val="minor"/>
      </rPr>
      <t>19 - PROYECTO SOLIDARIO ESCUELAS DE FORMACIÓN Y PRODUCCIÓN DE LA AGENDA JOVEN</t>
    </r>
    <r>
      <rPr>
        <b/>
        <sz val="9"/>
        <color theme="1"/>
        <rFont val="Calibri"/>
        <family val="2"/>
        <scheme val="minor"/>
      </rPr>
      <t xml:space="preserve">
13.1 - AVANCE 326 - JACQUELINE GARCÍA PÁEZ</t>
    </r>
    <r>
      <rPr>
        <sz val="9"/>
        <color theme="1"/>
        <rFont val="Calibri"/>
        <family val="2"/>
        <scheme val="minor"/>
      </rPr>
      <t xml:space="preserve">: apoyo económico para transporte, trabajo de campo para el equipo de trabajo en el área que son liderados por los 8 facilitadores, una auxiliar y dos docentes, que se desplazaran durante los días 21-22-23-24 de septiembre de 2016 a realizar la jornada preparatoria al primer encuentro territorial de agenda joven, desde cada una de las comunas y los municipios de Algeciras y Gigante. En las comunas 10-1-3-4-6-8-2. Con cargo al proyecto solidario escuelas de formación y producción de la agenda joven. El traslado implica traslado de equipo y materiales.
</t>
    </r>
    <r>
      <rPr>
        <b/>
        <sz val="9"/>
        <color rgb="FFFF0000"/>
        <rFont val="Calibri"/>
        <family val="2"/>
        <scheme val="minor"/>
      </rPr>
      <t>20 - SEMILLERO PETER HIGGS</t>
    </r>
    <r>
      <rPr>
        <b/>
        <sz val="9"/>
        <color theme="1"/>
        <rFont val="Calibri"/>
        <family val="2"/>
        <scheme val="minor"/>
      </rPr>
      <t xml:space="preserve">
25 - AVANCE DE LA SOLICITUD 04 NO. 16001974 - HERNANDO GONZÁLEZ SIERRA</t>
    </r>
    <r>
      <rPr>
        <sz val="9"/>
        <color theme="1"/>
        <rFont val="Calibri"/>
        <family val="2"/>
        <scheme val="minor"/>
      </rPr>
      <t xml:space="preserve">: cp 239 apoyo económico semillero peter higgs para participar en v congreso nacional de ingeniería física en Medellín cub. 09/26/2016 - 09/30/2016 cdp 1602268
</t>
    </r>
    <r>
      <rPr>
        <b/>
        <sz val="9"/>
        <color rgb="FFFF0000"/>
        <rFont val="Calibri"/>
        <family val="2"/>
        <scheme val="minor"/>
      </rPr>
      <t xml:space="preserve">21 – SEMILLERO FÍSICA MATEMÁTICA </t>
    </r>
    <r>
      <rPr>
        <sz val="9"/>
        <color theme="1"/>
        <rFont val="Calibri"/>
        <family val="2"/>
        <scheme val="minor"/>
      </rPr>
      <t xml:space="preserve">
</t>
    </r>
    <r>
      <rPr>
        <b/>
        <sz val="9"/>
        <color theme="1"/>
        <rFont val="Calibri"/>
        <family val="2"/>
        <scheme val="minor"/>
      </rPr>
      <t>26 - AVANCE DE LA SOLICITUD 04 NO. 16001976 - FRANCIS ARMANDO SEGOVIA CHÁVEZ</t>
    </r>
    <r>
      <rPr>
        <sz val="9"/>
        <color theme="1"/>
        <rFont val="Calibri"/>
        <family val="2"/>
        <scheme val="minor"/>
      </rPr>
      <t xml:space="preserve">: cp. 237 apoyo semillero física matemática para participar en el v congreso nacional de ingeniería física del 26 al 30 de septiembre en Medellín y sf-py3.2cp 239 apoyos a docente Francis armando Armando Segovia
</t>
    </r>
    <r>
      <rPr>
        <b/>
        <sz val="9"/>
        <color rgb="FFFF0000"/>
        <rFont val="Calibri"/>
        <family val="2"/>
        <scheme val="minor"/>
      </rPr>
      <t xml:space="preserve">22 - PROYECTO BENCHMARKING GARZÓN Y PITALITO </t>
    </r>
    <r>
      <rPr>
        <sz val="9"/>
        <color theme="1"/>
        <rFont val="Calibri"/>
        <family val="2"/>
        <scheme val="minor"/>
      </rPr>
      <t xml:space="preserve">
</t>
    </r>
    <r>
      <rPr>
        <b/>
        <sz val="9"/>
        <color theme="1"/>
        <rFont val="Calibri"/>
        <family val="2"/>
        <scheme val="minor"/>
      </rPr>
      <t>27 - AVANCE DE LA SOLICITUD 04 NO. 16001996 - PATRICIA GUTIÉRREZ PRADA</t>
    </r>
    <r>
      <rPr>
        <sz val="9"/>
        <color theme="1"/>
        <rFont val="Calibri"/>
        <family val="2"/>
        <scheme val="minor"/>
      </rPr>
      <t xml:space="preserve">: apoyo económico transporte y manutención en desarrollo proyecto benchmarking Garzón y Pitalito 09/27/2016 - 09/30/2016 estudiante Anderson Gilberto Perdomo
……………………………………….
</t>
    </r>
    <r>
      <rPr>
        <b/>
        <sz val="9"/>
        <color theme="1"/>
        <rFont val="Calibri"/>
        <family val="2"/>
        <scheme val="minor"/>
      </rPr>
      <t>28 - CONTRATO VIPS 269 -  ELKIN FERNANDO SANTANA TRIANA:</t>
    </r>
    <r>
      <rPr>
        <sz val="9"/>
        <color theme="1"/>
        <rFont val="Calibri"/>
        <family val="2"/>
        <scheme val="minor"/>
      </rPr>
      <t xml:space="preserve"> prestar los servicios de apoyo a la gestión a los semilleros de investigación de la vicerrectoría de investigación y proyección social. </t>
    </r>
  </si>
  <si>
    <r>
      <rPr>
        <b/>
        <sz val="9"/>
        <color theme="1"/>
        <rFont val="Calibri"/>
        <family val="2"/>
        <scheme val="minor"/>
      </rPr>
      <t>1 - AVANCE 224</t>
    </r>
    <r>
      <rPr>
        <sz val="9"/>
        <color theme="1"/>
        <rFont val="Calibri"/>
        <family val="2"/>
        <scheme val="minor"/>
      </rPr>
      <t xml:space="preserve"> - MYRIAM OVIEDO CORDOBA: APOYO ECONOMICO PARA TRANSPORTE A TRES INTEGRANTES DEL PROYECTO CON EL FIN DE REALIZAR TRABAJO DE CAMPO DEL PROYECTO DE INVESTIGACION "HECHOS VICTIMIZANTES EN EL MARCO DEL CONFLICTO ARMADO EN VEGALARGA, QUE SE LLEVARA A CABO EN VEGALARGA DEL 14 DE JULIO AL 16 DE SEPTIEMBRE DE 2016
</t>
    </r>
    <r>
      <rPr>
        <b/>
        <sz val="9"/>
        <color theme="1"/>
        <rFont val="Calibri"/>
        <family val="2"/>
        <scheme val="minor"/>
      </rPr>
      <t>2 - CONTRATO VIPS 218</t>
    </r>
    <r>
      <rPr>
        <sz val="9"/>
        <color theme="1"/>
        <rFont val="Calibri"/>
        <family val="2"/>
        <scheme val="minor"/>
      </rPr>
      <t xml:space="preserve"> - DIANET CASTAÑEDA LAVAO: Prestar sus Servicios de Apoyo a la Gestión Administrativa en actividades de Investigación con cargo al Proyecto interno de menor cuantía “Alergia Al Mosquito Aedes Aegypti en Niños con Dengue”, del Grupo de Parasitología y Medicina Tropical de la Facultad de Salud.</t>
    </r>
    <r>
      <rPr>
        <b/>
        <sz val="9"/>
        <color theme="1"/>
        <rFont val="Calibri"/>
        <family val="2"/>
        <scheme val="minor"/>
      </rPr>
      <t xml:space="preserve">
3 - AVANCE 229 </t>
    </r>
    <r>
      <rPr>
        <sz val="9"/>
        <color theme="1"/>
        <rFont val="Calibri"/>
        <family val="2"/>
        <scheme val="minor"/>
      </rPr>
      <t xml:space="preserve">- MAURICIO DUARTE TORO: APOYO ECONOMICO PARA TRANSPORTE Y VIATICOS CON EL FIN DE DESPLAZARSE A BOGOTA DURANTE LOS DÍAS DEL 18 Y 19 DE JULIO DE 2016, PARA PREPARAR LA LOGISTICA EN LOS LABORATORIOS DE LA UNIVERSIDAD NACIONAL DE COLOMBIA DE LAS PROBETAS PROVENIENTES DEL MUNICIPIO DE PITALITO, CON EL FIN DE SEGUIR EL PROCESO DE CARACTERIZACION FISICA Y MORFOLOGICA DE LA GUADUAS PREVIAMENTE SELECCIONADAS EN LA ZONA RURAL DE ESTE MUNICIPIO; TODO ESTO ENMARCADO DENTRO DEL DESARROLLO DEL PROYECTO DE  INVESTIGACIÓN DE MENOR CUANTIA CON CODIGO GI2016ING03 "ESFUERZOS DE FLEXION Y MODULO DE ELASTICIDAD EN MUESTRAS DE GUADUA ANGUSTIFOLIA KUNT PROCEDENTES DEL MUNICIPIO DE PITALITO -HUILA".
</t>
    </r>
    <r>
      <rPr>
        <b/>
        <sz val="9"/>
        <color theme="1"/>
        <rFont val="Calibri"/>
        <family val="2"/>
        <scheme val="minor"/>
      </rPr>
      <t>4 - CONTRATO VIPS 232</t>
    </r>
    <r>
      <rPr>
        <sz val="9"/>
        <color theme="1"/>
        <rFont val="Calibri"/>
        <family val="2"/>
        <scheme val="minor"/>
      </rPr>
      <t xml:space="preserve"> - GISELLA BONILLA SANTOS: Prestar servicios profesionales como psicóloga co-investigadora el marco del proyecto “Marcadores biológicos neurocognitivos de niños y niñas de 7 a 9 años víctimas de acoso escolar” según la convocatoria  institucional para conformar el banco de proyectos de investigación, desarrollo e innovación, menor cuantía, en la modalidad de financiación dirigida a los grupos de investigación de la universidad Surcolombiana y aprobado mediante acta N. 03 del 14 de abril de 2016.
</t>
    </r>
    <r>
      <rPr>
        <b/>
        <sz val="9"/>
        <color theme="1"/>
        <rFont val="Calibri"/>
        <family val="2"/>
        <scheme val="minor"/>
      </rPr>
      <t>5 - CONTRATO VIPS 238</t>
    </r>
    <r>
      <rPr>
        <sz val="9"/>
        <color theme="1"/>
        <rFont val="Calibri"/>
        <family val="2"/>
        <scheme val="minor"/>
      </rPr>
      <t xml:space="preserve"> - JONATHAN ANDRES MOSQUERA: Prestar servicios profesionales, para el desarrollo del proyecto “CARACTERIZACIÓN DE LOS PROCESOS FORMATIVOS AL INTERIOR DE LOS ESPACIOS ACADÉMICOS DE DIDÁCTICA I Y DIDÁCTICA II DESDE LA PERSPECTIVA DE LA CONSTRUCCIÓN DEL CONOCIMIENTO PROFESIONAL DEL PROFESOR DE CIENCIAS, EN LOS ESTUDIANTES DEL PROGRAMA CURRICULAR DE LICENCIATURA EN CIENCIAS NATURALES: FÍSICA, QUÍMICA Y BIOLOGÍA  DE LA UNIVERSIDAD SURCOLOMBIANA”.
</t>
    </r>
    <r>
      <rPr>
        <b/>
        <sz val="9"/>
        <color theme="1"/>
        <rFont val="Calibri"/>
        <family val="2"/>
        <scheme val="minor"/>
      </rPr>
      <t xml:space="preserve">6 - CONTRATO VIPS 240 </t>
    </r>
    <r>
      <rPr>
        <sz val="9"/>
        <color theme="1"/>
        <rFont val="Calibri"/>
        <family val="2"/>
        <scheme val="minor"/>
      </rPr>
      <t xml:space="preserve">- GERMAN ALEJANDRO MORA: Prestar servicios como Co-investigador, para el desarrollo del “DISEÑO E IMPLEMENTACION DE UN SISTEMA DE INFORMACION PARA EL REGISTRO, OPTIMIZACION Y ANALISIS DE LOS EXAMENES DE GLUCEMIA – Cod: GI2016ING05”. 
</t>
    </r>
    <r>
      <rPr>
        <b/>
        <sz val="9"/>
        <color theme="1"/>
        <rFont val="Calibri"/>
        <family val="2"/>
        <scheme val="minor"/>
      </rPr>
      <t>7 - CONTRATO VIPS 241</t>
    </r>
    <r>
      <rPr>
        <sz val="9"/>
        <color theme="1"/>
        <rFont val="Calibri"/>
        <family val="2"/>
        <scheme val="minor"/>
      </rPr>
      <t xml:space="preserve"> - RUBIEL CHAPAL RAMOS: Prestar servicios como co- investigador, para el desarrollo del “DISEÑO E IMPLEMENTACION DE UN SISTEMA DE INFORMACION PARA EL REGISTRO, OPTIMIZACION Y ANALISIS DE LOS EXAMENES DE GLUCEMIA – Cod: GI2016ING05”
</t>
    </r>
    <r>
      <rPr>
        <b/>
        <sz val="9"/>
        <color theme="1"/>
        <rFont val="Calibri"/>
        <family val="2"/>
        <scheme val="minor"/>
      </rPr>
      <t>8 - AVANCE 286</t>
    </r>
    <r>
      <rPr>
        <sz val="9"/>
        <color theme="1"/>
        <rFont val="Calibri"/>
        <family val="2"/>
        <scheme val="minor"/>
      </rPr>
      <t xml:space="preserve"> - MAURICIO DUARTE TORO: Apoyo económico para transporte y viáticos con el fin de desplazarse a Bogotá durante los días del 26 al 28 de agosto de 2016, para la realización de ensayos a flexión de las probetas caracterizadas del municipio de Pitalito, a los laboratorios de la universidad nacional sede Bogotá.  Todo esto enmarcado dentro del desarrollo del proyecto de  investigación de menor cuantía con código GI2016ING03 "esfuerzos de flexión y módulo de elasticidad en muestras de guadua ANGUSTIFOLIA KUNT procedentes del municipio de Pitalito -Huila".
</t>
    </r>
    <r>
      <rPr>
        <b/>
        <sz val="9"/>
        <color theme="1"/>
        <rFont val="Calibri"/>
        <family val="2"/>
        <scheme val="minor"/>
      </rPr>
      <t>9 - CONTRATO VIPS 237</t>
    </r>
    <r>
      <rPr>
        <sz val="9"/>
        <color theme="1"/>
        <rFont val="Calibri"/>
        <family val="2"/>
        <scheme val="minor"/>
      </rPr>
      <t xml:space="preserve"> - JENIFFER RIVAS AVILEZ: Prestar servicios profesionales, para el desarrollo del proyecto “CARACTERIZACIÓN DE LOS PROCESOS FORMATIVOS AL INTERIOR DE LOS ESPACIOS ACADÉMICOS DE DIDÁCTICA I Y DIDÁCTICA II DESDE LA PERSPECTIVA DE LA CONSTRUCCIÓN DEL CONOCIMIENTO PROFESIONAL DEL PROFESOR DE CIENCIAS, EN LOS ESTUDIANTES DEL PROGRAMA CURRICULAR DE LICENCIATURA EN CIENCIAS NATURALES: FÍSICA, QUÍMICA Y BIOLOGÍA  DE LA UNIVERSIDAD SURCOLOMBIANA”.
</t>
    </r>
    <r>
      <rPr>
        <b/>
        <sz val="9"/>
        <color theme="1"/>
        <rFont val="Calibri"/>
        <family val="2"/>
        <scheme val="minor"/>
      </rPr>
      <t>10 - CONTRATO VIPS 247</t>
    </r>
    <r>
      <rPr>
        <sz val="9"/>
        <color theme="1"/>
        <rFont val="Calibri"/>
        <family val="2"/>
        <scheme val="minor"/>
      </rPr>
      <t xml:space="preserve"> - CRISTIAN CAMILO POLO CAQUIMBO: Prestar Servicios Profesionales para la realización del proyecto titulado Prototipo Cuantificador de Carbohidratos en alimentos no industrializados orientado a fortalecer la aplicación de la Terapia Basal – Bolo para el control de la Diabetes Mellitus Tipo 1
</t>
    </r>
    <r>
      <rPr>
        <b/>
        <sz val="9"/>
        <color theme="1"/>
        <rFont val="Calibri"/>
        <family val="2"/>
        <scheme val="minor"/>
      </rPr>
      <t>11 - AVANCE 244</t>
    </r>
    <r>
      <rPr>
        <sz val="9"/>
        <color theme="1"/>
        <rFont val="Calibri"/>
        <family val="2"/>
        <scheme val="minor"/>
      </rPr>
      <t xml:space="preserve"> - ALFREDIS GONZALEZ HERNANDEZ: Apoyo económico para transporte urbano a un estudiante e integrantes del semillero de investigación con el fin de desplazarse hacia las sedes de la instituciones educativa juan de cabrera ubicadas en la comuna 8 de la ciudad con el fin de realizar trabajo de campo correspondiente a las actividades requeridas para el desarrollo del proyecto de investigación "marcadores biológicos neurocognitivos de niños y niñas de 7 a 9 años victimas del acoso escolar" del 03 al 31 de agosto.
</t>
    </r>
    <r>
      <rPr>
        <b/>
        <sz val="9"/>
        <color theme="1"/>
        <rFont val="Calibri"/>
        <family val="2"/>
        <scheme val="minor"/>
      </rPr>
      <t>12 - CONTRATO VIPS 249</t>
    </r>
    <r>
      <rPr>
        <sz val="9"/>
        <color theme="1"/>
        <rFont val="Calibri"/>
        <family val="2"/>
        <scheme val="minor"/>
      </rPr>
      <t xml:space="preserve"> - MAGDALENA ROJAS ÁLVAREZ: Prestar sus servicios profesionales como co-Investigadora en el desarrollo el proyecto “LA EMPRESA EN EL POSCONFLICTO, UNA MIRADA  REGIONAL”. 
</t>
    </r>
    <r>
      <rPr>
        <b/>
        <sz val="9"/>
        <color theme="1"/>
        <rFont val="Calibri"/>
        <family val="2"/>
        <scheme val="minor"/>
      </rPr>
      <t>13 - AVANCE 248</t>
    </r>
    <r>
      <rPr>
        <sz val="9"/>
        <color theme="1"/>
        <rFont val="Calibri"/>
        <family val="2"/>
        <scheme val="minor"/>
      </rPr>
      <t xml:space="preserve"> - CARLOS FERNANDO GOMEZ GARCIA: Apoyo económico para dos docentes quienes participaran como ponentes en el xvi encuentro nacional de la red sociojuridica que se realizara en San Agustín los días del 09 al 12 de agosto de 2016, con cargo al grupo de investigación gi2016cjp01 la acción popular después de la eliminación del incentivo económico: análisis comparativo año 2009 a 2012.
</t>
    </r>
    <r>
      <rPr>
        <b/>
        <sz val="9"/>
        <color theme="1"/>
        <rFont val="Calibri"/>
        <family val="2"/>
        <scheme val="minor"/>
      </rPr>
      <t>14 - AVANCE 254</t>
    </r>
    <r>
      <rPr>
        <sz val="9"/>
        <color theme="1"/>
        <rFont val="Calibri"/>
        <family val="2"/>
        <scheme val="minor"/>
      </rPr>
      <t xml:space="preserve"> - HIPOLITO CAMACHO COY: Apoyo económico para viáticos y transporte a un docente con el fin de llevar a cabo entrevistas a profundidad con docentes de instituciones educativas rurales con cargo al proyecto de investigación "educación básica primaria rural en el departamento del Huila, actualidad problemática y perspectiva" durante los días comprendidos entre el 09 al 10 de agosto de 2016 en Pitalito el 09 de agosto en institución criollos e Isnos el 10 de agosto en institución Salem. GI2016EDU05
</t>
    </r>
    <r>
      <rPr>
        <b/>
        <sz val="9"/>
        <color theme="1"/>
        <rFont val="Calibri"/>
        <family val="2"/>
        <scheme val="minor"/>
      </rPr>
      <t>15 - CONTRATO VIPS 264</t>
    </r>
    <r>
      <rPr>
        <sz val="9"/>
        <color theme="1"/>
        <rFont val="Calibri"/>
        <family val="2"/>
        <scheme val="minor"/>
      </rPr>
      <t xml:space="preserve"> - LINA ALEXANDRA MEZA MENDOZA: Prestar sus servicios Profesionales de apoyoen el seguimiento técnico y científico a las actividades de campo y laboratorio de acuerdo con los requerimientos del proyecto de investigación “ESFUERZO DE FLEXION Y MODULO DE ELASTICIDAD EN MUESTRAS DE GUDUA ANGUSTIFOLIA KUNT PROCEDENTES DEL MUNICIPIO DE PITALITO-HUILA” que será desarrollado por el grupo de investigación CONSTRU-USCO.  
</t>
    </r>
    <r>
      <rPr>
        <b/>
        <sz val="9"/>
        <color theme="1"/>
        <rFont val="Calibri"/>
        <family val="2"/>
        <scheme val="minor"/>
      </rPr>
      <t>16 - AVANCE 263</t>
    </r>
    <r>
      <rPr>
        <sz val="9"/>
        <color theme="1"/>
        <rFont val="Calibri"/>
        <family val="2"/>
        <scheme val="minor"/>
      </rPr>
      <t xml:space="preserve"> - GERMAN ALFONSO LOPEZ DAZA: APOYO ECONOMICO PARA UN DOCENTE QUIENE PARTICIPARA COMO PONENTES EN EL XVI ENCUENTRO NACIONAL DE LA RED SOCIOJURIDICA QUE SE REALIZARA EN SAN AGUSTIN LOS DÍAS DEL 09 AL 12 DE AGOSTO DE 2016, CON CARGO AL GRUPO DE INVESTIGACION GI2016CJP01 LA ACCION POPULAR DESPUES DE LA ELIMINACION DEL INCENTIVO ECONOMICO: ANALISIS COMPARATIVO AÑO 2009 A 2012.
</t>
    </r>
    <r>
      <rPr>
        <b/>
        <sz val="9"/>
        <color theme="1"/>
        <rFont val="Calibri"/>
        <family val="2"/>
        <scheme val="minor"/>
      </rPr>
      <t>17 - CONTRATO VIPS 267</t>
    </r>
    <r>
      <rPr>
        <sz val="9"/>
        <color theme="1"/>
        <rFont val="Calibri"/>
        <family val="2"/>
        <scheme val="minor"/>
      </rPr>
      <t xml:space="preserve"> - SMARTOOLS COMPANY S.A.S.: entregar  a titulo de venta dos balanzas digitales sensodroid KS6000 con comunicación inalambrica, capacidad maxima de 5.000 gramos, pantalla LCD, Bluetooth 2.0 y precision de 1 gramo.
</t>
    </r>
    <r>
      <rPr>
        <b/>
        <sz val="9"/>
        <color theme="1"/>
        <rFont val="Calibri"/>
        <family val="2"/>
        <scheme val="minor"/>
      </rPr>
      <t>18 - AVANCE 277</t>
    </r>
    <r>
      <rPr>
        <sz val="9"/>
        <color theme="1"/>
        <rFont val="Calibri"/>
        <family val="2"/>
        <scheme val="minor"/>
      </rPr>
      <t xml:space="preserve"> -  JENNY LISETH AVENDAÑO: Apoyo económico para pasaje terrestre y viáticos con el fin de recopilar información sobre TLC en la cámara de comercio y universidad de Manizales del 22 al 24 de agosto. Con cargo al proyecto "caracterización del tipo de ingreso y orientación al mercado internacional de las empresas exportadoras del Huila" GI2016ECO01
</t>
    </r>
    <r>
      <rPr>
        <b/>
        <sz val="9"/>
        <color theme="1"/>
        <rFont val="Calibri"/>
        <family val="2"/>
        <scheme val="minor"/>
      </rPr>
      <t>19 - AVANCE 273</t>
    </r>
    <r>
      <rPr>
        <sz val="9"/>
        <color theme="1"/>
        <rFont val="Calibri"/>
        <family val="2"/>
        <scheme val="minor"/>
      </rPr>
      <t xml:space="preserve"> - JUAN CARLOS CUELLAR SANTOS: Apoyo económico para transporte y manutención para 8 investigadores quienes realizar salidas de campo en la investigación "expresiones motrices: camino para configurar tejido social y fortalecer la identidad cultural en las comunidades indígenas MISAK Y YANACONAS en el departamento del Huila" del 26 al 28 de agosto de 2016 en Pitalito comunidad YANACONA INTILLAGTA - LA ARGENTINA resguardo nuevo amanecer. Con el propósito de realizar el quinto encuentro y taller de trabajo.
</t>
    </r>
    <r>
      <rPr>
        <b/>
        <sz val="9"/>
        <color theme="1"/>
        <rFont val="Calibri"/>
        <family val="2"/>
        <scheme val="minor"/>
      </rPr>
      <t>20 - RESOLUCIÓN 50</t>
    </r>
    <r>
      <rPr>
        <sz val="9"/>
        <color theme="1"/>
        <rFont val="Calibri"/>
        <family val="2"/>
        <scheme val="minor"/>
      </rPr>
      <t xml:space="preserve"> - EDINSSON BAHAMON CALDERON - JENNIFER CASTRILLON ANDRADE:  Reconocer el incentivo de las actividades realizadas en el Proyecto de Investigación “CARACTERIZACION DE LOS PROCESOS FORMATIVOS AL INTEIROR DE LOS ESPACIOS ACADEMICOS DE DIDACTICA I Y DIDACTICA II DESDE LA PERSPECTIVA DE LA CONSTRUCCIÓN DEL CONOCIMIENTO PROFESIONAL DEL PROFESOR DE CIENCIAS, EN LOS ESTUDIANTES DEL PROGRAMA CURRICULAR DE LICENCIATURA EN CIENCIAS NATURALES: FISICA, QUIMICA Y BIOLOGIA DE LA UNIVERSIDAD SURCOLOMBIANA”, CODIGO GI2016EDU08 
</t>
    </r>
    <r>
      <rPr>
        <b/>
        <sz val="9"/>
        <color theme="1"/>
        <rFont val="Calibri"/>
        <family val="2"/>
        <scheme val="minor"/>
      </rPr>
      <t>21 - AVANCE 286</t>
    </r>
    <r>
      <rPr>
        <sz val="9"/>
        <color theme="1"/>
        <rFont val="Calibri"/>
        <family val="2"/>
        <scheme val="minor"/>
      </rPr>
      <t xml:space="preserve"> - MAURICIO DUARTE TORO: APOYO ECONOMICO PARA TRANSPORTE Y VIATICOS CON EL FIN DE DESPLAZARSE A BOGOTA DURANTE LOS DÍAS DEL 26 AL 28 DE AGOSTO DE 2016, PARA LA REALIZACION DE ENSAYOS A FLEXION DE LAS PROBETAS CARACTERIZADAS DEL MUNICIPIO DE PITALITO, A LOS LABORATORIOS DE LA UNIVERSIDAD NACIONAL SEDE BOGOTA.  TODO ESTO ENMARCADO DENTRO DEL DESARROLLO DEL PROYECTO DE  INVESTIGACIÓN DE MENOR CUANTIA CON CODIGO GI2016ING03 "ESFUERZOS DE FLEXION Y MODULO DE ELASTICIDAD EN MUESTRAS DE GUADUA ANGUSTIFOLIA KUNT PROCEDENTES DEL MUNICIPIO DE PITALITO -HUILA".
</t>
    </r>
    <r>
      <rPr>
        <b/>
        <sz val="9"/>
        <color theme="1"/>
        <rFont val="Calibri"/>
        <family val="2"/>
        <scheme val="minor"/>
      </rPr>
      <t>22 - CONTRATO VIPS 279</t>
    </r>
    <r>
      <rPr>
        <sz val="9"/>
        <color theme="1"/>
        <rFont val="Calibri"/>
        <family val="2"/>
        <scheme val="minor"/>
      </rPr>
      <t xml:space="preserve"> - NICASIO HERNANDEZ GARZON:  Adquisición de 391 litros de nitrógeno líquido para el almacenamento de los cultivos celulares, necesarios para desarrollar actividades del proyecto de menor cuantía "Efecto de la infección natural por virus dengue en niños sobre la viabilidad de células mononucleares de sangre perifésrica criopreservadas" y funcionalidad de del laboratorio de infección e inmunidad de la Facultad de Salud de la Universidad Surcolombiana. 
</t>
    </r>
    <r>
      <rPr>
        <b/>
        <sz val="9"/>
        <color theme="1"/>
        <rFont val="Calibri"/>
        <family val="2"/>
        <scheme val="minor"/>
      </rPr>
      <t>23 - CONTRATO VIPS 275</t>
    </r>
    <r>
      <rPr>
        <sz val="9"/>
        <color theme="1"/>
        <rFont val="Calibri"/>
        <family val="2"/>
        <scheme val="minor"/>
      </rPr>
      <t xml:space="preserve"> - BRAYANT ANDRADE MENDEZ: Prestar servicios profesionales en ejecución del proyecto de investigación del grupo SALUD Y GRUPOS VULNERABLES “DISEÑO DE UNA ESCALA QUE DETERMINE EL RIESGO DE DELIRIUM EN PACIENTES HOSPITALIZADOS EN LA UNIDAD DE CUIDADO INTENSIVO”. 
</t>
    </r>
    <r>
      <rPr>
        <b/>
        <sz val="9"/>
        <color theme="1"/>
        <rFont val="Calibri"/>
        <family val="2"/>
        <scheme val="minor"/>
      </rPr>
      <t>24 - RESOLUCIÓN 57</t>
    </r>
    <r>
      <rPr>
        <sz val="9"/>
        <color theme="1"/>
        <rFont val="Calibri"/>
        <family val="2"/>
        <scheme val="minor"/>
      </rPr>
      <t xml:space="preserve"> - DIANA KATHERINE ORTIZ BAHAMON - MIGUEL ANGEL HERRERA PERDOMO: Reconocer el incentivo de las actividades realizadas en el Proyecto de Investigación “DISEÑO DE UNA ESCALA QUE DETERMINE EL RIESGO DE DELIRIUM EN PACIENTES HOSPITALIZADOS EN LA UNIDAD DE CUIDADOS INTENSIVO”,  por la suma de UN MILLON DOSCIENTOS DOCE MIL NOVECIENTOS PESOS ($1.212.900) MCTE, contados a partir del 16 de Septiembre y hasta el 15 de Diciembre de 2016.
</t>
    </r>
    <r>
      <rPr>
        <b/>
        <sz val="9"/>
        <color theme="1"/>
        <rFont val="Calibri"/>
        <family val="2"/>
        <scheme val="minor"/>
      </rPr>
      <t>25 - AVANCE 312</t>
    </r>
    <r>
      <rPr>
        <sz val="9"/>
        <color theme="1"/>
        <rFont val="Calibri"/>
        <family val="2"/>
        <scheme val="minor"/>
      </rPr>
      <t xml:space="preserve"> - ALIX YANETH PERDOMO ROMERO: APOYO ECONOMICO PARACOMPRA DE PASAJE AEREO A  5 DOCENTES QUIENES PARTICIPARAN EN EL EVENTO INVESTIGATIVO "I CONGRESO INTERNACIONAL PRACTICA AVANZADA EN ENFERMERIA" A REALIZARSE DEL 17 AL 19 DE NOVIEMBRE DE 2016 EN LA CIUDAD DE PEREIRA, CON CARGO AL PROYECTO DE INVESTIGACION DENOMINADO "DISEÑO DE UNA ESCALA QUE DETERMINE EL RIESGO DE DELIRIUM EN PACIENTES HOSPITALIZADOS EN LA UNIDAD DE CUIDADOS INTENSIVOS CON CODIGO GI2016SAL03. EL AVANCE SE REALIZA CON ANTICIPACION DEL 07 AL 09 DE SEPTIEMBRE POR COSTOS.
</t>
    </r>
    <r>
      <rPr>
        <b/>
        <sz val="9"/>
        <color theme="1"/>
        <rFont val="Calibri"/>
        <family val="2"/>
        <scheme val="minor"/>
      </rPr>
      <t xml:space="preserve">26 - AVANCE 316 - </t>
    </r>
    <r>
      <rPr>
        <sz val="9"/>
        <color theme="1"/>
        <rFont val="Calibri"/>
        <family val="2"/>
        <scheme val="minor"/>
      </rPr>
      <t xml:space="preserve">JESUS DAVID QUINTERO POLANCO: APOYO ECONOMICO PARA VIATICOS E INSCRIPCION AL III CONGRESO INTERNACIONAL AMITIC 2016 A DESARROLLARSE EN LA CIUDAD DE SANTA CRUZ DE LA SIERRA BOLIVIA CON CARGO AL PRESUPUESTO DEL PROYECTO TITULADO ANALISIS Y EVALUACION DE RENDIMIENTO DE LOS CODOFOCADORES DE VOZ G.729, AMR E ILBC SOBRE TECNOLOGIA LTE-ADVANCE,
</t>
    </r>
    <r>
      <rPr>
        <b/>
        <sz val="9"/>
        <color theme="1"/>
        <rFont val="Calibri"/>
        <family val="2"/>
        <scheme val="minor"/>
      </rPr>
      <t xml:space="preserve">27 - AVANCE 321 - </t>
    </r>
    <r>
      <rPr>
        <sz val="9"/>
        <color theme="1"/>
        <rFont val="Calibri"/>
        <family val="2"/>
        <scheme val="minor"/>
      </rPr>
      <t xml:space="preserve">LUZ OMAIRA GOMEZ TOVAR: APOYO ECONOMICO PARA INSCRIPCION A DOS ESTUDIANTES CON EL FIN DE ASISTIR AL EVENTO XI REUNION INTERNACIONAL ENFERMERIA BASADA EN LA EVIDENCIA A REALIZARSE EL 14 AL 16 DE SEPTIEMBRE EN LA CIUDAD DE BOGOTA, CON CARGO AL PROYECTO DE IVESTIGACIÓN "DISEÑO DE UNA ESCALA QUE DETERMINE EL RIESGO DE DELIRUM EN PACIENTES HOSPITALIZADOS EN LA UNIDAD DE CUIDADO INTENSIVO" GI2016SAL03.
</t>
    </r>
    <r>
      <rPr>
        <b/>
        <sz val="9"/>
        <color theme="1"/>
        <rFont val="Calibri"/>
        <family val="2"/>
        <scheme val="minor"/>
      </rPr>
      <t>28 - AVANCE 328</t>
    </r>
    <r>
      <rPr>
        <sz val="9"/>
        <color theme="1"/>
        <rFont val="Calibri"/>
        <family val="2"/>
        <scheme val="minor"/>
      </rPr>
      <t xml:space="preserve"> - ALFREDIS GONZALEZ HERNANDEZ: APOYO ECONOMICO PARA TRANSPORTE PARA 9 INTEGRANTES DEL PROYECTOS QUIENES SE DESPLAZARAN HACIA LAS SEDES DE LA INSTITUCION EDUCATIVA JUAN DE CABRERA, UBOCADAS EN LA COMUNA 8 DE LA CIUDAD DE NEIVA, CON EL FIN DE REALIZAR TRABAJO DE CAMPO CORRESPONDIENTE A LAS ACTIVIDADES REQUERIDAS PARA DESARROLLAR EL PROYECTO DE INVESTIGACION "MARCADORES BIOLOGICOS NEUROCOGNITIVOS DE NIÑOS Y NIÑAS DE 7 Y 9 AÑOS VICTIMAS DE ACOSO ESCOLAR" DEL 19 AL 30 DE SEPTIEMBRE.
</t>
    </r>
    <r>
      <rPr>
        <b/>
        <sz val="9"/>
        <color theme="1"/>
        <rFont val="Calibri"/>
        <family val="2"/>
        <scheme val="minor"/>
      </rPr>
      <t>29 - AVANCE DE LA SOLICITUD 04 No. 16001954</t>
    </r>
    <r>
      <rPr>
        <sz val="9"/>
        <color theme="1"/>
        <rFont val="Calibri"/>
        <family val="2"/>
        <scheme val="minor"/>
      </rPr>
      <t xml:space="preserve"> - CARLOS FERNANDO GOMEZ GARCIA:CP 047 VIATICOS Y PASAJES AEREOS PARA DOS DOCENTES QUE REALIZARAN TRABAJO DE CAMPO A TRAVES DE LA APLICACIÓN DE INSTRUMENTOS EN LA CIUDAD DE CALI  22/09/2016 - 23/09/2016
</t>
    </r>
    <r>
      <rPr>
        <b/>
        <sz val="9"/>
        <color theme="1"/>
        <rFont val="Calibri"/>
        <family val="2"/>
        <scheme val="minor"/>
      </rPr>
      <t>30 - AVANCE 345</t>
    </r>
    <r>
      <rPr>
        <sz val="9"/>
        <color theme="1"/>
        <rFont val="Calibri"/>
        <family val="2"/>
        <scheme val="minor"/>
      </rPr>
      <t xml:space="preserve"> - HIPOLITO CAMACHO COY: APOYO ECONOMICO PARA VIATICOS Y TRANSPORTE A 3 CONTRATISTAS Y DPS DOCENTES INTEGRNATES DEL PROYECTO CON EL FIN DE LLEVAR A CABO ENTREVISTAS A PROFUNDIDAD LAS VISITAS A LAS  INSTITUCIONES PARA EL DESARROLLO DE LAS ENTREVISTAS CON CARGO AL PROYECTO DE INVESTIGACION "EDUCACION BASICA PRIMARIA RURAL EN EL DEPARTAMENTO DEL HUILA, ACTUALIDA PROBLEMATICA Y PERSPECTIVA" QUE SE LLEVARAN A CABO DEL 27 DE SEPTIEMBRE AL 07 DE OCTUBRE DE 2016 EN INSTITUCIONES EDUCATIVAS DE LOS MUNICIPIOS ALGECIRAS, GUADALUPE, PALERMO, ALGECIRAS, GARZON, LA PLATA, LA ARGENTINA, PITALITO, ISNOS.. GI2016EDU05</t>
    </r>
  </si>
  <si>
    <r>
      <rPr>
        <b/>
        <sz val="9"/>
        <color theme="1"/>
        <rFont val="Calibri"/>
        <family val="2"/>
        <scheme val="minor"/>
      </rPr>
      <t>1 - RESOLUCIÓN 45</t>
    </r>
    <r>
      <rPr>
        <sz val="9"/>
        <color theme="1"/>
        <rFont val="Calibri"/>
        <family val="2"/>
        <scheme val="minor"/>
      </rPr>
      <t xml:space="preserve"> - VERONICA LUCIA QUIROGA BUENAVENTURA - CARLOS ANDRES TORREGROSA MARLE - CAROLINA URAZAN LOSADA: Reconocer el incentivo de las actividades realizadas en el Grupo de Investigación “GRUPO DE INVESTIGACIÓN EN PRUEBAS DE POZOS”
</t>
    </r>
    <r>
      <rPr>
        <b/>
        <sz val="9"/>
        <color theme="1"/>
        <rFont val="Calibri"/>
        <family val="2"/>
        <scheme val="minor"/>
      </rPr>
      <t>2 - AVANCE 219</t>
    </r>
    <r>
      <rPr>
        <sz val="9"/>
        <color theme="1"/>
        <rFont val="Calibri"/>
        <family val="2"/>
        <scheme val="minor"/>
      </rPr>
      <t xml:space="preserve"> - DANIEL SUESCUN DIAZ: APOYO ECONOMICO PARA PAGO DE INSCRIPCIÓN A UN DOCENTE QUIEN PRESENTARA UNA PONENCIA EN EL XXVII CONGRESO ANUAL DE LA SOCIEDAD NUCLEAR MEXICANA "ENERGIA NUCLEAR: UNA OPCION NECESARIA" Y XV CONGRESO NACIONAL DE LA SOCIEDAD MEXICANA DE SEGURIDAD RADIOLOGICA "USO SEGURO DE LAS RADIACIONES PARA MEJOR CALIDAD DE VIDA" A LLEVARSE A CABO ENTRE EL 03 AL 6 DE JULIO DE 2016 EN LA CIUDAD DE VILLAHERMOSA, TABASCO, MEXICO.
</t>
    </r>
    <r>
      <rPr>
        <b/>
        <sz val="9"/>
        <color theme="1"/>
        <rFont val="Calibri"/>
        <family val="2"/>
        <scheme val="minor"/>
      </rPr>
      <t>3 - AVANCE 217</t>
    </r>
    <r>
      <rPr>
        <sz val="9"/>
        <color theme="1"/>
        <rFont val="Calibri"/>
        <family val="2"/>
        <scheme val="minor"/>
      </rPr>
      <t xml:space="preserve"> - DIANA MARCELA ORTIZ TOVAR: APOYO ECONOMICO TRANSPORTE Y MANUTENCION PARA REALIZAR TRABAJO DE CAMPO QUE TIENE POR OBJETO LA RECOLECCIÓN DE INFORMACIÓN, EN BIBLIOTECAS LOCALIZADAS EN LA CIUDAD DE BOGOTÁ D.C. NECESARIA PARA LA FORMULACIÓN DE PROYECTOS DE INVESTIGACIÓN. LA RECOLECCIÓN DE INFORMACIÓN SERÁ REALIZADA POR CINCO INTEGRANTES ACTIVOS DEL GRUPO DE INVESTIGACIÓN CYNERGIA. DEL 05 AL 09 DE JULIO DE 2016.
</t>
    </r>
    <r>
      <rPr>
        <b/>
        <sz val="9"/>
        <color theme="1"/>
        <rFont val="Calibri"/>
        <family val="2"/>
        <scheme val="minor"/>
      </rPr>
      <t>4 - AVANCE 235</t>
    </r>
    <r>
      <rPr>
        <sz val="9"/>
        <color theme="1"/>
        <rFont val="Calibri"/>
        <family val="2"/>
        <scheme val="minor"/>
      </rPr>
      <t xml:space="preserve"> - DIANA MARCELA ORTIZ TOVAR: APOYO ECONOMICO TRANSPORTE Y MANUTENCION PARA UNA DOCENTE Y TRES CONTRATISTAS PARA PARTICIPAR EN EL "XVI ENCUENTRO NACIONAL DE LA RED DE GRUPOS Y CENTROS DE INVESTIGACIÓN JURIDICA Y SOCIOJURIDICA" -RED SOCIO JURIDICA", PARA LA FORMULACION DEL PROYECTO DE INVESTIGACION. EL CUAL SE REALIZARA EN SANAGUSTIN (HUILA), DEL 10 AL 12 DE AGOSTO, PERO SE SOLICITA MEDIO DIA DE MANUTENCIÓN PARA EL 13 DE AGOSTO, CON CARGO A LA CONSOLIDACIÓN DE GRUPOS CINERGYA.
</t>
    </r>
    <r>
      <rPr>
        <b/>
        <sz val="9"/>
        <color theme="1"/>
        <rFont val="Calibri"/>
        <family val="2"/>
        <scheme val="minor"/>
      </rPr>
      <t>5 - ORDEN DE SERVICIO No. FE-185-II-16-S</t>
    </r>
    <r>
      <rPr>
        <sz val="9"/>
        <color theme="1"/>
        <rFont val="Calibri"/>
        <family val="2"/>
        <scheme val="minor"/>
      </rPr>
      <t xml:space="preserve"> - SODIEDAD HOTELERA FALLA VELASQUEZ S.A.S.: SODIEDAD HOTELERA FALLA VELASQUEZ S.A.S. - O.S. No. FE-185-II-16-S
</t>
    </r>
    <r>
      <rPr>
        <b/>
        <sz val="9"/>
        <color theme="1"/>
        <rFont val="Calibri"/>
        <family val="2"/>
        <scheme val="minor"/>
      </rPr>
      <t>5.1 -  OTRO SI No. 01 A LA ORDEN DE SERVICIO No. FE-185-II-16-S - SODIEDAD HOTELERA FALLA VELASQUEZ S.A.S.: SODIEDAD HOTELERA FALLA VELASQUEZ S.A.S. -  OTRO SI No. 01 A LA O.S. No. FE-185-II-16-S</t>
    </r>
    <r>
      <rPr>
        <sz val="9"/>
        <color theme="1"/>
        <rFont val="Calibri"/>
        <family val="2"/>
        <scheme val="minor"/>
      </rPr>
      <t xml:space="preserve">
</t>
    </r>
    <r>
      <rPr>
        <b/>
        <sz val="9"/>
        <color theme="1"/>
        <rFont val="Calibri"/>
        <family val="2"/>
        <scheme val="minor"/>
      </rPr>
      <t>6 - AVANCE 242</t>
    </r>
    <r>
      <rPr>
        <sz val="9"/>
        <color theme="1"/>
        <rFont val="Calibri"/>
        <family val="2"/>
        <scheme val="minor"/>
      </rPr>
      <t xml:space="preserve"> - ELIAS RAMIREZ PLAZAS: APOYO ECONOMICO PARA COMPRA DE PASAJE AEREO Y VIATICOS CON EL FIN DE ESTABLECER ALIANZAS CON OTROS GRUPOS DE INVESTIGACION, REALIZAR RETROALIMENTACION DE METODOLOGIAS, DISCUSIÓN DE CONCEPTOS Y REDEFINICIÓN DE LINEAS DE INVESTIGACIÓN EN LA CIUDAD DE BARRANQUILLA EN LA UNIVERSIDAD DE CARTAGENA LOS DÍAS 02 Y 03 DE AGOSTO Y 04-05-06 DE AGOSTO EN LA UNIVERSIDAD DE CARTAGENA 
</t>
    </r>
    <r>
      <rPr>
        <b/>
        <sz val="9"/>
        <color theme="1"/>
        <rFont val="Calibri"/>
        <family val="2"/>
        <scheme val="minor"/>
      </rPr>
      <t xml:space="preserve">7 - RESOLUCIÓN 56 -  </t>
    </r>
    <r>
      <rPr>
        <sz val="9"/>
        <color theme="1"/>
        <rFont val="Calibri"/>
        <family val="2"/>
        <scheme val="minor"/>
      </rPr>
      <t xml:space="preserve">SADY STEPHANY SALAZAR ZULETA - CRISTIAN MAURICIO TRUJILLO REYES: Reconocer el incentivo de las actividades realizadas en el Grupo de Investigación “GRUPO DE INVESTIGACIÓN EN PRUEBAS DE POZOS”  por la suma de UN MILLON QUINIENTOS CUARENTA MIL TRESCIENTOS OCHENTA Y TRES PESOS ($1.540.383) MCTE, contados a partir del 15 de Septiembre y hasta el 14 de Diciembre de 2016.
</t>
    </r>
    <r>
      <rPr>
        <b/>
        <sz val="9"/>
        <color theme="1"/>
        <rFont val="Calibri"/>
        <family val="2"/>
        <scheme val="minor"/>
      </rPr>
      <t xml:space="preserve">8 - RESOLUCIÓN 46 - </t>
    </r>
    <r>
      <rPr>
        <sz val="9"/>
        <color theme="1"/>
        <rFont val="Calibri"/>
        <family val="2"/>
        <scheme val="minor"/>
      </rPr>
      <t xml:space="preserve">RAUL ALVAREZ BONILLA - JUAN LUIS MOLINA LANDINEZ - YEISON SILVA BARREIRO: Reconocer el incentivo de las actividades realizadas en el Grupo de Investigación  “GRUPO DE INVESTIGACIÓN EN COMPORTAMIENTO DE FASES – COFA”  por la suma de UN MILLON QUINIENTOS CUARENTA MIL TRESCIENTOS OCHENTA Y TRES PESOS ($1.540.383) MCTE, contados a partir del 19 de agosto y hasta el 18 de Noviembre de 2016.
</t>
    </r>
    <r>
      <rPr>
        <b/>
        <sz val="9"/>
        <color theme="1"/>
        <rFont val="Calibri"/>
        <family val="2"/>
        <scheme val="minor"/>
      </rPr>
      <t>9 - AVANCE DE LA SOLICITUD 04 No. 16001596</t>
    </r>
    <r>
      <rPr>
        <sz val="9"/>
        <color theme="1"/>
        <rFont val="Calibri"/>
        <family val="2"/>
        <scheme val="minor"/>
      </rPr>
      <t xml:space="preserve"> - DAVID FELIPE BERNAL ROMERO: CP 132 EXCD. FAC. EDUCACIÓN  - VIÁTICOS Y TRANSPORTE TERRESTRE PARA PARTICIPACIÓN DE DOCENTE Y 11 ESTUDIANTES INTEGRANTES DE GRUPO DE INVESTIGACIÓN IN-SER-GENTES A EVENTO PASADO
</t>
    </r>
    <r>
      <rPr>
        <b/>
        <sz val="9"/>
        <color theme="1"/>
        <rFont val="Calibri"/>
        <family val="2"/>
        <scheme val="minor"/>
      </rPr>
      <t>10 - AVANCE DE LA SOLICITUD 04 No. 16001605</t>
    </r>
    <r>
      <rPr>
        <sz val="9"/>
        <color theme="1"/>
        <rFont val="Calibri"/>
        <family val="2"/>
        <scheme val="minor"/>
      </rPr>
      <t xml:space="preserve"> - HILDA DEL CARMEN DUEÑAS GOMEZ: CP 132 EXCD. FAC. EDUCACIÓN - PASAJES AEREOS PARA ESTUDIANTES DE PROGRAMA CIENCIAS NATURALES QUE PARTICIPARAN EN EL X CONGRESO MEXICANO DE ETNOBIOLOGÍA MERIDA 16 AGOSTO 2016
</t>
    </r>
    <r>
      <rPr>
        <b/>
        <sz val="9"/>
        <color theme="1"/>
        <rFont val="Calibri"/>
        <family val="2"/>
        <scheme val="minor"/>
      </rPr>
      <t xml:space="preserve">11 - AVANCE 268 - </t>
    </r>
    <r>
      <rPr>
        <sz val="9"/>
        <color theme="1"/>
        <rFont val="Calibri"/>
        <family val="2"/>
        <scheme val="minor"/>
      </rPr>
      <t xml:space="preserve">GERMAN ALFONSO LOPEZ DAZA: Apoyo económico para compra de pasaje aéreo con el fin de participar a la capacitación dirigida a editores de revistas que ofrecerá Colciencias en la ciudad de Bogotá el 19 de agosto. Con cargo al grupo nuevas visiones del derecho. El pasaje se comprara con anticipación del 17 al 18 de agosto.
</t>
    </r>
    <r>
      <rPr>
        <b/>
        <sz val="9"/>
        <color theme="1"/>
        <rFont val="Calibri"/>
        <family val="2"/>
        <scheme val="minor"/>
      </rPr>
      <t>12 - AVANCE 278</t>
    </r>
    <r>
      <rPr>
        <sz val="9"/>
        <color theme="1"/>
        <rFont val="Calibri"/>
        <family val="2"/>
        <scheme val="minor"/>
      </rPr>
      <t xml:space="preserve"> - RICARDO CUMACO CASTILLO: Apoyo economico para pasaje terrestre y viaticos a dos docentes quienes se desplazaran a la ciudad de Manizales los dias 24-25-26-27 de agosto a la Universidad de Caldas y Universidad Autónoma de Manizales. lo anterior obedece a que se encuentra estudiando estudios de postgrados y tendran seminario de tipo presencial. con cargo a consolidacion de grupos "accion motriz".
</t>
    </r>
    <r>
      <rPr>
        <b/>
        <sz val="9"/>
        <color theme="1"/>
        <rFont val="Calibri"/>
        <family val="2"/>
        <scheme val="minor"/>
      </rPr>
      <t>13 - AVANCE 275</t>
    </r>
    <r>
      <rPr>
        <sz val="9"/>
        <color theme="1"/>
        <rFont val="Calibri"/>
        <family val="2"/>
        <scheme val="minor"/>
      </rPr>
      <t xml:space="preserve"> - MIRYAM CRISTINA FERNANDEZ CEDIEL: Apoyo económico para viáticos a una docente con el fin de apoyar estancia en los cursos de verano que ofrece Flanders Training Network For Methodology and Statistics en la Universidad de Hasselt (Bélgica) durante los días del 05 al 16 de septiembre de 2016. Con cargo al grupo categorizado crecer.
</t>
    </r>
    <r>
      <rPr>
        <b/>
        <sz val="9"/>
        <color theme="1"/>
        <rFont val="Calibri"/>
        <family val="2"/>
        <scheme val="minor"/>
      </rPr>
      <t>14 - AVANCE DE LA SOLICITUD 04 No. 16001664</t>
    </r>
    <r>
      <rPr>
        <sz val="9"/>
        <color theme="1"/>
        <rFont val="Calibri"/>
        <family val="2"/>
        <scheme val="minor"/>
      </rPr>
      <t xml:space="preserve"> - ANGEL MILLER ROA CRUZ: CP 132 EXCD. FAC. EDUCACIÓN - VIATICOS PARA DOCENTE Y APOYO ECONÓMICO PARA HOSPEDAJE Y ALIMENTACIÓN DE 8 ESTUDIANTES INTEGRANTES DE SEMILLERO ATIUM QUIENES PARTICIPARÁN DEL XIV…
</t>
    </r>
    <r>
      <rPr>
        <b/>
        <sz val="9"/>
        <color theme="1"/>
        <rFont val="Calibri"/>
        <family val="2"/>
        <scheme val="minor"/>
      </rPr>
      <t>15 - AVANCE 288</t>
    </r>
    <r>
      <rPr>
        <sz val="9"/>
        <color theme="1"/>
        <rFont val="Calibri"/>
        <family val="2"/>
        <scheme val="minor"/>
      </rPr>
      <t xml:space="preserve"> - JOSE DARIO GUZMAN RODRIGUEZ: Apoyo económico para manutención a dos integrantes del grupo de investigación Acción Motriz, quienes se desplazaran al país de la Habana-Cuba, durante el tiempo comprendido del 05 al 23 de septiembre de 2016. Lo anterior obedece a que tendrán que asistir al segundo ciclo de doctorado.
</t>
    </r>
    <r>
      <rPr>
        <b/>
        <sz val="9"/>
        <color theme="1"/>
        <rFont val="Calibri"/>
        <family val="2"/>
        <scheme val="minor"/>
      </rPr>
      <t>16 - AVANCE 306</t>
    </r>
    <r>
      <rPr>
        <sz val="9"/>
        <color theme="1"/>
        <rFont val="Calibri"/>
        <family val="2"/>
        <scheme val="minor"/>
      </rPr>
      <t xml:space="preserve"> - CARLOS FERNANDO NARVAEZ ROJAS:  APOYO ECONOMICO PARA EL PAGO DE DERECHOS DE PUBLICACION DE UN ARTICULO INTERNACIONAL EN LA REVISTA PLOS ONE MAS LOS GASTOS BANCARIOS QUE IMPLIQUEN REALIZAR ESTA TRANSACCION INTERNACIONAL. EL AVANCE SE REALIZARA CON FECHA DEL 05 AL 06 DE SEPTIEMBRE DE 2016
</t>
    </r>
    <r>
      <rPr>
        <b/>
        <sz val="9"/>
        <color theme="1"/>
        <rFont val="Calibri"/>
        <family val="2"/>
        <scheme val="minor"/>
      </rPr>
      <t>17 - AVANCE 309</t>
    </r>
    <r>
      <rPr>
        <sz val="9"/>
        <color theme="1"/>
        <rFont val="Calibri"/>
        <family val="2"/>
        <scheme val="minor"/>
      </rPr>
      <t xml:space="preserve"> - CLAUDIA CANTILLO: APOYO ECONOMICO PARA INSCRIPCIÒN, TRANSPORTE Y MANUTENCION A UN ESTUDIANTE DEL SEMILLERO DE INVESTIGACION, PARA PARTICIPAR A LA "XI REUNION INTERNACIONAL -ENFERMERIA BASADA EN LA EVIDENCIA: LOS CUIDADOS DE ENFERMERIA ANTE LA ADVERSIDAD" ORGANIZADO POR LA FUNDACION INDEX Y EL HOSPITAL MILITAR CENTRAL QUE SE REALIZARA EL 15 Y 16 DE SEPTIEMBRE EN BOGOTA. PERO SE DESPLAZARA DESDE EL DÌA 14 DE SEPTIEMBRE SE LE AUTORIZO MEDIO DIA DE MANUTENCION.
</t>
    </r>
    <r>
      <rPr>
        <b/>
        <sz val="9"/>
        <color theme="1"/>
        <rFont val="Calibri"/>
        <family val="2"/>
        <scheme val="minor"/>
      </rPr>
      <t>18 - ORDEN ADMINISTRATIVA 61</t>
    </r>
    <r>
      <rPr>
        <sz val="9"/>
        <color theme="1"/>
        <rFont val="Calibri"/>
        <family val="2"/>
        <scheme val="minor"/>
      </rPr>
      <t xml:space="preserve"> - UNIVERSIDAD SURCOLOMBIANA: pago  de matricula de continuidad al Programa de Maestria en Educación Fisica, al docente investigador del Programa de Educación Física, Recreación y Deporte EDGAR COMETA GUARNIZO.
</t>
    </r>
    <r>
      <rPr>
        <b/>
        <sz val="9"/>
        <color theme="1"/>
        <rFont val="Calibri"/>
        <family val="2"/>
        <scheme val="minor"/>
      </rPr>
      <t>19 - AVANCE 323</t>
    </r>
    <r>
      <rPr>
        <sz val="9"/>
        <color theme="1"/>
        <rFont val="Calibri"/>
        <family val="2"/>
        <scheme val="minor"/>
      </rPr>
      <t xml:space="preserve"> - EDGAR COMETA GUARNIZO: APOYO ECONOMICO PARA TRANSPORTE Y MANUTENCION PARA 8 INVESTIGADORES QUIENES REALIZAR SALIDAS DE CAMPO EN LA INVESTIGACIÓN "EXPRESIONES MOTRICES: CAMINO PARA CONFIGURAR TEJIDO SOCIAL Y FORTALECER LA IDENTIDAD CULTURAL EN LAS COMUNIDADES INDIGENAS MISAK Y YANACONAS EN EL DEPARTAMENTO DEL HUILA" DEL 26 AL 28 DE AGOSTO DE 2016 EN PITALITO COMUNIDAD YANACONA INTILLAGTA - LA ARGENTINA RESGUARDO NUEVO AMANECER. CON EL PROPOSITO DE REALIZAR EL PREPARACION A LAS FESTIVIDADES ZONALES DE TRABAJO CON EL RESGURDO NUEVO AMANECER DE LA ARGENTINA HUILA Y EL CABILDO INTILLAGTA DE PITALITO HUILA.
</t>
    </r>
    <r>
      <rPr>
        <b/>
        <sz val="9"/>
        <color theme="1"/>
        <rFont val="Calibri"/>
        <family val="2"/>
        <scheme val="minor"/>
      </rPr>
      <t>20 - CONTRATO VIPS 291</t>
    </r>
    <r>
      <rPr>
        <sz val="9"/>
        <color theme="1"/>
        <rFont val="Calibri"/>
        <family val="2"/>
        <scheme val="minor"/>
      </rPr>
      <t xml:space="preserve"> - FRANK BARREIRO SANCHEZ: Prestar los servicios Profesionales en la gestión administrativa e investigativa para la consolidación de grupos de investigación. 
</t>
    </r>
    <r>
      <rPr>
        <b/>
        <sz val="9"/>
        <color theme="1"/>
        <rFont val="Calibri"/>
        <family val="2"/>
        <scheme val="minor"/>
      </rPr>
      <t xml:space="preserve">21 - AVANCE DE LA SOLICITUD 04 No. 16001979 </t>
    </r>
    <r>
      <rPr>
        <sz val="9"/>
        <color theme="1"/>
        <rFont val="Calibri"/>
        <family val="2"/>
        <scheme val="minor"/>
      </rPr>
      <t xml:space="preserve">- JAIME RUIZ SOLORZANO: CP 132 ASISTIR AL ENCUENTRO DE INV. MACRO-PROYECTOS DE INVESTIGACION INSTITUCIONAL "PRACTICAS PEDAGÓGICAS Y SU IMPACTO EN FORMACIÓN DE PROFESORES" FLORENCIA 26/09/2016
</t>
    </r>
    <r>
      <rPr>
        <b/>
        <sz val="9"/>
        <color theme="1"/>
        <rFont val="Calibri"/>
        <family val="2"/>
        <scheme val="minor"/>
      </rPr>
      <t>22 - ORDEN ADMINISTRATIVA 63</t>
    </r>
    <r>
      <rPr>
        <sz val="9"/>
        <color theme="1"/>
        <rFont val="Calibri"/>
        <family val="2"/>
        <scheme val="minor"/>
      </rPr>
      <t xml:space="preserve"> - UNIVERSIDAD DEL VALLE: pago  de la matrícula del investigador miembro del grupo ANTONY FORERO ARTUNDUAGA, identificado con cedula de ciudadanía No. 1.075.245.370, en la Maestría en Ciencias de la Organización, para realizar su tercer semestre</t>
    </r>
  </si>
  <si>
    <r>
      <t>1 - AVANCE 259</t>
    </r>
    <r>
      <rPr>
        <sz val="9"/>
        <color theme="1"/>
        <rFont val="Calibri"/>
        <family val="2"/>
        <scheme val="minor"/>
      </rPr>
      <t xml:space="preserve"> - GLORIA MARIA VEGA MONTENEGRO: Apoyo económico  para transporte y manutención a una contratista al municipio de Villavieja, con el fin de participar con el fin de apoyar el taller que dictará el funcionario de Colciencias en ejecución del proyecto del premio ZAYED en representación del programa ondas Huila en el marco del convenio 245 de 2014 el 9-10 de agosto de 2016.
</t>
    </r>
    <r>
      <rPr>
        <b/>
        <sz val="9"/>
        <color theme="1"/>
        <rFont val="Calibri"/>
        <family val="2"/>
        <scheme val="minor"/>
      </rPr>
      <t xml:space="preserve">2 - CONTRATO VIPS 255 - </t>
    </r>
    <r>
      <rPr>
        <sz val="9"/>
        <color theme="1"/>
        <rFont val="Calibri"/>
        <family val="2"/>
        <scheme val="minor"/>
      </rPr>
      <t xml:space="preserve">LISIMACO VALLEJO CUELLAR: prestar los servicios para capacitación a docentes del Programa Ondas, mediante la modalidad de talleres zonales a todo costo en los Municipios de Neiva, Garzón, La Plata y Pitalito, durante los días 11, 12, 18 y 19 de Agosto de 2016.
</t>
    </r>
    <r>
      <rPr>
        <b/>
        <sz val="9"/>
        <color theme="1"/>
        <rFont val="Calibri"/>
        <family val="2"/>
        <scheme val="minor"/>
      </rPr>
      <t>3 - CONTRATO VIPS 214</t>
    </r>
    <r>
      <rPr>
        <sz val="9"/>
        <color theme="1"/>
        <rFont val="Calibri"/>
        <family val="2"/>
        <scheme val="minor"/>
      </rPr>
      <t xml:space="preserve"> - DIANA LORENA FLOREZ RIVERA: Prestar servicios de apoyo a la gestión como Tecnólogo en la ejecución del convenio de cooperación de ciencia y tecnología N° CEQ 707 de 2015 celebrado entre la Universidad Surcolombiana y EMGESA
</t>
    </r>
    <r>
      <rPr>
        <b/>
        <sz val="9"/>
        <color theme="1"/>
        <rFont val="Calibri"/>
        <family val="2"/>
        <scheme val="minor"/>
      </rPr>
      <t>4 . CONTRATO VIPS 219</t>
    </r>
    <r>
      <rPr>
        <sz val="9"/>
        <color theme="1"/>
        <rFont val="Calibri"/>
        <family val="2"/>
        <scheme val="minor"/>
      </rPr>
      <t xml:space="preserve"> - TRASFER S.A.S.: entregar a título de venta equipos para la ejecución de Co trato de Servicios No. CEQ-707 suscrito entre EMGESA Y la Universidad Surcolombiana
</t>
    </r>
    <r>
      <rPr>
        <b/>
        <sz val="9"/>
        <color theme="1"/>
        <rFont val="Calibri"/>
        <family val="2"/>
        <scheme val="minor"/>
      </rPr>
      <t>5 - CONTRATO VIPS 229</t>
    </r>
    <r>
      <rPr>
        <sz val="9"/>
        <color theme="1"/>
        <rFont val="Calibri"/>
        <family val="2"/>
        <scheme val="minor"/>
      </rPr>
      <t xml:space="preserve"> - MAX LIM: entregar a título de venta materiales y equipos para la ejecución de Contrato de Servicios No. CEQ-707 suscrito entre EMGESA Y la Universidad Surcolombiana.
</t>
    </r>
    <r>
      <rPr>
        <b/>
        <sz val="9"/>
        <color theme="1"/>
        <rFont val="Calibri"/>
        <family val="2"/>
        <scheme val="minor"/>
      </rPr>
      <t>6 - AVANCE 258</t>
    </r>
    <r>
      <rPr>
        <sz val="9"/>
        <color theme="1"/>
        <rFont val="Calibri"/>
        <family val="2"/>
        <scheme val="minor"/>
      </rPr>
      <t xml:space="preserve"> - BEATRIZ ELENA ZAPATA BERRUECOS: Apoyo económico para compra de elementos de pesca (chimchorro, nasas cuadradas, nasas redondas) para el manejo de alevinos y reproductores en cautiverio, los que serán suministrados por pescadores de la zona de influencia del quimbo entre el 10 y 11 de Agosto de 2016 del convenio EMGESA 707.
</t>
    </r>
    <r>
      <rPr>
        <b/>
        <sz val="9"/>
        <color theme="1"/>
        <rFont val="Calibri"/>
        <family val="2"/>
        <scheme val="minor"/>
      </rPr>
      <t>7 - CONTRATO VIPS 259</t>
    </r>
    <r>
      <rPr>
        <sz val="9"/>
        <color theme="1"/>
        <rFont val="Calibri"/>
        <family val="2"/>
        <scheme val="minor"/>
      </rPr>
      <t xml:space="preserve"> - INVERSIONES RAGAR LTDA: Compra de dotación para trabajo de campo, necesarios para la ejecución del Contrato Servicios No. CEQ-707 suscrito entre EMGESA  y La Universidad Surcolombiana.
</t>
    </r>
    <r>
      <rPr>
        <b/>
        <sz val="9"/>
        <color theme="1"/>
        <rFont val="Calibri"/>
        <family val="2"/>
        <scheme val="minor"/>
      </rPr>
      <t>8 - CONTRATO VIPS 260</t>
    </r>
    <r>
      <rPr>
        <sz val="9"/>
        <color theme="1"/>
        <rFont val="Calibri"/>
        <family val="2"/>
        <scheme val="minor"/>
      </rPr>
      <t xml:space="preserve"> - CONTROL E INSTRUMENTACIÓN INDUSTRIAL DE COLOMBIA S.A.S.: Compra de sonda para medición de pH y accesorios para determinación de oxígeno en el agua, dentro de la ejecución del Contrato Servicios No. CEQ-707 suscrito entre EMGESA  y La Universidad Surcolombiana.
</t>
    </r>
    <r>
      <rPr>
        <b/>
        <sz val="9"/>
        <color theme="1"/>
        <rFont val="Calibri"/>
        <family val="2"/>
        <scheme val="minor"/>
      </rPr>
      <t xml:space="preserve">9 - CONTRATO VIPS 266 </t>
    </r>
    <r>
      <rPr>
        <sz val="9"/>
        <color theme="1"/>
        <rFont val="Calibri"/>
        <family val="2"/>
        <scheme val="minor"/>
      </rPr>
      <t xml:space="preserve"> - ALLFLEX COLOMBIA LTDA: Compra de elementos para la identificación y marcaje de peces, necesarios para la ejecución del Contrato de Servicios No. CEQ-707 suscrito entre EMGESA y la Universidad Surcolombiana.
</t>
    </r>
    <r>
      <rPr>
        <b/>
        <sz val="9"/>
        <color theme="1"/>
        <rFont val="Calibri"/>
        <family val="2"/>
        <scheme val="minor"/>
      </rPr>
      <t>10 - CONTRATO VIPS 274</t>
    </r>
    <r>
      <rPr>
        <sz val="9"/>
        <color theme="1"/>
        <rFont val="Calibri"/>
        <family val="2"/>
        <scheme val="minor"/>
      </rPr>
      <t xml:space="preserve"> - ANGELICA MARIA OTERO PATERNINA : Prestar servicios profesionales en el desarrollo del Convenio de Cooperación de Ciencia y Tecnología N° CEQ 707 de 2015 celebrado entre la Universidad Surcolombiana y EMGESA.
</t>
    </r>
    <r>
      <rPr>
        <b/>
        <sz val="9"/>
        <color theme="1"/>
        <rFont val="Calibri"/>
        <family val="2"/>
        <scheme val="minor"/>
      </rPr>
      <t>11 - CONTRATO VIPS 226</t>
    </r>
    <r>
      <rPr>
        <sz val="9"/>
        <color theme="1"/>
        <rFont val="Calibri"/>
        <family val="2"/>
        <scheme val="minor"/>
      </rPr>
      <t xml:space="preserve"> - ABELARDO GARCIA ROJAS: Prestar los servicios profesionales para asesorar y acompañar a los grupos de investigación escolar del programa ONDAS en los municipios de Palermo, Santa María, Teruel, Iquira y Yaguará, en ejecución del convenio 245 de 2014. Recursos SGR. 
</t>
    </r>
    <r>
      <rPr>
        <b/>
        <sz val="9"/>
        <color theme="1"/>
        <rFont val="Calibri"/>
        <family val="2"/>
        <scheme val="minor"/>
      </rPr>
      <t xml:space="preserve">12 - CONTRATO VIPS 221 </t>
    </r>
    <r>
      <rPr>
        <sz val="9"/>
        <color theme="1"/>
        <rFont val="Calibri"/>
        <family val="2"/>
        <scheme val="minor"/>
      </rPr>
      <t xml:space="preserve"> - RUTH RODRIGUEZ ORJUELA: Prestar los servicios profesionales para asesorar y acompañar a los grupos de investigación escolar del programa ONDAS en la línea: “ciencias sociales del comportamiento, educación y pedagogía” para los municipios de Neiva y Aipe, en ejecución del convenio 245 de 2014. Recursos  SGR.
</t>
    </r>
    <r>
      <rPr>
        <b/>
        <sz val="9"/>
        <color theme="1"/>
        <rFont val="Calibri"/>
        <family val="2"/>
        <scheme val="minor"/>
      </rPr>
      <t>13 - CONTRATO VIPS 222</t>
    </r>
    <r>
      <rPr>
        <sz val="9"/>
        <color theme="1"/>
        <rFont val="Calibri"/>
        <family val="2"/>
        <scheme val="minor"/>
      </rPr>
      <t xml:space="preserve"> - JUAN GUILLERMO LOPEZ ROA: Prestar los servicios profesionales para asesorar y acompañar a los grupos de investigación escolar del programa ONDAS en la línea: “cultura ciudadana y emprendimiento” en los municipios de Neiva y Aipe, en ejecución del convenio 245 de 2014.- Recursos  SGR. 
</t>
    </r>
    <r>
      <rPr>
        <b/>
        <sz val="9"/>
        <color theme="1"/>
        <rFont val="Calibri"/>
        <family val="2"/>
        <scheme val="minor"/>
      </rPr>
      <t>14 - CONTRATO VIPS 223</t>
    </r>
    <r>
      <rPr>
        <sz val="9"/>
        <color theme="1"/>
        <rFont val="Calibri"/>
        <family val="2"/>
        <scheme val="minor"/>
      </rPr>
      <t xml:space="preserve"> - JHONATAN AMEZQUITA LIZCANO: Prestar los servicios profesionales para asesorar y acompañar a los grupos de investigación escolar del programa ONDAS en los municipios de Nátaga, Tesalia, Paicol, La Plata y La Argentina, en ejecución del convenio 245 de 2014. Recursos SGR. 
</t>
    </r>
    <r>
      <rPr>
        <b/>
        <sz val="9"/>
        <color theme="1"/>
        <rFont val="Calibri"/>
        <family val="2"/>
        <scheme val="minor"/>
      </rPr>
      <t>15 - CONTRATO VIPS 224</t>
    </r>
    <r>
      <rPr>
        <sz val="9"/>
        <color theme="1"/>
        <rFont val="Calibri"/>
        <family val="2"/>
        <scheme val="minor"/>
      </rPr>
      <t xml:space="preserve"> - LORENA ANDREA GUEVARA BARREIRO: Prestar los servicios para asesorar y acompañar a los grupos de investigación escolar del programa ONDAS en los municipios de Rivera, Campoalegre, Algeciras y Hobo, en ejecución del convenio 245 de 2014. Recursos  SGR.
</t>
    </r>
    <r>
      <rPr>
        <b/>
        <sz val="9"/>
        <color theme="1"/>
        <rFont val="Calibri"/>
        <family val="2"/>
        <scheme val="minor"/>
      </rPr>
      <t>16 - CONTRATO VIPS 228</t>
    </r>
    <r>
      <rPr>
        <sz val="9"/>
        <color theme="1"/>
        <rFont val="Calibri"/>
        <family val="2"/>
        <scheme val="minor"/>
      </rPr>
      <t xml:space="preserve"> - ANGELICA MARIA ESPAÑA MALDONADO:  prestar los servicios para capacitación a niños, niñas y jovenes del Programa Ondas, mediante la modalidad de talleres zonales a todo costo en los Municipios de Neiva, Garzón, la Plata y Pitalito. El 27, 28, 29, 30 de Julio de 2016.
</t>
    </r>
    <r>
      <rPr>
        <b/>
        <sz val="9"/>
        <color theme="1"/>
        <rFont val="Calibri"/>
        <family val="2"/>
        <scheme val="minor"/>
      </rPr>
      <t>17 - RESOLUCIÓN 38</t>
    </r>
    <r>
      <rPr>
        <sz val="9"/>
        <color theme="1"/>
        <rFont val="Calibri"/>
        <family val="2"/>
        <scheme val="minor"/>
      </rPr>
      <t xml:space="preserve"> - NATALIA TOVAR QUINTERO, PAOLA ANDREA HOYOS RAMOS, LEIDY MILENA PASTRANA ZAMBRANO, JOSE ERMINSON CHALA ESPAÑA, LUZ DARY ESPAÑA  GUZMAN, ISABEL DUSSAN SAAVEDRA, MERY MENDEZ RAMIREZ, LUZ ANABEL SIERRA CARDENAS, CRISTIAN ELIAS BUYUCUE MARTINEZ, LUZ PERLA AZUERO BERNAL, ZAIRA LUCIA REYES CUELLAR, KATHLEEN DENYSSE MARTINEZ RAMIREZ, CARLOS HUMBERTO BATERO SANTOFIMIO, ANGELICA MARCELA NARANJO CHAVARRO, LAURA ALEJANDRA CRISTANCHO CORREA, AMPARO FARFAN GARCIA, MARIO FERNANDO DIAZ TOVAR, CARMENSA NAVARRO CHARRY, JUAN PABLO CARRILLO CAMARGO, MONICA JACKELINE  GIRALDO SILVA, DIEGO FERNANDO PLAZAS HORTA, JEISON JOSE ACENDRA GARCIA, TELVIA ROSA CASTILLA PEÑATE, LUIS MANUEL POLANIA SUAREZ, SHARON SIRETH PLAZAS RODRIGUEZ, IDA FLOR REINA ANGEL, LICETH GUILOMBO ENDO, ARMANDO CASTRO ZAMORA, MAGNA ALETTE NAVARRO SALCEDO, MARIBEL CASTRO CALDERON, JHON JAIRO ROJAS ESQUIVEL, JUAN DIEGO VIDAL MACIAS, GLORIA CONSTANZA TRUJILLO DUSSAN, MARIA DEL SOCORRO PEREZ RIVAS, MARYOBY GOMEZ CEDEÑO, LIBARDO GARCIA TORRES, ALBERTO RAMÓN CORTES  SOLAR, ANA VICTORIA SANTIAGO CORDOBA, CESAR EDUARDO GUEVARA CASTRELLON, DALILA EUGENIA OTÁLORA NASAYÓ, DERLY YANETH QUINTERO ROSERO, FRANCISCO JAVIER SANCHEZ CUELLAR, GUILLERMO SANCHEZ MARINEZ, JAIME ORTIZ SEPULVEDA, JOSÉ HOLMES OCHOA, JOSÉ ROGER EMBUS SALAZAR, LEIDY LORENA SANCHEZ VARGAS, LISSA MARÍA SILVA PERDOMO, LUIS ALFONSO RUIZ PINO, LUIS ERNESTO MINU RAMIREZ, MAGALY ASTRID HENAO MOSQUERA, LUZ VIANEY MEDINA BOLIVAR, MANUEL FEDERICO TRUJILLO MONTILLA, MANUEL FERNANDO OVALLE CERQUERA, HUGO ROMULO SEMANATE SAMBONI, CAROLINA  ALVARADO  MENESES, PABLO HERNAN RIASCOS LIZCANO, TARCILA HERNANDEZ SANDOVAL, WILLIAM OLIVEROS FIERRO, YASMINY MANRIQUE REYES, NELSON MAURICIO MUÑOZ VARGAS, EDILSON ORTEGA MUÑOZ, ALFONSO RÍOS SÁNCHEZ, ANA MILENA GAVIRIA BERDUGO, SANDRA PATRICIA QUIJANO RETREPO, MARIA ALCIBAR CEBALLOS SALAS, MAGNOLLY CARVAJAL CERON, WILLIAN ARTURO GUTIERREZ TRUJILLO, CARLOS SALAZAR PARRA, NÉSTOR ALEXÁNDER GARCÍA VARGAS, JOSÉ ALIRIO TUNUBALA CALAMBAS, JUAN GUILLERMO CAMACHO SUAREZ, YOLIMA PASTRANA ZAMBRANO, ARTURO SILVA PEREZ, BLANCA LUCY MENDEZ CERQUERA, ELVIA HERNANDEZ CALDERON, MARCO TULIO MONSALVE GOMEZ, NAYME SANCHEZ CORDOBA, PAOLO TRUJILLO BARREIRO, CLARA INES REYES REYES, HUGO ROMULO SEMANATE SAMBONI, CAROLINA  ALVARADO  MENESES, PABLO HERNAN RIASCOS LIZCANO, TARCILA HERNANDEZ SANDOVAL, WILLIAM OLIVEROS FIERRO, YASMINY MANRIQUE REYES, NELSON MAURICIO MUÑOZ 
VARGAS, EDILSON ORTEGA MUÑOZ, ALFONSO RÍOS SÁNCHEZ, ANA MILENA GAVIRIA BERDUGO, SANDRA PATRICIA QUIJANO RETREPO, MARIA ALCIBAR CEBALLOS SALAS, MAGNOLLY CARVAJAL CERON, WILLIAN ARTURO GUTIERREZ TRUJILLO, CARLOS SALAZAR PARRA, NÉSTOR ALEXÁNDER GARCÍA VARGAS, JOSÉ ALIRIO TUNUBALA CALAMBAS, JUAN GUILLERMO CAMACHO SUAREZ, YOLIMA PASTRANA ZAMBRANO, ARTURO SILVA PEREZ, BLANCA LUCY MENDEZ CERQUERA, ELVIA HERNANDEZ CALDERON, MARCO TULIO MONSALVE GOMEZ, NAYME SANCHEZ CORDOBA, PAOLO TRUJILLO BARREIRO, CLARA INES REYES REYES, CLAUDIA PATRICIA MOSQUERA ALARCON, FERNANDO CAMPOS PERDOMO, MILTON CALDERON IBATA, GLADYS INES LARA NINCO, KELY LORENA ORTIZ VALBUENA, REYNEL HERNANDEZ VALENCIA, MARIA DEL ROCIO FLOREZ MARIN, ALEXANDRA ANDRADE ARCINIEGAS, CECILIA TRUJILLO HUERFANO, JHON EDUARDO MOSQUERA PEREZ, ANA MILENA VELASCO RODRIGUEZ, LUIS EDUARDO LOSADA NARVAEZ, MAURICIO HERNANDEZ ZEA, LUCERO MENDEZ MURCIA, EDNA PIEDAD ARCE CACHAYA, CARMEN LUCIA VELOSA GONZALEZ, SANDRA LILIANA RIOS CABRERA, DORIS MILLAN ORTEGON, JAYDY MORALES CARDENAS, LUZ MARINA ALVAREZ DIAZ, JOSE WILLIAM MANTILLA, SANDRA YASMIN LOZANO GUALY, ELMER SUAREZ, NIDIA ROJAS ROJAS, IVAN CHUQUIPIONDO PERALTA, ELVER LUBIN SOLORZANO CASTRO, JOSE LIZARDO LARA GALINDO, HECTOR FERNANDO HERRERA DUSSAN, ROSALBINA CORTES VALENCIA, CECILIA GUTIERREZ REINA, LINA CONSTANZA VIDAL MORALES, ANA SOFIA GONZALEZ SOTO, MARTHA CECILIA QUIZA FIERRO, DIEGO MAURICIO DIAZ MORALES, EVEELIN GARCIA SEFAIR, NIDIA ACOSTA CABRERA, CARMEN JOHANA AROCA PERDOMO, ADRIANA MURCIA DURAN, JOSE OMAR GARCES HOYOS, NUBIA VARGAS LOZADA, EMMA CAVIEDES CUELLAR, YESID AYA DÍAZ, HERNÁN CHARRY VARGAS, MARIA DEL SOCORRO IBAGON LOPEZ, CARLOS JULIO CASTRO MINOTA, EDUARDO ANDRES ROJAS GUZMAN, JOSE NEYID SUAZA HURTADO, ZAMARY OLAYA VANEGAS, MONICA MARIA IPUZ TRUJILLO, JOSE JAIR TORO VALLEJO, JIMENO PASCUAS CARDOZO, JAVIER SOTO LOPEZ, NORMA CONSTANZA CASTAÑEDA ORTIZ, OLEGARIO CARDOZO PEÑALOZA, JAVIER MARROQUIN, MARÍA CRISTINA BAHAMON ALDANA, IVAN DARIO BERMUDEZ TORRES, MARIA ELVIA CALDERON GIRALDO, ÁNGELA ADRIANA CERÓN VARGAS, SANDRA INES ARIAS ARBOLEDA, ESPERANZA INES DE LA CRUZ LEAL MORENO, MAGNOLIA CUELLAR SANCHEZ, MIRYAM SUAREZ DE DIAZ, JHON ALBER MARIN CONDE, WILMER ESTEBAN YUNDA ORTIZ, LUZ MARINA FERNANDEZ TOVAR, ORLANDO ORTIZ MURCIA, LUZ MARINA SANCHEZ TOVAR, JOSE LEONARDO ROJAS GONZALEZ, ROGER STEVENSON RUIZ SEGURA, MARÍA ELENA PORTELA RAMIREZ, LUZ ENID SARASTY PETEL, CARLOS ALBERTO GARCIA OLAYA, LITZA LILIANA CABRERA CUENCA, DARIO FERNANDO FALLA CUELLAR, LIBIA CAROLINA PEREZ SANCHEZ, LIBIA FARFAN ZAPATA, LADY VIVIANA ESPAÑA, ALEXANDER GARCÍA GARZÓN, NELCY DEL CARMEN ARTEAGA FERIA, ANDERSON CHARRY RAMIREZ, ANA MARIA GARCIA MURCIA, FERNANDO EDUARDO CAICEDO VALLEJO, ADRIANA MARIA CHICUE PALACIOS, LUZ ADRIANA GUZMAN TRUJILLO, LINA MARCELA HORTA LAGUNA, MARIA FERNANDA MEDINA, JULIETH FERNANDA VALENZUELA   ALARCON, GLORIA MARIA ALVIS RODRIGUEZ, JOSE ALBERTO RINCONN TRUJILLO - Reconocer el incentivo a los 170 docentes de las distintas Instituciones Educativas del Departamento del Huila que participaran en el Programa ONDAS en virtud del Convenio Especial de Cooperación 245 de 2014, cuya actividad se ejecutara desde los días comprendidos entre el primero (1) al treinta (30) de agosto del año en curso
</t>
    </r>
    <r>
      <rPr>
        <b/>
        <sz val="9"/>
        <color theme="1"/>
        <rFont val="Calibri"/>
        <family val="2"/>
        <scheme val="minor"/>
      </rPr>
      <t>18 - CONTRATO VIPS 231</t>
    </r>
    <r>
      <rPr>
        <sz val="9"/>
        <color theme="1"/>
        <rFont val="Calibri"/>
        <family val="2"/>
        <scheme val="minor"/>
      </rPr>
      <t xml:space="preserve"> - EDNA XIOMARA RODRIGUEZ ROBLES: Prestar los servicios profesionales para asesorar y acompañar a los grupos de investigación escolar del programa ONDAS en los municipios de Colombia, Baraya, Tello y Villavieja, en ejecución del convenio 245 de 2014.
</t>
    </r>
    <r>
      <rPr>
        <b/>
        <sz val="9"/>
        <color theme="1"/>
        <rFont val="Calibri"/>
        <family val="2"/>
        <scheme val="minor"/>
      </rPr>
      <t>19 - CONTRATO VIPS 239</t>
    </r>
    <r>
      <rPr>
        <sz val="9"/>
        <color theme="1"/>
        <rFont val="Calibri"/>
        <family val="2"/>
        <scheme val="minor"/>
      </rPr>
      <t xml:space="preserve"> - DAIAN DANOVIS YUSTRES GARCIA: Prestar los servicios de apoyo a la gestión para asesorar y acompañar a los grupos de investigación escolar del programa ONDAS en los municipios de Altamira, Guadalupe, Suaza y Acevedo, en ejecución del convenio 245 de 2014. 
</t>
    </r>
    <r>
      <rPr>
        <b/>
        <sz val="9"/>
        <color theme="1"/>
        <rFont val="Calibri"/>
        <family val="2"/>
        <scheme val="minor"/>
      </rPr>
      <t xml:space="preserve">19.1 - OTRO SI 01 MODIFICATORIO AL CONTRATO VIPS 239 </t>
    </r>
    <r>
      <rPr>
        <sz val="9"/>
        <color theme="1"/>
        <rFont val="Calibri"/>
        <family val="2"/>
        <scheme val="minor"/>
      </rPr>
      <t xml:space="preserve"> - DAIAN DANOVIS YUSTRES GARCIA: Prestar los servicios de apoyo a la gestión para asesorar y acompañar a los grupos de investigación escolar del programa ONDAS en los municipios de Altamira, Guadalupe, Suaza y Acevedo, en ejecución del convenio 245 de 2014.</t>
    </r>
    <r>
      <rPr>
        <b/>
        <sz val="9"/>
        <color theme="1"/>
        <rFont val="Calibri"/>
        <family val="2"/>
        <scheme val="minor"/>
      </rPr>
      <t xml:space="preserve"> </t>
    </r>
    <r>
      <rPr>
        <sz val="9"/>
        <color theme="1"/>
        <rFont val="Calibri"/>
        <family val="2"/>
        <scheme val="minor"/>
      </rPr>
      <t xml:space="preserve">
</t>
    </r>
    <r>
      <rPr>
        <b/>
        <sz val="9"/>
        <color theme="1"/>
        <rFont val="Calibri"/>
        <family val="2"/>
        <scheme val="minor"/>
      </rPr>
      <t>20 - CONTRATO VIPS 243</t>
    </r>
    <r>
      <rPr>
        <sz val="9"/>
        <color theme="1"/>
        <rFont val="Calibri"/>
        <family val="2"/>
        <scheme val="minor"/>
      </rPr>
      <t xml:space="preserve"> - YIMY NAVARRO BRAVO: Prestar los servicios profesionales para asesorar y acompañar a los grupos de investigación escolar del programa ONDAS en los municipios de Elias, Timana, Pitalito y Palestina, en ejecución del convenio 245 de 2014. 
</t>
    </r>
    <r>
      <rPr>
        <b/>
        <sz val="9"/>
        <color theme="1"/>
        <rFont val="Calibri"/>
        <family val="2"/>
        <scheme val="minor"/>
      </rPr>
      <t>21 - CONTRATO VIPS 242</t>
    </r>
    <r>
      <rPr>
        <sz val="9"/>
        <color theme="1"/>
        <rFont val="Calibri"/>
        <family val="2"/>
        <scheme val="minor"/>
      </rPr>
      <t xml:space="preserve"> - CLAUDIA PATRICIA LLANOS RIVERA: Prestar los servicios para asesorar y acompañar a los grupos de investigación escolar del programa ONDAS en los municipios de Gigante, Garzón, Agrado, Pital y Tarqui, en ejecución del convenio 245 de 2014.
</t>
    </r>
    <r>
      <rPr>
        <b/>
        <sz val="9"/>
        <color theme="1"/>
        <rFont val="Calibri"/>
        <family val="2"/>
        <scheme val="minor"/>
      </rPr>
      <t>22 - CONTRATO VIPS 244</t>
    </r>
    <r>
      <rPr>
        <sz val="9"/>
        <color theme="1"/>
        <rFont val="Calibri"/>
        <family val="2"/>
        <scheme val="minor"/>
      </rPr>
      <t xml:space="preserve"> - ALVEIRO MUÑOZ MALAGON: Prestar los servicios profesionales para asesorar y acompañar a los grupos de investigación escolar del programa ONDAS en los municipios de Oporapa, Saladoblanco, Isnos y San Agustín, en ejecución del convenio 245 de 2014. 
</t>
    </r>
    <r>
      <rPr>
        <b/>
        <sz val="9"/>
        <color theme="1"/>
        <rFont val="Calibri"/>
        <family val="2"/>
        <scheme val="minor"/>
      </rPr>
      <t>23 - RESOLUCIÓN 42</t>
    </r>
    <r>
      <rPr>
        <sz val="9"/>
        <color theme="1"/>
        <rFont val="Calibri"/>
        <family val="2"/>
        <scheme val="minor"/>
      </rPr>
      <t xml:space="preserve"> - AULAGELIA JARAMILLO BASTIDAS, ERNESTINA FIERRO NAVARRO, TANIA SOFIA AREIZA GONZALEZ, PEDRO WILBER RAMOS CUELLAR, EDUIN PERDOMO GONZALEZ, JOSE GUILLERMO TOVAR CUELLAR, DIANA MARIA NUÑEZ PASTRANA, OSCAR MAURICIO QUINTERO GARAVIZ, YOLI ELISABETH DELGADO MURCIA, ANA BETULIA CARVAJAL VARGAS, JOSE MIGUEL MORALES ROMERO, CARLOS ALBERTO MENDEZ PUENTES, DAIRO ELIAS CORTES VANEGAS, KATHERINE BRAVO ILLERA, YANITH JIMENEZ ROJAS, JUAN CARLOS PARADA CASTRO, FELIX ANTONIO ECHEVERRI MEDINA, JAVIER ROJAS CALDERON, EDWIN LEONARDO ORTIZ PEÑA, YAMILE SANCHEZ REINA, CAMILO ANDRES ARAGON DIVATOQUE, KATTY ALEJANDRA VIEDA TRIANA, ANA MERCEDES SILVA FAJARDO, VICTOR HUGO LOSADA POLANCO, HENRY VELASQUEZ CUELLAR, YUSNAY SERNA CORREA, DIANA MERCEDES ARIAS SALAS, ALEXANDER CERQUERA ROMERO, MAGDA JULIETH LIZCANO DIAZ, MARTHA CECILIA SUAREZ JAIMES, MERCEDES BAUTISTA HUERGO, BELLANID ORTIZ CEBALLES, RODRIGO FIESCO OTALORA, JUAN CAMILO MONTEALEGRE HERRERA, ESTHER RAMIREZ USMA, NINI JOHANNA TRUJILLO DURAN, ISMAELINA BERRIO CASANOVA, MARIA ALIS POVEDA LEAL, LUIS FRANCISCO ARGOTE COTAZO, CARMEN ROCIO CRUZ ROSERO, ANDERSON JULIAN VASQUEZ SIERRA, ELIA YANETH GONZALEZ LAVAO, MAYELLY OTALORA NOSSA, MILDRED PULGARIN BURBANO, ADRIANA ELIZABETH REYES PARRADO, GILMA PARRA VALDERRAMA, FERNEY OLIVIER MUÑOZ ROJAS, MILLER LEONARDO CLAROS CUELLAR, WILSON ARGUELLO VARGAS, CRISTIAN DAVID YASNO VARGAS, JENY ROJAS CABRERA, DIANA MAYERLI QUINAYAS PAJOY, JACQUELINE DEL PILAR CASTRO VARGAS, EDWIN FABIAN RODRIGUEZ CHAUX, ADRIANA LORENA RIVERA TOVAR, DAWIN ALEXIS DIAZ SOLARTE, SANDRA LILIANA ZAMBRANO MORA, JUAN LEANDRO MUÑOZ RICO, LUZ MARY CUELLAR GONZALEZ, CARLOS FELIPE BOLAÑOS, WILMAR ROJAS URQUINA, DORA MAGALY GARCIA IBARRA, RICARDO OCAÑA CORTES, ORIANA MARCELA CERON PINEDA, EYISELA MONTES CELIS, MARCELA ARAUJO VARGAS, JAVIER ALEXANDER PRADA COMAS, YOLANDA RUBY ARISTIZABAL CALDERON, LUZ ANGELA FONSECA TOVAR, RICAURTE YUSTRES TOVAR, MERCEDES GONZALEZ TORO, ADRIANA MILENA CASTRO GONZALEZ, GRACIELA CARDOZO CARDOZO, MARIA FERNANDA CORONADO CUCHIMBA, LUZ ALBA YUSTRES TOVAR, FREDY GARCIA CUETOCUE, MAGDA ROSALIA VELASQUEZ LOPEZ, KATTY ALEXANDRA TRUJILLO LOPEZ, EVIET RENGIFO LAVAO, MONICA PERDOMO OROZCO, ANGELICA FIERRO LOSADA, MARY  YULIETH SAENZ CARDOZO, MARTHA HELENA GUTIERRES LASSO, MARIA CRISTINA FORTALECHE TRUJILLO, KELLY  JOHANA CASTELLANOS GOMEZ, SANDRA MILENA MURCIA CHARRY, FAVIO VIVEROS VILLAMUEZ, GLORIA PATRICIA SANCHEZ PRIETO, LIZ ARABELLA ALVAREZ GONZALEZ, FABIANA ANDREA BELTRAN GOMEZ, SILVIA JOHANA GONZALEZ CUENCA, VLADYMEER LEON CUELLAR, LEONOR OLAYA AMAYA, EDNA CONSTANZA CABANZO ANDRADE, SONIA PAOLA ESPINOSA RIVERA, GILMA CERON ZAMBRANO, MARTHA CECILIA ROJAS CORDOBA, DIDIMO RAUL ORDOÑEZ PEREZ, ROCIO JASMIYN GALINDEZ FERNANDEZ, EDISON DE JESUS VALDERRAMA RAMIREZ, SERGIO DIOMEDES JIMENEZ JIMENEZ, EVELIN TATIANA PARRA ESTRADA, MARIA LOURDES SALAZAR ZUÑIGA, ARCADIO PEPICANO BELTRAN, MARCELA PAREDES LASSO, JULIO ALFONSO ARIZA PINEDA, ADA UBIELLY VALENCIA CELIS, OCTAVIO FERNANDO ZAMBRANO JOJOA, EYDER MILTON CORAL GUAMANGA, JOHN ALEXANDER PENAGOS GUZMAN, CLAUDIA PATRICIA RAMIREZ BERMEO, GERARDO ARTURO ARGOTE COTAZO, ANA GILMA COY OVALLE, FERNANDO ANDRES GALINDEZ SILVA, ELMER JAIR MAYORGA GOMEZ, HAROLD JOJOA ARGOTE, LUIS ALFONSO JIMENEZ MEJIA, ALVARO ARTUNDUAGA FERNANDEZ, OSCAR FABIAN VELASQUEZ YAIME, ISNELDA ORTEGA ANACONA, CARLOS ANDRES REINA CAVIEDES, MARTHA CECILIA HERNANDEZ LOZANO, NUBIA STELLA CASTIBLANCO RODRIGUEZ, MARY DERLY SANABRIA LOPEZ, ROSAURA MOSOS CESPEDES, CLAUDIA MILENA AGUDELO VALENCIA, NORMA YINETH ARTUNDUAGA GOMEZ, ENGELBERTO RODRIGUEZ BURGOS, YESICA ANDREA COLLAZOS PAIVA, GLORIA LUCIA ROJAS CALDERON, LEONARDO MENESES CABEZAS, GLADYS COLLAZOS SILVA
ROBINSON OROZCO SALAS - Reconocer el incentivo a 133 los docentes de las distintas Instituciones Educativas del Departamento del Huila que participaran en el Programa ONDAS en virtud del Convenio Especial de Cooperación 245 de 2014, cuya actividad se ejecutara desde los días comprendidos entre el diez (10) al treinta (30) de agosto del año en curso
</t>
    </r>
    <r>
      <rPr>
        <b/>
        <sz val="9"/>
        <color theme="1"/>
        <rFont val="Calibri"/>
        <family val="2"/>
        <scheme val="minor"/>
      </rPr>
      <t>24 - AVANCE 276</t>
    </r>
    <r>
      <rPr>
        <sz val="9"/>
        <color theme="1"/>
        <rFont val="Calibri"/>
        <family val="2"/>
        <scheme val="minor"/>
      </rPr>
      <t xml:space="preserve"> - GLORIA MARIA VEGA MONTENEGRO: Apoyo economico  para pasaje aereo y manutención a dos contratistas a la ciudad de riohacha-Guajira con el fin de asistir al encuentro nacional de coordinadores del programa ondas el cual se realizara los días 23 al 27 de agosto pero se requiere  para un total de 5 días,
</t>
    </r>
    <r>
      <rPr>
        <b/>
        <sz val="9"/>
        <color theme="1"/>
        <rFont val="Calibri"/>
        <family val="2"/>
        <scheme val="minor"/>
      </rPr>
      <t xml:space="preserve">25 - AVANCE 322 - </t>
    </r>
    <r>
      <rPr>
        <sz val="9"/>
        <color theme="1"/>
        <rFont val="Calibri"/>
        <family val="2"/>
        <scheme val="minor"/>
      </rPr>
      <t xml:space="preserve">JHONATAN RUIZ LEON: APOYO ECONOMICO PARA TRANSPORTE Y MANUTENCIÓN A DOS CONTRATISTAS AL MUNICIPIO DE ELIAS CON EL FIN DE DAR CUMPLIMIENTO AL SEGUIMIENTO Y EVALUACION AL PROCESO DEL PROGRAMA ONDAS DEL CONVENIO 245 DE 2014_ ONDAS. EL 15 DE SEPTIEMBRE DE 2016
</t>
    </r>
    <r>
      <rPr>
        <b/>
        <sz val="9"/>
        <color theme="1"/>
        <rFont val="Calibri"/>
        <family val="2"/>
        <scheme val="minor"/>
      </rPr>
      <t xml:space="preserve">26 - CONTRATO VIPS 285 </t>
    </r>
    <r>
      <rPr>
        <sz val="9"/>
        <color theme="1"/>
        <rFont val="Calibri"/>
        <family val="2"/>
        <scheme val="minor"/>
      </rPr>
      <t xml:space="preserve">- ANGELICA MARIA ESPAÑA MALDONADO: Prestar los servicios para capacitación a niños, niñas y jóvenes del Programa Ondas, mediante la modalidad de talleres zonales a todo costo, en los Municipios de Neiva, Garzón, La Plata y Pitalito, durante los días 22, 23, 26 y 27 de Septiembre de 2016.
</t>
    </r>
    <r>
      <rPr>
        <b/>
        <sz val="9"/>
        <color theme="1"/>
        <rFont val="Calibri"/>
        <family val="2"/>
        <scheme val="minor"/>
      </rPr>
      <t>27 - CONTRATO VIPS 284</t>
    </r>
    <r>
      <rPr>
        <sz val="9"/>
        <color theme="1"/>
        <rFont val="Calibri"/>
        <family val="2"/>
        <scheme val="minor"/>
      </rPr>
      <t xml:space="preserve"> - LISIMACO VALLEJO CUELLAR: prestar los servicios para capacitación a docentes del Programa Ondas, mediante la modalidad de talleres zonales a todo costo en los Municipios de Neiva, Garzón, La Plata y Pitalito, durante los días 22, 23, 26 y 27 de Septiembre de 2016.
</t>
    </r>
    <r>
      <rPr>
        <b/>
        <sz val="9"/>
        <color theme="1"/>
        <rFont val="Calibri"/>
        <family val="2"/>
        <scheme val="minor"/>
      </rPr>
      <t xml:space="preserve">28 - RESOLUCIÓN 65 </t>
    </r>
    <r>
      <rPr>
        <sz val="9"/>
        <color theme="1"/>
        <rFont val="Calibri"/>
        <family val="2"/>
        <scheme val="minor"/>
      </rPr>
      <t xml:space="preserve">- NENZERT STERLING, YEISON FELIPE OSPINA, EDISON DE JESUS VALDERRAMA, SONIA PAOLA ESPINOSA, ARMANDO TRUJILLO SALAZAR, FAVER ANTONIO  CARMONA, DORA LILIA IBARRA, JANETH SOLANO PEÑA, JUAN PABLO SOTO DIAZ, JHOAN ANDRES LADINO, LEIDY LORENA MONTENEGRO, MARTHA CECILIA HERNANDEZ, BORJA ANACONA MUÑOZ, MONICA YISELA TORRES, LULU VALENZUELA LOSADA, ANA SOFIA DELGADO, DEICY RAMIREZ ARTUNDUAGA, LIDA FERNANDA LOSADA, DIANA CAROLINA MACIAS, CRISTIAN MAURICIO CORTES, JOSE EIVAR MUÑOZ, SANDRA MILENA ALARCON, ALEXANDRA GUTIERREZ, YULI LILIANA AVENDAÑO, JUAN ARTUNDUAGA ARTUNDUAGA, YOLI ELISABETH DELGADO, EVA PATRICIA TAPIERO, MAURICIO JOSE MOLINA, CARLOS EDUARDO CEBALLOS, MARIA ELIANA RAMIREZ, WILMER ALEXIS BUSTOS, ANA MILENA CABRERA, LUZ MARINA CABRERA, MARITZA CALDERON  PASTRANA, RAMON MAJE FLORIANO, WILIAM RAMIREZ IPUZ, YORLADYS KARINA DIAZ DUSSAN, TATIANA FERNANDA HERRERA, ANELDI BERMUDEZ, ANA YINED URBANO, ALBA LUZ LLANOS:  Reconocer el incentivo a los 41 docentes de las distintas Instituciones Educativas del Departamento del Huila que participan en el Programa ONDAS en virtud del Convenio Especial de Cooperación 245 de 2014, cuya actividad se ejecutó desde los días comprendidos entre el veintinueve (29) de septiembre al quince (15) de octubre del año en curso
</t>
    </r>
    <r>
      <rPr>
        <b/>
        <sz val="9"/>
        <color theme="1"/>
        <rFont val="Calibri"/>
        <family val="2"/>
        <scheme val="minor"/>
      </rPr>
      <t>29 - AVANCE 301</t>
    </r>
    <r>
      <rPr>
        <sz val="9"/>
        <color theme="1"/>
        <rFont val="Calibri"/>
        <family val="2"/>
        <scheme val="minor"/>
      </rPr>
      <t xml:space="preserve"> - FERNANDO GALINDO PERDOMO: APOYO ECONOMICO PARA COMPRA DE PASAJES AEREOS INTERNACIONALES PARA TRES DOCENTES INTERNACIONALES INVITADOS SEGUN APROBACION ICETEX, QUE PARTICIPARAN EN EL V CONGRESO INTERNACIONAL Y X ENCUENTRO DE EGRESADOS, ESTUDIANTES Y TRABAJADORES DE LA EDUCACION FISICA, RECREACION Y DEPORTE QUE SE REALIZARAN DEL 05 AL 09 DE SEPTIEMBRE DE 2016. EL AVANCE SE REALIZARA DEL 01 AL 02 DE SEPTIEMBRE.
</t>
    </r>
    <r>
      <rPr>
        <b/>
        <sz val="9"/>
        <color theme="1"/>
        <rFont val="Calibri"/>
        <family val="2"/>
        <scheme val="minor"/>
      </rPr>
      <t>30 - AVANCE 302</t>
    </r>
    <r>
      <rPr>
        <sz val="9"/>
        <color theme="1"/>
        <rFont val="Calibri"/>
        <family val="2"/>
        <scheme val="minor"/>
      </rPr>
      <t xml:space="preserve"> - LUIS FERNANDO PACHECO GUTIERREZ: APOYO ECONOMICO PARA COMPRA DE PASAJES AEREOS INTERNACIONALES PARA UN DOCENTE INTERNACIONAL INVITADO SEGUN APROBACION ICETEX, QUIEN ORIENTARA EL DIPLOMADO "LATINOAMERICA CONTEMPORANEA" QUE SE LLEVARA A CABO ENTRE EL 21 AL 23 DE SEPTIEMBRE DE 2016.  EL AVANCE SE REALIZARA DEL 01 AL 02 DE SEPTIEMBRE.
</t>
    </r>
    <r>
      <rPr>
        <b/>
        <sz val="9"/>
        <color theme="1"/>
        <rFont val="Calibri"/>
        <family val="2"/>
        <scheme val="minor"/>
      </rPr>
      <t>31 - AVANCE 303</t>
    </r>
    <r>
      <rPr>
        <sz val="9"/>
        <color theme="1"/>
        <rFont val="Calibri"/>
        <family val="2"/>
        <scheme val="minor"/>
      </rPr>
      <t xml:space="preserve"> - RICARDO ALFREDO VARGAS SAENZ: APOYO ECONOMICO PARA COMPRA DE PASAJES AEREOS INTERNACIONALES PARA DOS DOCENTE INTERNACIONAL INVITADO SEGUN APROBACION ICETEX, QUIENES PARTICIPARAN EN EL I CONGRESO INTERNACIONAL DE MANEJO Y GESTION DEL RIESGO FINANCIERO DEL 28 AL 30 DE SEPTIEMBRE DE 2016.  EL AVANCE SE REALIZARA DEL 01 AL 02 DE SEPTIEMBRE.
</t>
    </r>
    <r>
      <rPr>
        <b/>
        <sz val="9"/>
        <color theme="1"/>
        <rFont val="Calibri"/>
        <family val="2"/>
        <scheme val="minor"/>
      </rPr>
      <t>32 - AVANCE 320</t>
    </r>
    <r>
      <rPr>
        <sz val="9"/>
        <color theme="1"/>
        <rFont val="Calibri"/>
        <family val="2"/>
        <scheme val="minor"/>
      </rPr>
      <t xml:space="preserve"> - ALBERTO POLANIA PUENTES: APOYO ECONOMICO PARA COMPRA DE PASAJE AEREO INTERNACIONAL PARA TRAER DEL SALVADOR A UN DOCENTE INVITADO QUIEN PARTICIPARA COMO  PONENTE EN EL V SEMINARIO INTERNACIONAL SOBRE CONFLICTO INTERNO COLOMBIANO: SEGURIDAD Y CONVIVENCIA EN EL POSCONFLICTO EL 21 Y 22 DE SEPTIEMBRE DE 2016. TAL COMO FUE APROBADO EN EL ICETEX. EL AVANCE SE REALIZARA CON FECHA DEL 13 Y 14 DE SEPTIEMBRE POR EFECTOS DE COSTOS.
</t>
    </r>
    <r>
      <rPr>
        <b/>
        <sz val="9"/>
        <color theme="1"/>
        <rFont val="Calibri"/>
        <family val="2"/>
        <scheme val="minor"/>
      </rPr>
      <t>33 - AVANCE 339</t>
    </r>
    <r>
      <rPr>
        <sz val="9"/>
        <color theme="1"/>
        <rFont val="Calibri"/>
        <family val="2"/>
        <scheme val="minor"/>
      </rPr>
      <t xml:space="preserve"> - GLORIA MARIA VEGA MONTENEGRO: APOYO ECONOMICO PARA DOS DOCENTES, CUATRO ESTUDIANTES Y UN CONTRATISTA DEL CONVENIO 245 PROGRAMA ONDAS, PARA GASTOS DE TRANSPORTE Y MANUTENCION A LA CIUDAD DE BOGOTA DURANTE LOS DIAS 26-27-28-29-30, EN LA FERIA NACIONAL DE COLCIENCIAS "YO AMO LA CIENCIA"
</t>
    </r>
    <r>
      <rPr>
        <b/>
        <sz val="9"/>
        <color theme="1"/>
        <rFont val="Calibri"/>
        <family val="2"/>
        <scheme val="minor"/>
      </rPr>
      <t>34 - CONTRATO VIPS 263</t>
    </r>
    <r>
      <rPr>
        <sz val="9"/>
        <color theme="1"/>
        <rFont val="Calibri"/>
        <family val="2"/>
        <scheme val="minor"/>
      </rPr>
      <t xml:space="preserve"> - OLGA GRACIELA TIERRADENTRO CIFUENTES: Prestar sus servicios profesionales como Bacterióloga con cargo al proyecto “Edema Angioneurótico hereditario en Neiva-Colombia”, adscrito al Convenio de SHIRE COLOMBIA S.A.S y del Proyecto interno de menor cuantía “Alergia Al Mosquito Aedes Aegypti en Niños con Dengue”, del Grupo de Parasitología y Medicina Tropical de la Facultad de Salud. 
</t>
    </r>
    <r>
      <rPr>
        <b/>
        <sz val="9"/>
        <color theme="1"/>
        <rFont val="Calibri"/>
        <family val="2"/>
        <scheme val="minor"/>
      </rPr>
      <t>35 - CONTRATO VIPS 280</t>
    </r>
    <r>
      <rPr>
        <sz val="9"/>
        <color theme="1"/>
        <rFont val="Calibri"/>
        <family val="2"/>
        <scheme val="minor"/>
      </rPr>
      <t xml:space="preserve"> - AMAREY NOVA MEDICAL S.A.: entregar a título de venta pruebas genéticas centogene, con el fin de cumplir los objetivos del Convenio No.1655-2015 suscripto entre SHIRE COLOMBIA SAS y la USCO</t>
    </r>
  </si>
  <si>
    <r>
      <t>1 - CONTRATO VIPS 286</t>
    </r>
    <r>
      <rPr>
        <sz val="9"/>
        <color theme="1"/>
        <rFont val="Calibri"/>
        <family val="2"/>
        <scheme val="minor"/>
      </rPr>
      <t xml:space="preserve"> - SOFTWARE SHOP DE COLOMBIA S.A.S.: entregar  a titulo de venta un programa EndNote X7, licencia academica perpetua para 20 usuarios, envio electronico, con destino a las bibliotecas Sede Central (11 Licencias), Sede Salud (1 Licencia), Sede Pitalito (1 Licencia), Sede Garzòn (1 Licencia), Sede la Plata (1 Licencia) u para la vicerrectoria de Investigacion y Proyeccion Social (5 Licencias).</t>
    </r>
  </si>
  <si>
    <r>
      <rPr>
        <b/>
        <sz val="9"/>
        <color theme="1"/>
        <rFont val="Calibri"/>
        <family val="2"/>
        <scheme val="minor"/>
      </rPr>
      <t>1 - CONTRATO VIPS 250</t>
    </r>
    <r>
      <rPr>
        <sz val="9"/>
        <color theme="1"/>
        <rFont val="Calibri"/>
        <family val="2"/>
        <scheme val="minor"/>
      </rPr>
      <t xml:space="preserve"> - COMERCIALIZADORA DYM:  entregar a título de venta unos reactivos para el desarrollo de proyectos de investigación del Centro Surcolombiano de Investigación en Café-CESURCAFÉ.
</t>
    </r>
    <r>
      <rPr>
        <b/>
        <sz val="9"/>
        <color theme="1"/>
        <rFont val="Calibri"/>
        <family val="2"/>
        <scheme val="minor"/>
      </rPr>
      <t>2 - CONTRATO VIPS 256</t>
    </r>
    <r>
      <rPr>
        <sz val="9"/>
        <color theme="1"/>
        <rFont val="Calibri"/>
        <family val="2"/>
        <scheme val="minor"/>
      </rPr>
      <t xml:space="preserve"> - JOSE ALBERTO ROZO RUIZ: Prestar servicios de apoyo a la gestión de la coordinación de investigación de la Facultad de Economía y Administración
</t>
    </r>
    <r>
      <rPr>
        <b/>
        <sz val="9"/>
        <color theme="1"/>
        <rFont val="Calibri"/>
        <family val="2"/>
        <scheme val="minor"/>
      </rPr>
      <t>3 - CONTRATO VIPS 257</t>
    </r>
    <r>
      <rPr>
        <sz val="9"/>
        <color theme="1"/>
        <rFont val="Calibri"/>
        <family val="2"/>
        <scheme val="minor"/>
      </rPr>
      <t xml:space="preserve"> - MONICA MAYELLY ARGUELLO MARTINEZ: Prestar sus servicios de apoyo a las actividades académicas e investigativas del Centro de Investigación de Excelencia en Calidad de la Educación CIECE de la Facultad de Educación de la Universidad Surcolombiana , durante el semestre 2016 – 2. 
</t>
    </r>
    <r>
      <rPr>
        <b/>
        <sz val="9"/>
        <color theme="1"/>
        <rFont val="Calibri"/>
        <family val="2"/>
        <scheme val="minor"/>
      </rPr>
      <t>4 - AVANCE 261</t>
    </r>
    <r>
      <rPr>
        <sz val="9"/>
        <color theme="1"/>
        <rFont val="Calibri"/>
        <family val="2"/>
        <scheme val="minor"/>
      </rPr>
      <t xml:space="preserve"> - NELSON GUTIERREZ GUZMAN: Apoyo económico para transporte y manutención a un estudiante  del proyecto "Centro Surcolombiano de Investigación en Café"  el cual se destinara para la capacitación del estudiante en el tema de desarrollo y modelado de isotermas de sorcion que se llevara a cabo en la universidad del Tolima el 11 y 12 de agosto en Ibagué.
</t>
    </r>
    <r>
      <rPr>
        <b/>
        <sz val="9"/>
        <color theme="1"/>
        <rFont val="Calibri"/>
        <family val="2"/>
        <scheme val="minor"/>
      </rPr>
      <t>5 - CONTRATO DE ARRENDAMIENTO VIPS 01</t>
    </r>
    <r>
      <rPr>
        <sz val="9"/>
        <color theme="1"/>
        <rFont val="Calibri"/>
        <family val="2"/>
        <scheme val="minor"/>
      </rPr>
      <t xml:space="preserve"> - CAMARA DE COMERCIO DE NEIVA: El ARRENDADOR otorga al EXPOSITOR el derecho a usar y gozar del área de exhibición que se especifica en el presente contrato, en adelante “CONTRATO DE ARRENDAMIENTO”, durante el período de duración del 1 al 4 de septiembre de 2016, únicamente con el fin que el expositor pueda usar dicha área mediante su participación en EXPOHUILA 2016, (Feria de orden nacional con muestra artesanal y exposiciones culturales), organizada por el ARRENDADOR.
</t>
    </r>
    <r>
      <rPr>
        <b/>
        <sz val="9"/>
        <color theme="1"/>
        <rFont val="Calibri"/>
        <family val="2"/>
        <scheme val="minor"/>
      </rPr>
      <t>6 - AVANCE 298</t>
    </r>
    <r>
      <rPr>
        <sz val="9"/>
        <color theme="1"/>
        <rFont val="Calibri"/>
        <family val="2"/>
        <scheme val="minor"/>
      </rPr>
      <t xml:space="preserve"> - NELSON ERNESTO LOPEZ JIMENEZ: APOYO ECONOMICO PARA COMPRA DE PASAJE AEREO A DOCENTE INVITADE DE LA CIUDAD DE BOGOTA CON EL FIN DE DE PARTICIPAR EN EL "SEMINARIO TALLER EL ARTE DE ESCRIBIR, DOCENCIA, INVESTIGACION Y ESCRITURA" DURANTE LOS DÍAS DEL 23 AL 24 DE SEPTIEMBRE. EN EL MARCO DEL DESARROLLO DE LA AGENDA CULTURAL PARA EL SEGUNDO SEMESTRE 2016. A CARGO DEL CENTRO DE INVESTIGACION. EL AVANCE SE REALIZARA DEL 01 AL 02 DE SEPTIEMBRE.
</t>
    </r>
    <r>
      <rPr>
        <b/>
        <sz val="9"/>
        <color theme="1"/>
        <rFont val="Calibri"/>
        <family val="2"/>
        <scheme val="minor"/>
      </rPr>
      <t>7 - CONTRATO VIPS 265</t>
    </r>
    <r>
      <rPr>
        <sz val="9"/>
        <color theme="1"/>
        <rFont val="Calibri"/>
        <family val="2"/>
        <scheme val="minor"/>
      </rPr>
      <t xml:space="preserve"> - MARTHA CECILIA CUENCA VARGAS - GRAFIPLAST: entregar  a titulo de venta 300 folletos con cargo al centro de Investigaciòn de Exelencia en Calidad de la Educaciòn-CIECE de la Facultad de Educaciòn, para la presentacion del evento EXPOHUILA.
</t>
    </r>
    <r>
      <rPr>
        <b/>
        <sz val="9"/>
        <color theme="1"/>
        <rFont val="Calibri"/>
        <family val="2"/>
        <scheme val="minor"/>
      </rPr>
      <t>8 - CONTRATO VIPS 281</t>
    </r>
    <r>
      <rPr>
        <sz val="9"/>
        <color theme="1"/>
        <rFont val="Calibri"/>
        <family val="2"/>
        <scheme val="minor"/>
      </rPr>
      <t xml:space="preserve"> - JUAN JOSE RIVEROS REPIZO: Prestar servicios de apoyo a la gestión  Administrativa para la creación del Centro de Investigaciones en la Facultad de Ciencias Sociales y Humanas de la Universidad Surcolombiana. </t>
    </r>
  </si>
  <si>
    <r>
      <rPr>
        <b/>
        <sz val="9"/>
        <color theme="1"/>
        <rFont val="Calibri"/>
        <family val="2"/>
        <scheme val="minor"/>
      </rPr>
      <t>1 - AVANCE DE LA SOLICITUD 04 No. 16001952</t>
    </r>
    <r>
      <rPr>
        <sz val="9"/>
        <color theme="1"/>
        <rFont val="Calibri"/>
        <family val="2"/>
        <scheme val="minor"/>
      </rPr>
      <t xml:space="preserve"> - PATRICIA GUTIERREZ PRADA: CP 117 EXCD. FEA - VIATICOS Y PASAJES AEREOS PARA ASISTIR AL I FORO REGIONAL SOBRE REVISTAS CIENTÍFICAS: POLÍTICAS, VISIBILIDAD Y ACCESO ABIERTO ORGANIZADO POR LA UNIVERSIDAD I…..
</t>
    </r>
    <r>
      <rPr>
        <b/>
        <sz val="9"/>
        <color theme="1"/>
        <rFont val="Calibri"/>
        <family val="2"/>
        <scheme val="minor"/>
      </rPr>
      <t>2 - AVANCE DE LA SOLICITUD 04 No. 16001973</t>
    </r>
    <r>
      <rPr>
        <sz val="9"/>
        <color theme="1"/>
        <rFont val="Calibri"/>
        <family val="2"/>
        <scheme val="minor"/>
      </rPr>
      <t xml:space="preserve"> - CESAR AUGUSTO PERDOMO GUERRERO: CP 117/293 PASAJES AEREOS PARA PARTICIPAR CON PONENCIA "LOS SISTEMAS DE GESTIÓN DE LA CALIDAD Y LA COMPETITIVIDAD EN LAS ORGANIZACIONES" EN LA LI ASAMBLEA CLADEA 2016  
</t>
    </r>
    <r>
      <rPr>
        <b/>
        <sz val="9"/>
        <color theme="1"/>
        <rFont val="Calibri"/>
        <family val="2"/>
        <scheme val="minor"/>
      </rPr>
      <t>3 - AVANCE DE LA SOLICITUD 04. No. 16002019</t>
    </r>
    <r>
      <rPr>
        <sz val="9"/>
        <color theme="1"/>
        <rFont val="Calibri"/>
        <family val="2"/>
        <scheme val="minor"/>
      </rPr>
      <t xml:space="preserve"> - GERMNA DARIO HEMBUZ FALLA: CP 293 EXCD. FEA - APOYO INSCRIPCION PARA PONENCIA "CULTURA DEL AHORRO EN NIÑOS Y NIÑAS UN FACTOR DE PREVENCION DEL RIESGO CREDITICIO" EN EL PRIMER CONGRESO ITNERNACIONAL DE GE….</t>
    </r>
  </si>
  <si>
    <r>
      <t xml:space="preserve">1 - RESOLUCIÓN 41 - </t>
    </r>
    <r>
      <rPr>
        <sz val="9"/>
        <color theme="1"/>
        <rFont val="Calibri"/>
        <family val="2"/>
        <scheme val="minor"/>
      </rPr>
      <t xml:space="preserve">DEICY YANETH TREJOS: Reconocer a 22 docentes de la lista establecida por COLCIENCIAS como Pares Evaluadores para que evalúen los proyectos de Investigación de los grupos y semilleros de Investigación de las Facultades de la Universidad
</t>
    </r>
    <r>
      <rPr>
        <b/>
        <sz val="9"/>
        <color theme="1"/>
        <rFont val="Calibri"/>
        <family val="2"/>
        <scheme val="minor"/>
      </rPr>
      <t>2 - ORDEN DE SERVICIO FI-035-B-2016</t>
    </r>
    <r>
      <rPr>
        <sz val="9"/>
        <color theme="1"/>
        <rFont val="Calibri"/>
        <family val="2"/>
        <scheme val="minor"/>
      </rPr>
      <t xml:space="preserve"> - YOLANDA ROCIO MELO MARROQUIN: YOLANDA ROCIO MELO MARROQUIN - O.S. No. FI-035-B-2016
</t>
    </r>
    <r>
      <rPr>
        <b/>
        <sz val="9"/>
        <color theme="1"/>
        <rFont val="Calibri"/>
        <family val="2"/>
        <scheme val="minor"/>
      </rPr>
      <t>3 - FACECONOMIA No. 071-2016B</t>
    </r>
    <r>
      <rPr>
        <sz val="9"/>
        <color theme="1"/>
        <rFont val="Calibri"/>
        <family val="2"/>
        <scheme val="minor"/>
      </rPr>
      <t xml:space="preserve"> - ANGELA CRISTINA ROMERO VARON: ANGELA CRISTINA ROMERO VARON - FACECONOMIA No. 071-2016B</t>
    </r>
  </si>
  <si>
    <r>
      <t xml:space="preserve">1 - RESOLUCIÓN 41 - </t>
    </r>
    <r>
      <rPr>
        <sz val="9"/>
        <color theme="1"/>
        <rFont val="Calibri"/>
        <family val="2"/>
        <scheme val="minor"/>
      </rPr>
      <t>ALVARO HERNANDO CARDONA GONZÁLEZ, MERCEDES PARRA ALVIZ, MARIA ELVIRA CARVAJAL SALCEDO, GENYS PATRICIA RODRÍGUEZ HERNANDEZ, MARÍA DEL PILAR SANCHEZ MUÑOZ, BEATRIZ SOCORRO LONDOÑO TORO, RICARDO LEÓN ZULUAGA GIL, ALEXANDER LÓPEZ PARRADO, FRANCISCO JAVIER GUTIÉRREZ SUÁREZ, CARLOS ALBERTO GÓMEZ CANO, PEDRO ALEXANDER CIFUENTES RODRIGUEZ, PEDRO ALEXANDER CIFUENTES RODRIGUEZ, JOSÉ GERARDO VIDARTE CLAROS, INNA ELIDA DEL ROSARIO FLOREZ TORRES, ANDREA CAROLINA JIMENEZ MARTIN, CLAUDIA CASTRELLANOS CASTILLO, JOSE ALDEMAR ALVAREZ VALENCIA, EULICES CORDOBA ZÚÑIGA, PEDRO TORRES SILVA ,JAIRO ALONSO  MENDOZA SUÁREZ, JAIRO ALONSO MENDOZA SUÁREZ:  Reconocer a 22 docentes de la lista establecida por COLCIENCIAS como Pares Evaluadores para que evalúen los proyectos de Investigación de los grupos y semilleros de Investigación de las Facultades de la Universidad</t>
    </r>
  </si>
  <si>
    <r>
      <t>1 - ORDEN ADMINISTRATIVA 62</t>
    </r>
    <r>
      <rPr>
        <sz val="9"/>
        <color theme="1"/>
        <rFont val="Calibri"/>
        <family val="2"/>
        <scheme val="minor"/>
      </rPr>
      <t xml:space="preserve"> - DIEGO ALEJANDRO MARIN GALVIS: Para pago  del servicio del hosting y certificado SSL del sitio www.journalusco.edu.co. Es de gran importancia de la gestión editorial y visibilidad en la búsqueda de generar mayor impacto en las publicaciones científicas a nivel nacional.
</t>
    </r>
    <r>
      <rPr>
        <b/>
        <sz val="9"/>
        <color theme="1"/>
        <rFont val="Calibri"/>
        <family val="2"/>
        <scheme val="minor"/>
      </rPr>
      <t>2 - CONTRATO VIPS 230</t>
    </r>
    <r>
      <rPr>
        <sz val="9"/>
        <color theme="1"/>
        <rFont val="Calibri"/>
        <family val="2"/>
        <scheme val="minor"/>
      </rPr>
      <t xml:space="preserve"> - JHON HENRY SOLORZANO LOZANO: prestar servicios profesionales a la Editorial de la Universidad Surcolombiana en la producción de revistas científicas que, durante 2016, se preparen para ser indizadas por Colciencias o para ascender de categoría y obtener visibilidad en bases de datos con alto reconocimiento académico. 
</t>
    </r>
    <r>
      <rPr>
        <b/>
        <sz val="9"/>
        <color theme="1"/>
        <rFont val="Calibri"/>
        <family val="2"/>
        <scheme val="minor"/>
      </rPr>
      <t>3 - CONTRATO VIPS 234</t>
    </r>
    <r>
      <rPr>
        <sz val="9"/>
        <color theme="1"/>
        <rFont val="Calibri"/>
        <family val="2"/>
        <scheme val="minor"/>
      </rPr>
      <t xml:space="preserve"> - SHIRLEY SOLANGHI CALDERÓN TORRES: prestar servicios profesionales a la Editorial de la Universidad Surcolombiana en la producción de revistas científicas que, durante 2016, se preparen para ser indizadas por Colciencias o ascender de categoría y obtener visibilidad en bases de datos con alto reconocimiento académico. 
</t>
    </r>
    <r>
      <rPr>
        <b/>
        <sz val="9"/>
        <color theme="1"/>
        <rFont val="Calibri"/>
        <family val="2"/>
        <scheme val="minor"/>
      </rPr>
      <t>4 - CONTRATO VIPS 233</t>
    </r>
    <r>
      <rPr>
        <sz val="9"/>
        <color theme="1"/>
        <rFont val="Calibri"/>
        <family val="2"/>
        <scheme val="minor"/>
      </rPr>
      <t xml:space="preserve">- LISETH ANDREA SÁLAS CARVAJAL: Prestar servicios de apoyo a la gestión Administrativa en la Editorial Universidad Surcolombiana
</t>
    </r>
    <r>
      <rPr>
        <b/>
        <sz val="9"/>
        <color theme="1"/>
        <rFont val="Calibri"/>
        <family val="2"/>
        <scheme val="minor"/>
      </rPr>
      <t>5 - CONTRATO VIPS 235</t>
    </r>
    <r>
      <rPr>
        <sz val="9"/>
        <color theme="1"/>
        <rFont val="Calibri"/>
        <family val="2"/>
        <scheme val="minor"/>
      </rPr>
      <t xml:space="preserve"> - MARCO ANTONIO CEBALLOS ALBARRACÍN: prestar servicios profesionales en evaluación editorial, asesoría en la redacción de originales para publicar, concepción de los productos a imprimir y distribución de libros publicados por la Editorial Universidad Surcolombiana.  
</t>
    </r>
    <r>
      <rPr>
        <b/>
        <sz val="9"/>
        <color theme="1"/>
        <rFont val="Calibri"/>
        <family val="2"/>
        <scheme val="minor"/>
      </rPr>
      <t>6 - RESOLUCIÓN 44</t>
    </r>
    <r>
      <rPr>
        <sz val="9"/>
        <color theme="1"/>
        <rFont val="Calibri"/>
        <family val="2"/>
        <scheme val="minor"/>
      </rPr>
      <t xml:space="preserve"> - DIEGO FERNANDO PEREZ MEDINA: Reconocer al Profesional en Estudios Literarios, DIEGO FERNANDO PEREZ MEDINA, identificada con cédula de ciudadanía No. 1.015.409.512 de Bogotá D.C, como Instructor para la orientación del “Reconocimiento de docentes externos en el proceso de evaluación editorial”, a desarrollarse durante los días comprendidos del 24 al 25 de Agosto de 2016
</t>
    </r>
    <r>
      <rPr>
        <b/>
        <sz val="9"/>
        <color theme="1"/>
        <rFont val="Calibri"/>
        <family val="2"/>
        <scheme val="minor"/>
      </rPr>
      <t>7 -  RESOLUCIÓN 58</t>
    </r>
    <r>
      <rPr>
        <sz val="9"/>
        <color theme="1"/>
        <rFont val="Calibri"/>
        <family val="2"/>
        <scheme val="minor"/>
      </rPr>
      <t xml:space="preserve"> - DECCY YANETH TREJOS - LUIS ENRRIQUE LAMOSA - HERNAN ALEJANDRO OLANO - CLARA EUGENIA PEÑA - IRENE DUARTE GANDICA: RECONOCER a los cinco (5) docentes de la lista establecida por COLCIENCIAS como Pares Evaluadores para que evalúen la productividad académica presentada por los docentes de la Universidad Surcolombiana
</t>
    </r>
    <r>
      <rPr>
        <b/>
        <sz val="9"/>
        <color theme="1"/>
        <rFont val="Calibri"/>
        <family val="2"/>
        <scheme val="minor"/>
      </rPr>
      <t>8 - CONTRATO DE ARRENDAMIENTO VIPS 01</t>
    </r>
    <r>
      <rPr>
        <sz val="9"/>
        <color theme="1"/>
        <rFont val="Calibri"/>
        <family val="2"/>
        <scheme val="minor"/>
      </rPr>
      <t xml:space="preserve">  - CAMARA DE COMERCIO DE NEIVA: El ARRENDADOR otorga al EXPOSITOR el derecho a usar y gozar del área de exhibición que se especifica en el presente contrato, en adelante “CONTRATO DE ARRENDAMIENTO”, durante el período de duración del 1 al 4 de septiembre de 2016, únicamente con el fin que el expositor pueda usar dicha área mediante su participación en EXPOHUILA 2016, (Feria de orden nacional con muestra artesanal y exposiciones culturales), organizada por el ARRENDADOR.
</t>
    </r>
  </si>
  <si>
    <r>
      <t>1 - FCJP-037-2016</t>
    </r>
    <r>
      <rPr>
        <sz val="9"/>
        <color theme="1"/>
        <rFont val="Calibri"/>
        <family val="2"/>
        <scheme val="minor"/>
      </rPr>
      <t xml:space="preserve"> - CRISTIAN FERNANDO PERDOMO PARRA: CRISTIAN FERNANDO PERDOMO PARRA - FCJP-037-2016</t>
    </r>
  </si>
  <si>
    <r>
      <t>1 - AVANCE 226</t>
    </r>
    <r>
      <rPr>
        <sz val="10"/>
        <color theme="1"/>
        <rFont val="Arial"/>
        <family val="2"/>
      </rPr>
      <t xml:space="preserve"> -  GLORIA COTRINO TRUJILLO: APOYO ECONOMICO PARA VIATICOS CON EL FIN DE DESPLAZARSE A LA CIUDAD DE BOGOTA A ATENDER LA INVITACION DE LA OFICINA DE RELACIONES INTERNACIONALES DEL ICETEX A REUNION DE TUTORES DE LO ASISTENTES DE IDIOMAS QUE SE ASIGNARON A NUESTRA UNIVERSIDAD PARA EL PERIODO ACADEMICO 2016-2017 LA CUAL SE LLAVARA A CABO EN LA CIUDAD DE BOGOTA EL 19 DE JULIO DE 2016
</t>
    </r>
    <r>
      <rPr>
        <b/>
        <sz val="10"/>
        <color theme="1"/>
        <rFont val="Arial"/>
        <family val="2"/>
      </rPr>
      <t>2 - AVANCE 234</t>
    </r>
    <r>
      <rPr>
        <sz val="10"/>
        <color theme="1"/>
        <rFont val="Arial"/>
        <family val="2"/>
      </rPr>
      <t xml:space="preserve"> - AIDA NERY FIGUEROA CABRERA: APOYO ECONOMICO PARA COMPRA DE TIQUETE AEREO PARA UN ESTUDIANTE HACIA LA UNIVERSIDAD FEDERAL DE PELOTAS-BRASIL DONDE REALIZARA INTERCAMBIO ACADEMICO DURANTE EL SEMESTRE 2016-2. LO ANTERIOR PARA DAR CUMPLIMIENTO A LA CONVOCATORIA DEL PROGRAMA BRACOL "INTERCAMBIO ESTUDIANTIL BRASIL-COLOMBIA" EN EL MARCO DEL CONVENIO VIGENTE ASCUN- GCUB. DEL 26 AL 28 DE JULIO DE 2016
</t>
    </r>
    <r>
      <rPr>
        <b/>
        <sz val="10"/>
        <color theme="1"/>
        <rFont val="Arial"/>
        <family val="2"/>
      </rPr>
      <t>3 - AVANCE 239</t>
    </r>
    <r>
      <rPr>
        <sz val="10"/>
        <color theme="1"/>
        <rFont val="Arial"/>
        <family val="2"/>
      </rPr>
      <t xml:space="preserve"> - MYRIAM RUTH POSADA DE CEBALLOS: APOYO ECONOMICO PARA COMPRA DE PASAJE AEREO A UN ESTUDIANTE QUE ADELANTA ESTUDIOS EN LA UNIVERSIDAD NACIONAL DE VILLA MARIA EN CORDOBA ARGENTINA, QUIEN REALIZARA INTERCAMBIO ACADEMICO DURANTE EL SEMESTRE 2016-2, CO EL FIN DE DAR CUMPLIMIENTO A LA CONVOCATORIA DEL PROGRAMA M.A.C.A "MOVILIDAD ACADEMICA COLOMBIA-ARGENTINA" EN EL MARCO DEL CONVENIO VIGENTE ASCUN-CIN
</t>
    </r>
    <r>
      <rPr>
        <b/>
        <sz val="10"/>
        <color theme="1"/>
        <rFont val="Arial"/>
        <family val="2"/>
      </rPr>
      <t>4 - AVANCE 238</t>
    </r>
    <r>
      <rPr>
        <sz val="10"/>
        <color theme="1"/>
        <rFont val="Arial"/>
        <family val="2"/>
      </rPr>
      <t xml:space="preserve"> - ROBERTO VARGAS CUERVO: APOYO ECONOMICO PARA  MANUTENCION PARA REALIZAR LA PROGRAMACIÓN DEL EVENTO CON LOS ASESORES DE LA RED NACIONAL DE MUSEOS. EN LA CIUDAD DE BOGOTA DEL 28 AL 29 DE JULIO DE 2016. CON CARGO AL PROYECTO MUSEO GEOLOGICO Y DEL PETROLEO.
</t>
    </r>
    <r>
      <rPr>
        <b/>
        <sz val="10"/>
        <color theme="1"/>
        <rFont val="Arial"/>
        <family val="2"/>
      </rPr>
      <t>5 - ORDEN ADMINISTRATIVA 60</t>
    </r>
    <r>
      <rPr>
        <sz val="10"/>
        <color theme="1"/>
        <rFont val="Arial"/>
        <family val="2"/>
      </rPr>
      <t xml:space="preserve"> - NATAN BATTISTI: pago de hospedaje y alimentación  correspondientes al mes de agosto como estudiante de intercambio académico internacional en el Marco del Convenio BRACOL “Intercambio de Estudiantes Brasil – Colombia” (ASCUN-GCUB).
</t>
    </r>
    <r>
      <rPr>
        <b/>
        <sz val="10"/>
        <color theme="1"/>
        <rFont val="Arial"/>
        <family val="2"/>
      </rPr>
      <t>6 - ORDEN DE PAGO 63</t>
    </r>
    <r>
      <rPr>
        <sz val="10"/>
        <color theme="1"/>
        <rFont val="Arial"/>
        <family val="2"/>
      </rPr>
      <t xml:space="preserve"> - VICTOR AUGUSTO CINQUINI TAVARES: Pago para los gastos de hospedaje y alimentación en el Marco del Convenio BRACOL “INTERCAMBIO DE ESTUDIANTES BRASIL-COLOMBIA” (ASCUN-GCUB)
</t>
    </r>
    <r>
      <rPr>
        <b/>
        <sz val="10"/>
        <color theme="1"/>
        <rFont val="Arial"/>
        <family val="2"/>
      </rPr>
      <t>7 - CONVENIO 844 DE 2016</t>
    </r>
    <r>
      <rPr>
        <sz val="10"/>
        <color theme="1"/>
        <rFont val="Arial"/>
        <family val="2"/>
      </rPr>
      <t xml:space="preserve"> - FLUBRITH COLOMBIA: CP 133 EXCD. FAC. EDUCACIOM - APOYO A LA MOVILDIAD ACADEMICA - INTERNACIONALIZACION ACADEMICA
</t>
    </r>
    <r>
      <rPr>
        <b/>
        <sz val="10"/>
        <color theme="1"/>
        <rFont val="Arial"/>
        <family val="2"/>
      </rPr>
      <t>8 - AVANCE DE LA SOLICITUD 04 No. 16001391</t>
    </r>
    <r>
      <rPr>
        <sz val="10"/>
        <color theme="1"/>
        <rFont val="Arial"/>
        <family val="2"/>
      </rPr>
      <t xml:space="preserve"> - RICARDO LEON CASTRO ZAMORA: CP 208  EXCD. FAC. ECONOMÍA - VIÁTICOS Y PASAJES AERES PARA ASISTIR A EVENTO ACADÉMICO ORGANIZADO POR LA CONTADURIA GENERAL DE LA NACION Y LA UNIVERSIDAD  DE LOS ANDES EN BOGOTA
</t>
    </r>
    <r>
      <rPr>
        <b/>
        <sz val="10"/>
        <color theme="1"/>
        <rFont val="Arial"/>
        <family val="2"/>
      </rPr>
      <t xml:space="preserve">9 - AVANCE DE LA SOLICITUD 04 No. 16001407 </t>
    </r>
    <r>
      <rPr>
        <sz val="10"/>
        <color theme="1"/>
        <rFont val="Arial"/>
        <family val="2"/>
      </rPr>
      <t xml:space="preserve">- ALMA YISETH GUTIERREZ PEÑA: VIATICOS Y TRANSPORTE PARA ASISTIR A LA REUNION DE INVESTIGADORES CONTABLES SP-PY1.1 CP 208 EXCEDENTES FEA PEREIRA 21 JULIO 2016 - 22 JULIO 2016
</t>
    </r>
    <r>
      <rPr>
        <b/>
        <sz val="10"/>
        <color theme="1"/>
        <rFont val="Arial"/>
        <family val="2"/>
      </rPr>
      <t>10 - AVANCE DE LA SOLICITUD 16001433</t>
    </r>
    <r>
      <rPr>
        <sz val="10"/>
        <color theme="1"/>
        <rFont val="Arial"/>
        <family val="2"/>
      </rPr>
      <t xml:space="preserve"> - MYRIAM LOZANO ANGEL: CP 208 VIATICOS PARA ASISTIR A REUNION DEL CONSEJO DIRECTIVO DE LA ASOCIACION COLOMBIANA DE FACULTADES DE CONTADURIA PUBLICA ASFACOP BUCARAMANGA
</t>
    </r>
    <r>
      <rPr>
        <b/>
        <sz val="10"/>
        <color theme="1"/>
        <rFont val="Arial"/>
        <family val="2"/>
      </rPr>
      <t>11 - AVANCE DE LA SOLICITUD 16001443</t>
    </r>
    <r>
      <rPr>
        <sz val="10"/>
        <color theme="1"/>
        <rFont val="Arial"/>
        <family val="2"/>
      </rPr>
      <t xml:space="preserve"> - MYRIAM RUTH POSADA DE CEBALLOS: CP 133 EXCD. FAC EDUC., CP 189 PASAJE AEREO PARA ESTUDIANTE QUE ADELANTA ESTUDIOS EN LA UNIVERSIDAD NACIONAL DE VILLA MARIA EN CORDOBA ARGENTINA, QUIEN REALIZARA INTERCAMBIO
</t>
    </r>
    <r>
      <rPr>
        <b/>
        <sz val="10"/>
        <color theme="1"/>
        <rFont val="Arial"/>
        <family val="2"/>
      </rPr>
      <t>12 - AVANCE DE LA SOLICITUD 16001459</t>
    </r>
    <r>
      <rPr>
        <sz val="10"/>
        <color theme="1"/>
        <rFont val="Arial"/>
        <family val="2"/>
      </rPr>
      <t xml:space="preserve"> - NIDIA GUZMAN DURAN : CP 133 EXCD. FAC. EDUCACION - VIATICOS Y PASAJES TERRESTRES Y AREOS PARA ADELANTAR DILIGENCIAS CON CONVENIO DE COOPERACIÓN ACADÉMICA EN LA UNIVERSIDAD DE ANTIOQUIA
</t>
    </r>
    <r>
      <rPr>
        <b/>
        <sz val="10"/>
        <color theme="1"/>
        <rFont val="Arial"/>
        <family val="2"/>
      </rPr>
      <t xml:space="preserve">13 - AVANCE 247 </t>
    </r>
    <r>
      <rPr>
        <sz val="10"/>
        <color theme="1"/>
        <rFont val="Arial"/>
        <family val="2"/>
      </rPr>
      <t xml:space="preserve">- FAIBER IGNACIO ROBAYO: APOYO ECONOMICO PARA COMPRA DE TIQUETE AEREO INTERNACIONAL A UN ESTUDIANTE QUIEN HA SIDO ADMITIDO EN LA UNIVERSIDAD DE OKLAHOMA (EEUU) PARA INTERCAMBIO ACADEMICO DURANTE EL SEMESTRE 2016-2 EN EL MARCO DEL CONVENIO VIGENTE. LA COMPRA SE REALIZARA DEL 03 AL 04 DE AGOSTO.
</t>
    </r>
    <r>
      <rPr>
        <b/>
        <sz val="10"/>
        <color theme="1"/>
        <rFont val="Arial"/>
        <family val="2"/>
      </rPr>
      <t>14 - AVANCE 245</t>
    </r>
    <r>
      <rPr>
        <sz val="10"/>
        <color theme="1"/>
        <rFont val="Arial"/>
        <family val="2"/>
      </rPr>
      <t xml:space="preserve"> - ESPERANZA DEL NIÑO DE JESUS CABRERA DIAZ: APOYO ECONOMICO PARA COMPRA DE TIQUETE AEREO PARA DOS CONFERENCISTAS A LA PRIMERA JORNADA INTERNACIONAL "COMPLEJIDAD BIOETICA Y SANALOGIA" A REALIZARSE EN EL AUDITORIO AMPARO PARAMO ENTRE EL 07 Y 09 DE SEPTIEMBRE DE 2016, CON CARGO AL PROYECTO DE INVESTIGACION "D´NEUROPSY Y DESARROLLO SOCIAL, SALUD PUBLICA Y DERECHOS HUMANOS" QUE VIENEN DE LA HABANA-CUBA POR MEDIO DEL ICETEX, POR LO TANTE EL PASJE AEREO SE DEBE COMPRAR CON ANTICIPACION DEL 03 AL 04 DE AGOSTO DE 2016.
</t>
    </r>
    <r>
      <rPr>
        <b/>
        <sz val="10"/>
        <color theme="1"/>
        <rFont val="Arial"/>
        <family val="2"/>
      </rPr>
      <t>15 - AVANCE 246</t>
    </r>
    <r>
      <rPr>
        <sz val="10"/>
        <color theme="1"/>
        <rFont val="Arial"/>
        <family val="2"/>
      </rPr>
      <t xml:space="preserve"> - YAMILE JOHANNA PEÑA POVEDA: APOYO ECONOMICO PARA MANUTENCION A DOS ESTUDIANTES PARA PARTICIPAR ENTRE LOS LOS DÍAS DE 17 AL 20 DE AGOSTO DE 2016 EN EL WORD TRAUMA CONGRESS, COMO PONENTE CON SUS RESPECTVOS TRABAJOS DE INVESTIGACION QUE SE LLEVARA A CABO EN LA CIUDAD DE NEW DELHI-INDIA 
</t>
    </r>
    <r>
      <rPr>
        <b/>
        <sz val="10"/>
        <color theme="1"/>
        <rFont val="Arial"/>
        <family val="2"/>
      </rPr>
      <t>16 - AVANCE DE LA SOLICITUD 16001517</t>
    </r>
    <r>
      <rPr>
        <sz val="10"/>
        <color theme="1"/>
        <rFont val="Arial"/>
        <family val="2"/>
      </rPr>
      <t xml:space="preserve"> - XENNY YOLIMA MENDEZ JIMENEZ : SF-PY1.2 CP 111, SP-PY1.1 CP 208 EXCD. FEA - VIATICOS Y PASAJES TERRESTRES PARA DESARROLLAR JORNADAS DE INDUCCIÓN INSTITUCIONAL A ESTUDIANTES NUEVOS Y PADRES DE FAMILIA EN SEDES 
</t>
    </r>
    <r>
      <rPr>
        <b/>
        <sz val="10"/>
        <color theme="1"/>
        <rFont val="Arial"/>
        <family val="2"/>
      </rPr>
      <t>17 - AVANCE DE LA SOLICITUD 04 No. 16001595</t>
    </r>
    <r>
      <rPr>
        <sz val="10"/>
        <color theme="1"/>
        <rFont val="Arial"/>
        <family val="2"/>
      </rPr>
      <t xml:space="preserve"> - CARLOS ANDRES MONTALVO ARCE: CP 230 EXCD. FAC. SALUD - VIATICOS Y PASAJES TERRESTRES PARA ESTUDIANTE QUE ASISTIRA A LA III REUNION NACIONAL DE SEMILLEROS DE INVESTIGACIÓN DE CIENCIA DE LA SALUD 
</t>
    </r>
    <r>
      <rPr>
        <b/>
        <sz val="10"/>
        <color theme="1"/>
        <rFont val="Arial"/>
        <family val="2"/>
      </rPr>
      <t>18 - AVANCE DE LA SOLICITUD 04 No. 16001655</t>
    </r>
    <r>
      <rPr>
        <sz val="10"/>
        <color theme="1"/>
        <rFont val="Arial"/>
        <family val="2"/>
      </rPr>
      <t xml:space="preserve"> - SERGIO ALEXANDER SANTOS SANCHEZ: CP 208 EXCD. FEA - VIATICOS Y PASAJES TERRESTRES PARA APOYAR Y REALIZAR ACOMPAÑAMIENTO EN SUSTENTACION ANTE LA DIRECCIÓN DE CURRICULO DEL DOCUMENTO MAESTRO DEL PROGRAMA DE A….
</t>
    </r>
    <r>
      <rPr>
        <b/>
        <sz val="10"/>
        <color theme="1"/>
        <rFont val="Arial"/>
        <family val="2"/>
      </rPr>
      <t>19 - AVANCE DE LA SOLICITUD 04 No. 16001665</t>
    </r>
    <r>
      <rPr>
        <sz val="10"/>
        <color theme="1"/>
        <rFont val="Arial"/>
        <family val="2"/>
      </rPr>
      <t xml:space="preserve"> - NIDIA GUZMAN DURAN: CP 133 EXCD. FAC. EDUCACION - VIATICOS Y PASAJES AEREOS PARA ASISTIR A REUNION DE CONSTITUCION DE COMISION DE UNIDADES ACADÉMICAS EN EDUCACIÓN SUPERIOR DEL SISTEMA UNIVERSITARIO…
</t>
    </r>
    <r>
      <rPr>
        <b/>
        <sz val="10"/>
        <color theme="1"/>
        <rFont val="Arial"/>
        <family val="2"/>
      </rPr>
      <t xml:space="preserve">20 - AVANCE 291 - </t>
    </r>
    <r>
      <rPr>
        <sz val="10"/>
        <color theme="1"/>
        <rFont val="Arial"/>
        <family val="2"/>
      </rPr>
      <t xml:space="preserve">GLORIA COTRINO TRUJILLO: Apoyo económico para viáticos con el fin de desplazarse a la ciudad de Bogotá a atender la invitación  de Colciencias al evento "pasantías internacionales" en el marco del programa nexo global al cual nuestra universidad se vincula. El evento se llevara a cabo en la ciudad de Bogotá el 02 de septiembre.
</t>
    </r>
    <r>
      <rPr>
        <b/>
        <sz val="10"/>
        <color theme="1"/>
        <rFont val="Arial"/>
        <family val="2"/>
      </rPr>
      <t>21 - AVANCE 293</t>
    </r>
    <r>
      <rPr>
        <sz val="10"/>
        <color theme="1"/>
        <rFont val="Arial"/>
        <family val="2"/>
      </rPr>
      <t xml:space="preserve"> - NOHORA MONTERO GARCÍA: Apoyo económico para manutención a un estudiante destino Neiva - México DF. - Neiva, para participar por el American Collegue of Surgeons en donde realizará ponencia oral de los trabajos: " Blast Injuries: How to reduce the delayed injury diagnosis and improve the management opportunity a in a middle - income country teaching hospital" y "-should ulstrasound assessment replace chest x-ray in chest trauma assessment? experience a in a middle-income country teaching hospital", evento que se realizará los dias 01 y 02 de septiembre de 2016.
</t>
    </r>
    <r>
      <rPr>
        <b/>
        <sz val="10"/>
        <color theme="1"/>
        <rFont val="Arial"/>
        <family val="2"/>
      </rPr>
      <t>22 - AVANCE DE LA SOLICITUD 04 No. 16001782</t>
    </r>
    <r>
      <rPr>
        <sz val="10"/>
        <color theme="1"/>
        <rFont val="Arial"/>
        <family val="2"/>
      </rPr>
      <t xml:space="preserve"> - MANUEL GARCIA FLOREZ: CP 230 EXCD. FAC. SALUD - HOSPEDAJE Y ALIMENTACIÓN DOS DOCENTES INVITADOS PARA DICTAR CHARLAS SOBRE TURISMO DENTRO DEL MARCO DE LA SEMANA DE PLANEAMIENTO Y DESARROLLO TURÍSTICO
</t>
    </r>
    <r>
      <rPr>
        <b/>
        <sz val="10"/>
        <color theme="1"/>
        <rFont val="Arial"/>
        <family val="2"/>
      </rPr>
      <t>23 - AVANCE 307</t>
    </r>
    <r>
      <rPr>
        <sz val="10"/>
        <color theme="1"/>
        <rFont val="Arial"/>
        <family val="2"/>
      </rPr>
      <t xml:space="preserve"> - GLORIA COTRINO TRUJILLO: APOYO ECONOMICO PARA VIATICOS Y TRANSPORTE  NEIVA-ESPINAL-NEIVA, CON EL FIN DE ATENDER INVITACIÓN A LA REUNION DEL NODO TOLIMA GRNADE DE LA RED COLOMBIANA PARA LA INTERNACIONALIZACION DE LA EDUCACIÓN SUPERIOR RCI, QUE SE LLEVARA A CABO EN LA ESCUELA DE POLICIA "GABRIEL GONZALEZ", EL 09 DE SEPTIMEBRE
</t>
    </r>
    <r>
      <rPr>
        <b/>
        <sz val="10"/>
        <color theme="1"/>
        <rFont val="Arial"/>
        <family val="2"/>
      </rPr>
      <t>24 - AVANCE DE LA SOLICITUD 04 No. 16001831</t>
    </r>
    <r>
      <rPr>
        <sz val="10"/>
        <color theme="1"/>
        <rFont val="Arial"/>
        <family val="2"/>
      </rPr>
      <t xml:space="preserve"> - LUIS ALFREDO MUÑOZ VELASCO: CP 208 EXCD. FEA - VIATICOS Y PASAJES TERRESTRES PARA PARTICIPAR EN JORNADA EN SAN AGUSTIN CON INGRESO A UNIDADES OPERATIVAS DE GARZÓN Y PITALITO DE ACUERDO AL CRONO…
</t>
    </r>
    <r>
      <rPr>
        <b/>
        <sz val="10"/>
        <color theme="1"/>
        <rFont val="Arial"/>
        <family val="2"/>
      </rPr>
      <t>25 - AVANCE DE LA SOLICITUD 04 No. 16001832</t>
    </r>
    <r>
      <rPr>
        <sz val="10"/>
        <color theme="1"/>
        <rFont val="Arial"/>
        <family val="2"/>
      </rPr>
      <t xml:space="preserve"> - MYRIAM LOZANO ANGEL: CP 208 EXCD. FEA - VIATICOS Y PASAJES TERRESTRES PARA PARTICIPAR EN JORNADA EN SAN AGUSTIN CON INGRESO A UNIDADES OPERATIVAS DE GARZÓN Y PITALITO DE ACUERDO AL CRONO…
</t>
    </r>
    <r>
      <rPr>
        <b/>
        <sz val="10"/>
        <color theme="1"/>
        <rFont val="Arial"/>
        <family val="2"/>
      </rPr>
      <t>26 - AVANCE DE LA SOLICITUD 04 No. 16001953</t>
    </r>
    <r>
      <rPr>
        <sz val="10"/>
        <color theme="1"/>
        <rFont val="Arial"/>
        <family val="2"/>
      </rPr>
      <t xml:space="preserve"> - NIDIA GUZMAN DURAN: CP 133 EXCD. FAC- EDUCACION - VIATICOS CON EL OBJETO DE ASISTIR A REUNION DE LA CONSTITUCION DE LA COMISION DE UNIDADES ACADEMICAS EN EDUCACIÓN SUPERIOR DEL SISTEMA UNIVERSITARIO ESTATAL 
</t>
    </r>
    <r>
      <rPr>
        <b/>
        <sz val="10"/>
        <color theme="1"/>
        <rFont val="Arial"/>
        <family val="2"/>
      </rPr>
      <t>27 - AVANCE 337</t>
    </r>
    <r>
      <rPr>
        <sz val="10"/>
        <color theme="1"/>
        <rFont val="Arial"/>
        <family val="2"/>
      </rPr>
      <t xml:space="preserve"> - DANIEL SUESCUN DIAZ: APOYO ECONOMICO PARA TRANSPORTE Y MANUTENCION A UN ESTUDIANTE QUE LE FUE APROBADO EL TRABAJO TITULADO "UNA RESEÑA HISTORICA DE LA FISICA CUANTICA" CON EL FIN DE REALIZAR UNA PONENCIA EN EL V CONGRESO NACIONAL DE INGENIERÍA FÍSICA, QUE SE LLEVARÁ A CABO DESDE EL 26 AL 30 DE SEPTIEMBRE DE 2016 EN MEDELLÍN - COLOMBIA, EN LA UNIVERSIDAD NACIONAL DE COLOMBIA JUNTO A LA UNIVERSIDAD EAFIT CON CARGO. SOLICITUD APROBADA POR EL COCERNI.
</t>
    </r>
    <r>
      <rPr>
        <b/>
        <sz val="10"/>
        <color theme="1"/>
        <rFont val="Arial"/>
        <family val="2"/>
      </rPr>
      <t>28 - AVANCE DE LA SOLICITUD 04 No. 16001972</t>
    </r>
    <r>
      <rPr>
        <sz val="10"/>
        <color theme="1"/>
        <rFont val="Arial"/>
        <family val="2"/>
      </rPr>
      <t xml:space="preserve"> - ALMA YISEHT GUTIERREZ PEÑA: CP 208 EXCD. FEA - TRANSPORTE TERRESTRE, VIATICOS E INSCRIPCION PARA DOCENTE Y 9 ESTUDIANTES DE CONTADURIA PUBLICA PARA PARTICIPAR EN EL XVII CONGRESO NACIONAL DE ESTUDIANTES
</t>
    </r>
    <r>
      <rPr>
        <b/>
        <sz val="10"/>
        <color theme="1"/>
        <rFont val="Arial"/>
        <family val="2"/>
      </rPr>
      <t>29 - AVANCE DE LA SOLICITUD 04 No. 16002001</t>
    </r>
    <r>
      <rPr>
        <sz val="10"/>
        <color theme="1"/>
        <rFont val="Arial"/>
        <family val="2"/>
      </rPr>
      <t xml:space="preserve"> - NIDIA GUZMAN DURAN: CP 133 EXCD. FAC- EDUCACION -  ADELANTAR DILIGENCIAS ACADEMICAS Y ADTIVAS PARA OFERTAR CURSOS DE INGLES EN ILEUSCO GARZÓN Y LA PLATA 09/29/2016
</t>
    </r>
    <r>
      <rPr>
        <b/>
        <sz val="10"/>
        <color theme="1"/>
        <rFont val="Arial"/>
        <family val="2"/>
      </rPr>
      <t>30 - AVANCE DE LA SOLICITUD 04 No. 16002040</t>
    </r>
    <r>
      <rPr>
        <sz val="10"/>
        <color theme="1"/>
        <rFont val="Arial"/>
        <family val="2"/>
      </rPr>
      <t xml:space="preserve"> - WILMER FERNANDO BOTACHE CAPERA: CP 102 EXCD. FAC. SALUD - VIATICOS Y PASAJES PARA 3 DEOCENTES QUE ASISTIRAN AL HOSPITAL DEPARTAMENTAL SAN ANTONIO DE PITALITO A REALIZAR REUNION INFORMATIVA Y CAP….</t>
    </r>
  </si>
  <si>
    <r>
      <t>1 - AVANCE DE LA SOLICITUD 04 No. 1600182</t>
    </r>
    <r>
      <rPr>
        <sz val="10"/>
        <color theme="1"/>
        <rFont val="Arial"/>
        <family val="2"/>
      </rPr>
      <t xml:space="preserve"> - LINA PAOLA RODRIGUEZ ANGULO: CP 231 EXCD. FAC. SALUD - APOYO ECONOMICO PARA HOSPEDAJE Y ALIMENTACION PARA DOCENTES INVITADOS A DICTAR CHARLAS SOBRE TURISMO DENTRO DEL MARCO DE LA SEMANA DE PLANEMAMIENTO Y….</t>
    </r>
  </si>
  <si>
    <t>NO SE HA EJECUTADO ESTE TRIMESTRE</t>
  </si>
  <si>
    <r>
      <rPr>
        <b/>
        <sz val="10"/>
        <color theme="1"/>
        <rFont val="Arial"/>
        <family val="2"/>
      </rPr>
      <t>1 - AVANCE 333</t>
    </r>
    <r>
      <rPr>
        <sz val="10"/>
        <color theme="1"/>
        <rFont val="Arial"/>
        <family val="2"/>
      </rPr>
      <t xml:space="preserve"> - ISRAEL BOTACHE CAPERA: APOYO ECONOMICO PARA DESPLAZAMIENTO A LOS REPRESENTANTES DE LOS ESTUDIANTES DE CADA UNA DE LAS SEDES PARA ASISITIR AL COMETE DE REGIONALIZACION EL CUAL SE LLEVARA A CABO EL DIA 21 DE SEPTIEMBRE DE 2016 EN LA SEDE POSTGRADOS DE LA UNIVERSIDAD.</t>
    </r>
  </si>
  <si>
    <r>
      <t>1 - CONTRATO VIPS 206</t>
    </r>
    <r>
      <rPr>
        <sz val="10"/>
        <color theme="1"/>
        <rFont val="Arial"/>
        <family val="2"/>
      </rPr>
      <t xml:space="preserve"> - GIAN PIER POOL PADOAN PEREZ: Prestar sus servicios en la realización de siete (7) talleres de paz, perdón, convivencia, y reconciliación  y seis (6) festivales de expresiones motrices deportivas, lúdicas  y artísticas, en la comuna número seis de la ciudad de Neiva, para la ejecución del Proyecto solidario de proyección social de mediana cuantía “IMPLEMENTACIÓN PEDAGOGICA DE LAS EXPRESIONES MOTRICES DEPORTIVAS- LUDICAS Y ARTISTICAS PARA LA CONSTRUCCIÓN DE PAZ Y CONVIVENCIA EN  LA COMUNA SEIS DE LA CIUDAD DE NEIVA”. 
</t>
    </r>
    <r>
      <rPr>
        <b/>
        <sz val="10"/>
        <color theme="1"/>
        <rFont val="Arial"/>
        <family val="2"/>
      </rPr>
      <t>2 - CONTRATO VIPS 207</t>
    </r>
    <r>
      <rPr>
        <sz val="10"/>
        <color theme="1"/>
        <rFont val="Arial"/>
        <family val="2"/>
      </rPr>
      <t xml:space="preserve"> - LUIS ALEJANDRO GONZALEZ CABRERA: Prestar los servicios Profesionales en la metodología y en el desarrollo del proyecto AGENDA PROSPECTIVA PARA LA COMPETITIVIDAD, EL DESARROLLO SOCIAL, LA SOSTENIBILIDAD AMBIENTAL Y LA CULTURA DE PAZ EN LA REGIÓN CENTRO Y SUR DEL DEPARTAMENTO DEL HUILA 2034, del grupo de Investigación Crea.
</t>
    </r>
    <r>
      <rPr>
        <b/>
        <sz val="10"/>
        <color theme="1"/>
        <rFont val="Arial"/>
        <family val="2"/>
      </rPr>
      <t>3 - AVANCE 324</t>
    </r>
    <r>
      <rPr>
        <sz val="10"/>
        <color theme="1"/>
        <rFont val="Arial"/>
        <family val="2"/>
      </rPr>
      <t xml:space="preserve"> - MILLER ARMIN DUSSAN CALDERON: APOYO ECONOMICO PARA TRANSPORTE Y MANUTENCION A DOS DOCENTES Y 4 PARTICIPANTES DEL PROYECTO "ACOMPAÑAMIENTO AL PROCESO ORGANIZATIVO DE DEFENSA DE LA CUENCA DEL RIO MAGDALENA PARA LA GARANTIA Y RESTABLECIEMIENTO DE LOS DERECHOS HUMANOS Y LOS DESCA DE LOS AFECTADOS POR LA POLITICA MINERO-ENERGETICA EN LA ZONA CENTRO Y SUR DEL DEPARTAMENTO DEL HUILA ", CON EL FIN DE REALIZAR TRABAJO DE CAMPO EN LOS MUNICIPIOS DE SAN AGUSTIN 14-15-16 DE SEPTIEMBRE, PITALITO 17-18-19 DE SEPTIEMBRE, GARÓN 20-21-22 DE SEPTIEMBRE, PITAL 23-24-25 DE SEPTIEMBRE, AGRADO 26-27-28 DE SEPTIEMBRE, GIGANTE 29-30 DE SEPRIEMBRE Y 01 DE OCTUBRE, HOBO 2-3-4 DE OCTUBRE DE 2016.
</t>
    </r>
    <r>
      <rPr>
        <b/>
        <sz val="10"/>
        <color theme="1"/>
        <rFont val="Arial"/>
        <family val="2"/>
      </rPr>
      <t>4 - RESOLUCIÓN 60</t>
    </r>
    <r>
      <rPr>
        <sz val="10"/>
        <color theme="1"/>
        <rFont val="Arial"/>
        <family val="2"/>
      </rPr>
      <t xml:space="preserve"> - KATHERINE RODRIGUEZ CARDOZO: Reconocer el incentivo de las actividades realizadas en el Proyecto de Investigación "MACROPROYECTO ACOMPAÑAMIENTO ORGANIZATIVO DE DEFENSA DE LA CUENCA DEL RIO MAGDALENA PARA LA GARANTIA Y RESTABLECIMIENTO DE LOS DERECHOS HUMANOS Y LOS DESCA DE LOS AFECTADOS POR LA POLITICA MINERO-ENERGETICA</t>
    </r>
  </si>
  <si>
    <r>
      <t>1 - CONTRATO VIPS 211</t>
    </r>
    <r>
      <rPr>
        <sz val="10"/>
        <color theme="1"/>
        <rFont val="Arial"/>
        <family val="2"/>
      </rPr>
      <t xml:space="preserve"> - MARIA DEL MAR DUSSAN GARCIA: Prestar servicios de apoyo y seguimiento de actividades de Proyección Social, la atención y el asesoramiento a docentes, estudiantes y comunidad, para la gestión y ejecución de proyectos, actividades y servicios de Proyección Social.
</t>
    </r>
    <r>
      <rPr>
        <b/>
        <sz val="10"/>
        <color theme="1"/>
        <rFont val="Arial"/>
        <family val="2"/>
      </rPr>
      <t>2 - AVANCE 227</t>
    </r>
    <r>
      <rPr>
        <sz val="10"/>
        <color theme="1"/>
        <rFont val="Arial"/>
        <family val="2"/>
      </rPr>
      <t xml:space="preserve"> - JORGE ELIECER MARTINEZ GAITAN: APOYO ECONOMICO PARA TRANSPORTE Y MANUTENCION PARA DOS CONTRATISTAS Y REALIZAR SALIDAS DE CAMPO QUE CONTRIBUIRAN AL CUMPLIMIENTO DEL "CONVENIO INTERADMINISTRATIVO  No. 1110 DE 2015" PARA REALIZAR LA INTERVENTORIA Y ADMINISTRATIVA Y FINANCIERA A LOS CONTRATOS QUE SE DERIVEN DE LA EJECUCIÓN DEL PROYECTO "IMPLEMENTACIÓN DE UN SISTEMA DE GESTIÓN DOCUMENTAL Y VENTANILLA UNICA EN 10 MUNICIPIOS DEL DEPARTAMENTO DEL HUILA -20150000602026" CELEBRADO ENTRE LA USCO Y EL DEPARTAMENTO DEL HUILA. DEL 18 AL 29 DE JULIO DE 2016 EN TELLO, RIVERA, CAMPOALEGRE, ALGECIRAS, GIGANTE. EL AGRADO, NATAGA, LA PLATA, ISNOS Y PITALITO.
</t>
    </r>
    <r>
      <rPr>
        <b/>
        <sz val="10"/>
        <color theme="1"/>
        <rFont val="Arial"/>
        <family val="2"/>
      </rPr>
      <t>3 - CONTRATO VIPS 205</t>
    </r>
    <r>
      <rPr>
        <sz val="10"/>
        <color theme="1"/>
        <rFont val="Arial"/>
        <family val="2"/>
      </rPr>
      <t xml:space="preserve"> - FABIAN ADAMES PAPA: Prestar servicios de apoyo a la gestión y logística para el desarrollo y ejecución del diplomado en análisis e interpretación de Datos Bioinformáticos en Agro, en ejecución del convenio suscrito USCO – BIOS.
</t>
    </r>
    <r>
      <rPr>
        <b/>
        <sz val="10"/>
        <color theme="1"/>
        <rFont val="Arial"/>
        <family val="2"/>
      </rPr>
      <t>4 - CONTRATO VIPS 227</t>
    </r>
    <r>
      <rPr>
        <sz val="10"/>
        <color theme="1"/>
        <rFont val="Arial"/>
        <family val="2"/>
      </rPr>
      <t xml:space="preserve"> - FUNDACION SOCIAL Y CULTURAL EL COLOR DE LOS SUEÑOS: realizar los servicios logisticos para la realización de jornadas artisticas y culturales por la paz y la convivencia en la región surcolombiana, Huila, Caqueta y Putumayo, en la ejecución del convenio No. 1436, suscripto entre el Ministerio de Cultura y la USCO
</t>
    </r>
    <r>
      <rPr>
        <b/>
        <sz val="10"/>
        <color theme="1"/>
        <rFont val="Arial"/>
        <family val="2"/>
      </rPr>
      <t>5 - RESOLUCION 36</t>
    </r>
    <r>
      <rPr>
        <sz val="10"/>
        <color theme="1"/>
        <rFont val="Arial"/>
        <family val="2"/>
      </rPr>
      <t xml:space="preserve"> - ROSALBA TOVAR PUENTES: Reconocer a la Ingeniera ROSALBA TOVAR PUENTES, identificado con cedula de ciudadanía No. 36.172.854 de Neiva, como Instructora para la orientación de cuatro (4) módulos a desarrollarse en el Diplomado en Análisis e Interpretación de Datos Bioinformáticos en Agro, así: Metodología de formulación de proyectos 12 horas 08 al 09 de julio de 2016, Asesoría para la formulación de proyectos, 6 horas 11 de julio de 2016, Presentación de proyectos 12 horas 29 y 30 de julio de 2016, Presentación final de proyectos 6 horas 5 de agosto de 2016
</t>
    </r>
    <r>
      <rPr>
        <b/>
        <sz val="10"/>
        <color theme="1"/>
        <rFont val="Arial"/>
        <family val="2"/>
      </rPr>
      <t>6 - AVANCE 225</t>
    </r>
    <r>
      <rPr>
        <sz val="10"/>
        <color theme="1"/>
        <rFont val="Arial"/>
        <family val="2"/>
      </rPr>
      <t xml:space="preserve"> - ROBERTO VARGAS CUERVO: APOYO ECONOMICO PARA ALQUILER DE VEHICULO,  VIATICOS Y MANUTENCION DE UN DOCENTE Y UN INTEGRANTE DEL PROYECTO "CATALOGACION LITICA DE LOS MUSEOS ARQUEOLOGICOS DEL NODO SUR HUILA" CON EL FIN DE REALIZAR DOS ACTIVIDADES.
1. SE REALIZARA CATALOGACIÓN LITICA DE LAS PIEZAS MUSEOLOGICAS DE LOS MUSEOS LOCALIZADOS EN EL AREA URBANA Y RURAL DEL MUNICIPIO DE ISNOS, DEL 14 AL 17 DE JULIO DE 2016. 2. SE REALIZARA CATALOGACIÓN LITICA DE LAS PIEZAS MUSEOLOGICAS DEL MUSEO LOCALIZADO EN LA ISPECCIÓN DE POLICIA DE BRUCELAS PERTENECIENTE AL MUNIICPIO DE PITALITO. DEL 21 AL 24 DE JULIO. EN TOTAL 8 DÍAS.
</t>
    </r>
    <r>
      <rPr>
        <b/>
        <sz val="10"/>
        <color theme="1"/>
        <rFont val="Arial"/>
        <family val="2"/>
      </rPr>
      <t>7 - AVANCE 265</t>
    </r>
    <r>
      <rPr>
        <sz val="10"/>
        <color theme="1"/>
        <rFont val="Arial"/>
        <family val="2"/>
      </rPr>
      <t xml:space="preserve"> -  HIPOLITO CAMACHO COY: APOYO ECONOMICO PARA SALIDA DE CAMPO DE 5 INTEGRANTES DEL PROYECTO "FORMACIÓN PARA LA PAZ EL PERDON Y LA RECONCILIACIÓN CON ORGANIZACIONES SOCIALES Y CULTURALES DE NEIVA; PERDON-ARTE EXPERIENCIA CON GESTORES CULTURALES" CON EL FIN DE REALIZAR LA FASE DE ACOMPAÑAMIENTO A ORGANIZACIONES Y GESTORES CULTURALES PARA LA PREPARACION DE MUESTRAS ARTISTICAS ENTRE EL 13 AL 20 DE AGOSTO DE 2016.
</t>
    </r>
    <r>
      <rPr>
        <b/>
        <sz val="10"/>
        <color theme="1"/>
        <rFont val="Arial"/>
        <family val="2"/>
      </rPr>
      <t>8 - AVANCE 230</t>
    </r>
    <r>
      <rPr>
        <sz val="10"/>
        <color theme="1"/>
        <rFont val="Arial"/>
        <family val="2"/>
      </rPr>
      <t xml:space="preserve"> - ALBERTO POLANIA PUENTES: APOYO ECONOMICO PARA TRANSPORTE Y VIATICOS A CUATRO INTEGRANTES DEL PROYECTO "ETAPA III DE ATENCION INTEGRAL Y CONSTRUCCION DE MEMORIA HISTORICA EN EL MUNICIPIO DE ALGECIRAS" LA MASACRE DE LOS PATRULLEROS CIVICOS DE 1990, COMO CASO EMBLEMATICO PARA LA MEMORIA NACIONAL, CON EL FIN DE DE REALIZAR TALLERES PARA LA CONSTRUCCON DE MEMORIA HISTORICA EN EL MUNICIPIO DE ALGECIRAS, DURANTE 13 DÌAS DEL 26 AL 30 DE JULIO Y EL 01-02-08-09-16-17-23-24 DE AGOSTO DE 2016.
</t>
    </r>
    <r>
      <rPr>
        <b/>
        <sz val="10"/>
        <color theme="1"/>
        <rFont val="Arial"/>
        <family val="2"/>
      </rPr>
      <t>9 - RESOLUCION 43</t>
    </r>
    <r>
      <rPr>
        <sz val="10"/>
        <color theme="1"/>
        <rFont val="Arial"/>
        <family val="2"/>
      </rPr>
      <t xml:space="preserve"> - YOLANDA NORATO SALGADO: Reconocer a la Nutricionista Dietista, YOLANDA NORATO SALGADO, identificada con cédula de ciudadanía No. 36.168.966 de Neiva (H), como Instructora para la orientación del “Actividades de docencia para la Conferencia y taller de nutrición para prevención de enfermedad renal crónica” a desarrollarse durante los días comprendidos del 17 de Agosto al 26 de Octubre de 2016,  con duración de Treinta y tres  (33) horas.
</t>
    </r>
    <r>
      <rPr>
        <b/>
        <sz val="10"/>
        <color theme="1"/>
        <rFont val="Arial"/>
        <family val="2"/>
      </rPr>
      <t>10 - AVANCE 262</t>
    </r>
    <r>
      <rPr>
        <sz val="10"/>
        <color theme="1"/>
        <rFont val="Arial"/>
        <family val="2"/>
      </rPr>
      <t xml:space="preserve"> - JULIO ROBERTO JAIME SALAS: APOYO ECONOMICO PARA TRANSPORTE A 9 ESTUDIANTES PARA EL DASARROLLO DE TALLERES Y REFUERZOS ESCOLARES QUE SE LLEVARAN A CABO DURANTE EL MES DE AGOSTO DE 2016 EN LA BIBLIOTECA POPULAR FRANCISCO PACHO VACCA. DEL 9 AL 31 DE AGOSTO. TAMBIEN APOYO ECONOMICO  A DOS ESTUDIANTES PARA PARTICIPAR EN PONENCIA EN LA SOCIALIZACION DE LA EXPERIENCIA DEL PROYECTO BIBLIOTECA POPULAR PACHO VACCA EN EL EVENTO "PASADO PRESENTE Y FUTURO DE LA EDUCACION POPULAR EN COLOMBIA" QUE SE REALIZARA EN LA CIUDAD DE BOGOTA EL 12 Y 13 DE AGOSTO DE 2016
</t>
    </r>
    <r>
      <rPr>
        <b/>
        <sz val="10"/>
        <color theme="1"/>
        <rFont val="Arial"/>
        <family val="2"/>
      </rPr>
      <t>11 - AVANCE 330</t>
    </r>
    <r>
      <rPr>
        <sz val="10"/>
        <color theme="1"/>
        <rFont val="Arial"/>
        <family val="2"/>
      </rPr>
      <t xml:space="preserve"> - HIPOLITO CAMACHO COY: APOYO ECONOMICO PARA DESPLAZAMIENTO A SALIDA DE CAMPO DE 5 INTEGRANTES DEL PROYECTO "FORMACIÓN PARA LA PAZ EL PERDON Y LA RECONCILIACIÓN CON ORGANIZACIONES SOCIALES Y CULTURALES DE NEIVA; PERDON-ARTE EXPERIENCIA CON GESTORES CULTURALES" CON EL FIN DE REALIZAR LA FASE DE ACOMPAÑAMIENTO A ORGANIZACIONES Y GESTORES CULTURALES PARA LA PREPARACION DE MUESTRAS ARTISITICAS.ENTRE EL21 AL 28 DE SEPTIEMBRE DE 2016.
</t>
    </r>
    <r>
      <rPr>
        <b/>
        <sz val="10"/>
        <color theme="1"/>
        <rFont val="Arial"/>
        <family val="2"/>
      </rPr>
      <t>12 - AVANCE 266</t>
    </r>
    <r>
      <rPr>
        <sz val="10"/>
        <color theme="1"/>
        <rFont val="Arial"/>
        <family val="2"/>
      </rPr>
      <t xml:space="preserve"> - ROBERTO VARGAS CUERVO: Apoyo económico para alquiler de vehículo,  viáticos y manutención de un docente y un integrante del proyecto "catalogación lítica de los museos arqueológicos del nodo sur Huila" con el fin de realizar  actividades. Se realizara catalogación lítica de las piezas museológicas del museo parque arqueológico "caa museo etnográfico del tablón" comunitario; dar la localización geográfica y estratigráfica de cada muestra y reconocimiento del campo con la ubicación georreferenciada de las muestras. El 12-13-14-15 de agosto de 2016 en San Agustín.
</t>
    </r>
    <r>
      <rPr>
        <b/>
        <sz val="10"/>
        <color theme="1"/>
        <rFont val="Arial"/>
        <family val="2"/>
      </rPr>
      <t>13 - RESOLUCION 47</t>
    </r>
    <r>
      <rPr>
        <sz val="10"/>
        <color theme="1"/>
        <rFont val="Arial"/>
        <family val="2"/>
      </rPr>
      <t xml:space="preserve"> - MANUEL ALEXANDER LARA CARDENAS: Reconocer al Especialista en Gerencia de Salud MANUEL ALEXANDER LARA CARDENAS, identificada con cédula de ciudadanía No. 7.712.071 de Neiva (H), como Instructor para la orientación del “Actividades de docencia para el seguimiento domiciliario con educación sobre nefrotóxicos, nefroprotección y detección temprana de enfermedad renal crónica” a desarrollarse durante los días comprendidos del 25 de Agosto al 17 de Noviembre de 2016,  con duración de veintinueve  (29) horas.
</t>
    </r>
    <r>
      <rPr>
        <b/>
        <sz val="10"/>
        <color theme="1"/>
        <rFont val="Arial"/>
        <family val="2"/>
      </rPr>
      <t>14 - RESOLUCION 48</t>
    </r>
    <r>
      <rPr>
        <sz val="10"/>
        <color theme="1"/>
        <rFont val="Arial"/>
        <family val="2"/>
      </rPr>
      <t xml:space="preserve"> - YENNY FERNANDA JIMENEZ MORENO: Reconocer a la Enfermera Especialista en Nefrología y Urología, YENNY FERNANDA JIMENEZ MORENO, identificada con cédula de ciudadanía No. 33.750.169 de Neiva (H), como Instructor para la orientación de “Actividades de docencia para la conferencia y taller de nefrotóxicos, nefroprotección y detección temprana de enfermedad renal crónica” a desarrollarse durante los días comprendidos del 25 de Agosto al 17 de Noviembre de 2016,  con duración de veintinueve  (29) horas.
</t>
    </r>
    <r>
      <rPr>
        <b/>
        <sz val="10"/>
        <color theme="1"/>
        <rFont val="Arial"/>
        <family val="2"/>
      </rPr>
      <t>15 - AVANCE 281</t>
    </r>
    <r>
      <rPr>
        <sz val="10"/>
        <color theme="1"/>
        <rFont val="Arial"/>
        <family val="2"/>
      </rPr>
      <t xml:space="preserve"> - PATRICIA CARRERA BERNAL: UNA DOCENTE Y MANUTENCION A UN ESTUDIANTE CON EL FIN DE DESARROLLAR CAPACITACION EN INSTRUMENTOS DE GESTION DE LA LEY 1712 DE 2014, ORIENTADA POR LA DELEGADA DE LA SECRETARIA DE TRANSPARENCIA DE LA PRESIDENCIA DE LA REPUBLICA, CON FUNCIONARIOS DEL MUNICIPIO DE BARAYA EL 25 DE AGOSTO DE 2016. Y EL 01 DE SEPTIEMBRE AL MUNICIPIO DE GIGANTE CON EL PROPOSITO DE REALIZAR UNA VISITA DE ACOMPAÑAMIENTO Y REVISIÓN DE LA IMPLEMENTACIÓN DE LA LEY DE TRANSPARENCIA. EN EL MARCO DEL PROYECTO "CONTRIBUYENDO A LA TRANSPARENCIA, AL DERECHO DE ACCESO A LA INFORMACIÓN PÚBLICA Y  A LA PARTICIPACION CIUDADANA, EN MUNICIPIOS DE SEXTA CATEGORIA DEL DEPARTAMENTO DEL HUILA" 
</t>
    </r>
    <r>
      <rPr>
        <b/>
        <sz val="10"/>
        <color theme="1"/>
        <rFont val="Arial"/>
        <family val="2"/>
      </rPr>
      <t>16 - AVANCE 280</t>
    </r>
    <r>
      <rPr>
        <sz val="10"/>
        <color theme="1"/>
        <rFont val="Arial"/>
        <family val="2"/>
      </rPr>
      <t xml:space="preserve"> - AIDA NERY FIGUEROA CABRERA: APOYO ECONOMICO PARA COMPRA DE INSUMOS, FRASCOS PLASTICOS PARA VINAGRETA, SOBRE DE SAL X 1GRAMO, PASTILLEROS PLASTICOS, PARA EDUCACION EN LIMITACION EN CONSUMO DE SAL A TRAVES DE LA VINAGRETA QUE CONTENGA 1 GR DE SAL PARA 24 HORAS Y PASTILLEROS QUE PERMITAN MEJORAR ADHERENCIA EL MANEJO DE HIPERTENSION ARTERIAL EN POBLACION OBJETO DEL PROYECTO "PROGRAMA EDUCATIVO DE NEFRPROTECCION Y DETECCION TEMPRANA DE FRC EN POBLACION CON HIPERTENSIÓN ARTERIAL Y/O DIABETES. DEL 23 AL 24 DE AGOSTO YA QUE DEBE SER UNA COMPRA TENIENDO EN CUENTA QUE DEBE SER SATISFECHA POR EXIGENCIAS DEL PROVEEDOR DE ESTRICTO CONTADO (ARTICULO 19 RES. 174 DEL 08 DE JULIO DE 2016)
</t>
    </r>
    <r>
      <rPr>
        <b/>
        <sz val="10"/>
        <color theme="1"/>
        <rFont val="Arial"/>
        <family val="2"/>
      </rPr>
      <t xml:space="preserve">17 - RESOLUCIÓN 51 - </t>
    </r>
    <r>
      <rPr>
        <sz val="10"/>
        <color theme="1"/>
        <rFont val="Arial"/>
        <family val="2"/>
      </rPr>
      <t xml:space="preserve">LAURA KATHERINE SALGADO - MARIA PAULA QUINTERO - MANEL ALEJANDRO IBAGON: Reconocer  actividades de monitorias para Proyectos de Proyección Social a razón de DOS MIL SEISCIENTOS OCHENTA Y OCHO PESOS ($2.688) MCTE, hora, a los estudiantes participantes como monitores que se relacionan a continuación desde el 02 de Septiembre hasta el 28 de Diciembre de 2016
</t>
    </r>
    <r>
      <rPr>
        <b/>
        <sz val="10"/>
        <color theme="1"/>
        <rFont val="Arial"/>
        <family val="2"/>
      </rPr>
      <t>18 - RESOLUCIÓN 52</t>
    </r>
    <r>
      <rPr>
        <sz val="10"/>
        <color theme="1"/>
        <rFont val="Arial"/>
        <family val="2"/>
      </rPr>
      <t xml:space="preserve"> - 
ALEJANDRA ALARCON CASTAÑEDA, KARLA FERNANDA BAHAMON, DIEGO ALEJANDRO VEGA, DANNA MARCELA REINOSO, MONICA MARTINEZ BARRAGAN, LUIS ENRRIQUE OLMOS, NICOLS MEDINA MEDINA: Reconocer a los estudiantes relacionados a continuación el incentivo de las actividades realizadas en el Proyecto Solidario “PROGRAMA EDUCATIVO DE NEFROPROTECCIÓN Y DETECCIÓN TEMPRANA DE ENFERMEDAD RENAL CRÓNICA EN POBLACIÓN CON HIPERTENSIÓN ARTERIAL Y/O DIABETES”, y “FORTALECIMIENTO DE LA BIBLIOTECA POPULAR PACHO VACCA EN LA COMUNA 8 DE NEIVA”, por la suma de CUATRO MIL CUARENTA Y TRES PESOS ($4.043) MCTE, la hora contados a partir del 02 de septiembre y hasta el 28 de Diciembre de 2016
</t>
    </r>
    <r>
      <rPr>
        <b/>
        <sz val="10"/>
        <color theme="1"/>
        <rFont val="Arial"/>
        <family val="2"/>
      </rPr>
      <t>19 - AVANCE 290</t>
    </r>
    <r>
      <rPr>
        <sz val="10"/>
        <color theme="1"/>
        <rFont val="Arial"/>
        <family val="2"/>
      </rPr>
      <t xml:space="preserve"> - ELVIA MARIA JIMENEZ ZAPATA: APOYO ECONOMICO  PARA CON EL FIN DE QUE ACOMPAÑE LA CAPACITACIÓN EN INSTRUMENTOS DE GESTION DE LA LEY 1712 DE 2014, ORIENTADA POR LA SECRETARIA DE TRANSPARENCIA DE LA PRESIDENCIA DE LA REPUBLICA CON FUNCIONES DE ESTE MUNICIPIO, EN EL MUNICIPIO DE GIGANTE. CON CARGO AL PROYECTO "CONTRIBUYENDO A LA TRANSPARENCI, AL DERECHO DE ACCESO A LA INFORMACIÓN PÚBLICA Y  A LA PARTICIPACION CIUDADANA, EN MUNICIPIOS DE SEXTA CATEGORIA DEL DEPARTAMENTO DEL HUILA" EL 26 DE AGOSTO DE 2016.
</t>
    </r>
    <r>
      <rPr>
        <b/>
        <sz val="10"/>
        <color theme="1"/>
        <rFont val="Arial"/>
        <family val="2"/>
      </rPr>
      <t>20 - AVANCE 289</t>
    </r>
    <r>
      <rPr>
        <sz val="10"/>
        <color theme="1"/>
        <rFont val="Arial"/>
        <family val="2"/>
      </rPr>
      <t xml:space="preserve"> - HIPOLITO CAMACHO COY: APOYO ECONOMICO PARA SALIDA DE CAMPO DE 6 INTEGRANTES DEL PROYECTO "FORMACIÓN PARA LA PAZ EL PERDON Y LA RECONCILIACIÓN CON ORGANIZACIONES SOCIALES Y CULTURALES DE NEIVA; PERDON-ARTE EXPERIENCIA CON GESTORES CULTURALES" CON EL FIN DE REALIZAR LA FASE DE CONTACTO CON ORGANIZACIONES SPCIOCULTURALES A TRAVES DE VISITAS, ENTREVISTAS Y RECOLECCION DE INFORMACION INICIAL.ENTRE EL 01 AL 19 DE SEPTIEMBRE DE 2016.
</t>
    </r>
    <r>
      <rPr>
        <b/>
        <sz val="10"/>
        <color theme="1"/>
        <rFont val="Arial"/>
        <family val="2"/>
      </rPr>
      <t>21 - CONTRATO VIPS 276</t>
    </r>
    <r>
      <rPr>
        <sz val="10"/>
        <color theme="1"/>
        <rFont val="Arial"/>
        <family val="2"/>
      </rPr>
      <t xml:space="preserve"> - LUZ AMANDA ESCOBAR TOBAR: entregar  a titulo de venta equipo de laboratorio con el fin de atender las diferentes necesidades de proyectos de proyección social "CATALOGACION LITICA DE LOS MUSEOS ARQUEOLOGICOS DEL NODO SUR HUILA" de la Universidad Surcolombiana.
</t>
    </r>
    <r>
      <rPr>
        <b/>
        <sz val="10"/>
        <color theme="1"/>
        <rFont val="Arial"/>
        <family val="2"/>
      </rPr>
      <t>22 - RESOLUCIÓN 54</t>
    </r>
    <r>
      <rPr>
        <sz val="10"/>
        <color theme="1"/>
        <rFont val="Arial"/>
        <family val="2"/>
      </rPr>
      <t xml:space="preserve"> - ARTÍCULO 1. Reconocer el incentivo de las actividades realizadas en el Proyecto de Investigación “CONTRIBUYENDO A LA TRANSPARENCIA, AL DERECHO DE ACCESO A LA INFORMACION PUBLICA Y A LA PARTICIPACIÓN CIUDADANA, EN MUNICIPIOS DE SEXTA CATEGORIA DEL DEPARTAMENTO DEL HUILA”, por la suma de CUATRO MIL CUARENTA Y TRES PESOS ($4.043) MCTE, la hora contados partir del 06 de septiembre  hasta el 12 de Octubre de 2016
</t>
    </r>
    <r>
      <rPr>
        <b/>
        <sz val="10"/>
        <color theme="1"/>
        <rFont val="Arial"/>
        <family val="2"/>
      </rPr>
      <t>23 - RESOLUCIÓN 55</t>
    </r>
    <r>
      <rPr>
        <sz val="10"/>
        <color theme="1"/>
        <rFont val="Arial"/>
        <family val="2"/>
      </rPr>
      <t xml:space="preserve"> - SEBASTIAN ANDRES REPIZO RAMON: Reconocer el incentivo de las actividades realizadas en el Proyecto de Investigación “CONTRIBUYENDO A LA TRANSPARENCIA, AL DERECHO DE ACCESO A LA INFORMACION PUBLICA Y A LA PARTICIPACIÓN CIUDADANA, EN MUNICIPIOS DE SEXTA CATEGORIA DEL DEPARTAMENTO DEL HUILA”, por la suma de CUATRO MIL CUARENTA Y TRES PESOS ($4.043) MCTE, la hora contados a partir del 13 de septiembre  hasta el 28 de Diciembre de 2016.
</t>
    </r>
    <r>
      <rPr>
        <b/>
        <sz val="10"/>
        <color theme="1"/>
        <rFont val="Arial"/>
        <family val="2"/>
      </rPr>
      <t>24 - AVANCE 294</t>
    </r>
    <r>
      <rPr>
        <sz val="10"/>
        <color theme="1"/>
        <rFont val="Arial"/>
        <family val="2"/>
      </rPr>
      <t xml:space="preserve"> - MERY ELCY CANO NUÑEZ: APOYO ECONÓMICO PARA TRANSPORTE Y MANUTENCIÓN DE UNA INVESTIGADORA  QUIÉN SE DESPLAZARÁ A LA CIUDAD DE FLORENCIA - CAQUETÁ DURANTE LOS DIAS 1, 2 Y 3 DE SEPTIEMBRE DE 2016 A PRESENTAR PONENCIA EN EL MARCO DEL PROYECTO "FORMACIÓN PARA LA PAZ, EL PERDÓN Y LA RECONCILIACIÓN CON ORGANIZACIONES SOCIALES Y CULTURALES DE NEIVA; PERDÓN ARTE, EXPERIENCIA CON GESTORES CULTURALES", CUYA PONENCIA SE DENOMINA "APORTES DE ARTE EN LA CONSTRUCCIÓN DE CULTURA DE PAZ" Y SE DESARROLLARÁ DURANTE LA SEMANA POR LA PAZ QUE ORGANIZA LA UNIVERSIDAD DE LA AMAZONÍA; Y SE REALIZARÁ UNA REUNIÓN CON GRUPOS DE INVESTIGACIÓN DE LA MENCIONADA UNIVERSIDAD EL DIA 3 DE SEPTIEMBRE DE 2016
</t>
    </r>
    <r>
      <rPr>
        <b/>
        <sz val="10"/>
        <color theme="1"/>
        <rFont val="Arial"/>
        <family val="2"/>
      </rPr>
      <t>25 - AVANCE 299</t>
    </r>
    <r>
      <rPr>
        <sz val="10"/>
        <color theme="1"/>
        <rFont val="Arial"/>
        <family val="2"/>
      </rPr>
      <t xml:space="preserve"> - JULIO ROBERTO JAIME SALAS: APOYO ECONOMICO PARA TRANSPORTE A 7 INTEGRANTES DEL PROYECTO PARA EL DESARROLLO DE TALLERES Y REFUERZOS ESCOLARES QUE SE LLEVARAN A CABO DURANTE EL MES DE SEPTIEMBRE DE 2016, EN LA BIBLIOTECA POPULAR FRANCISCO PACHO VACCA EN LAS FECHAS DEL 2-3-4-5-6-8-9-10-11-12-13-15-16-17-18-19-20-22-23-24-25-26-27-29-30 DOBLE JORNADA.PARA LA REALIZACION DE LOS TALLERES QUE SE DESARROLLARAN DE LUNES A SABADO.
TAMBIEN SE SOLICITA APOYO ECONOMICO PARA TRANSPORTE Y MANUTENCION A DOS ESTUDIANTE PARA VIAJAR A PASTO PARA PARTICIPAR COMO PONENTE EN EL "CONGRESO DE PSICOLOGIA, PEDAGOGIA: PRACTICAS LIBERADORAS" QUE SE REALIZARA EL 8 Y 9 DE SEPTIEMBRE DE 2016.
</t>
    </r>
    <r>
      <rPr>
        <b/>
        <sz val="10"/>
        <color theme="1"/>
        <rFont val="Arial"/>
        <family val="2"/>
      </rPr>
      <t>26 - AVANCE 300</t>
    </r>
    <r>
      <rPr>
        <sz val="10"/>
        <color theme="1"/>
        <rFont val="Arial"/>
        <family val="2"/>
      </rPr>
      <t xml:space="preserve"> - AIDA NERY FIGUEROA CABRERA: Apoyo económico para transporte y manutención a 4 estudiantes integrantes del proyecto "programa educativo de nefroprotección y detección temprana de enfermedad renal crónica en personas con hipertensión arterial y/o diabetes" para la realización de cuatro visitas al programa de riesgo cardiovascular de la ese Carmen Emilia Ospina.-granjas los días 5-6-7-8 de septiembre de 2016.
</t>
    </r>
    <r>
      <rPr>
        <b/>
        <sz val="10"/>
        <color theme="1"/>
        <rFont val="Arial"/>
        <family val="2"/>
      </rPr>
      <t xml:space="preserve">27 - AVANCE 313 </t>
    </r>
    <r>
      <rPr>
        <sz val="10"/>
        <color theme="1"/>
        <rFont val="Arial"/>
        <family val="2"/>
      </rPr>
      <t xml:space="preserve">- JASLEIDY LASSO CONDE:APOYO ECONOMICO PARA INSCRIPCION, TRANSPORTE Y MANUTENCION A DOS ESTUDIANTES QUIENES PARTICIPARAN COMO PONENTES CON EL POSTER EN EL V ENCUENTRO REGIONAL Y II NACIONAL DE GRUPOS DE INVESTIGACION Y PROYECCIÓN SOCIAL EN EL AREA DE SALUD DURANTE LOS DÍAS 15 Y 16 DE SEPTIEMBRE EN LA CIUDAD DE VILLAVICENCIO, UNIVERSIDAD DE LOS LLANOS CON CARGO AL PROYECTO PROGRAMA EDUCATIVO DE NEFROPROTECCION Y DETECCION TEMPRANA DE ENFERMEDAD RENAL CRONICA. 
</t>
    </r>
    <r>
      <rPr>
        <b/>
        <sz val="10"/>
        <color theme="1"/>
        <rFont val="Arial"/>
        <family val="2"/>
      </rPr>
      <t>28 - AVANCE 314</t>
    </r>
    <r>
      <rPr>
        <sz val="10"/>
        <color theme="1"/>
        <rFont val="Arial"/>
        <family val="2"/>
      </rPr>
      <t xml:space="preserve"> - JACQUELIN GARCIA PAEZ: APOYO ECONOMICO PARA TRANSPORTE A 8 FACILITADORES QUE SE DESPLAZARAN CON SU EQUIPO DE TRABAJO CONFORMADO POR LOS 55 ESTUDIANTES Y DOS DOCENTES, QUE SE DESPLAZARAN DURANTE LOS DÍAS 13-14-15-16-17 DE SEPTIEMBRE DE 2016 A REALIZAR LOS TALLERES DE INTERVENCIÓN /INTERACCION CON LOS DIVERSOS FRUPOS FOCALES. EN LAS COMUNAS 10-1-9-3-4-6-8-2 Y EN PITALITO CON ESTUDIANTES DE ESA SEDE., LA PLATA, ALGECIRAS Y GIGANTE. CON CARGO AL PROYECTO SOLIDARIO ESCUELAS DE FORMACION Y PRODUCCION DE LA AGENDA JOVEN.
</t>
    </r>
    <r>
      <rPr>
        <b/>
        <sz val="10"/>
        <color theme="1"/>
        <rFont val="Arial"/>
        <family val="2"/>
      </rPr>
      <t xml:space="preserve">29 - AVANCE 326 - </t>
    </r>
    <r>
      <rPr>
        <sz val="10"/>
        <color theme="1"/>
        <rFont val="Arial"/>
        <family val="2"/>
      </rPr>
      <t xml:space="preserve">JACQUELIN GARCIA PAEZ: APOYO ECONOMICO PARA TRANSPORTE, TRABAJO DE CAMPO PARA EL EQUIPO DE TRABAJO EN EL AREA QUE SON LIDERADOS POR LOS 8 FACILITADORES, UNA AUXILIAR Y DOS DOCENTES, QUE SE DESPLAZARAN DURANTE LOS DÍAS 21-22-23-24 DE SEPTIEMBRE DE 2016 A REALIZAR LA JORNADA PREPARATORIA AL PRIMER ENCUENTRO TERRITORIAL DE AGENDA JOVEN, DESDE CADA UNA DE LAS COMUNAS Y LOS MUNICIPIOS DE ALGECIRA Y GIGANTE. EN LAS COMUNAS 10-1-3-4-6-8-2 . CON CARGO AL PROYECTO SOLIDARIO ESCUELAS DE FORMACION Y PRODUCCION DE LA AGENDA JOVEN. EL TRASLADO IMPLICA TRASLADO DE EQUIPO Y MATERIALES.TAMBIEN APOYO ECONOMICO PARA EL TRABAJO DE CAMPO DEL PROYECTO DE INVESTIGACIÓN "ESCENARIOS Y PRACTICAS DE PARTICIPACIÓN JUVENIL EN LA EDUCACIÓN Y POLITICAS PUBLICAS JUVENILAES EN NEIVA" DEL SEMILLERO COMUNICACIÓN, EDUCACIÓN Y CULTURA. PARA SEIS MIEMBROS DEL SEMILLERO, EL TRABO SE REALIZARA EN LAS INSTITUCIONES EDUCATIVAS INEM, PROMOCION SOCIAL Y HUMBERTO TAFUR CHARRY, LOS JOVENES INVESTIGADORES SE DESPLAZARAN DURANTE LOS DÍAS 19-20-21 DE SEPTIEMBRE. LA ACTIVIDAD IMPLICA TRASLADO DE EQUIPOS Y MATERIALES.
</t>
    </r>
    <r>
      <rPr>
        <b/>
        <sz val="10"/>
        <color theme="1"/>
        <rFont val="Arial"/>
        <family val="2"/>
      </rPr>
      <t>30 - AVANCE 228</t>
    </r>
    <r>
      <rPr>
        <sz val="10"/>
        <color theme="1"/>
        <rFont val="Arial"/>
        <family val="2"/>
      </rPr>
      <t xml:space="preserve"> - HIPOLITO CAMACHO COY: APOYO ECONOMICO PARA TRANSPORTE  PARA 4 INTEGRANTES PARA TRABAJO DE CAMPO CON EL FI DE LLEVAR A CABO LA APLICACIÓN DE INSTRUMENTOS. LAS VISITAS A LAS INSTITUCIONES EDUCATIVAS EN NEIVA PARA EL DESARROLLO DE LAS ACTIVIDADES DEL PROYECTO DE INVESTIGACION TESIS DE POSGRADO DENOMINADO "TENDENCIAS PEDAGOGICAS VIGENTES DE LA CLASE DE EDUCACIÓN FISICA DEL NIVEL DE BASICA SECUNDARIA Y MEDIA EN INSTITUCIONES EDUCATIVAS PUBLICAS DEL MUNICIPIO DE NEIVA Y PITALITO" DEL 18 AL 22 DE JULIO DE 2016. APOYO ECONOMICO PARA TRANSPORTE PARA 5 INTEGRANTES DEL PROYECTO "FORMACION PARA LA PAZ EL PERDON Y LA RECONCILIACION CON ORGANIZACIONES SOCIALES Y CULTURALES DE NEIVA; PERDON ARTE", PARA REALIZAR LA FASE DE CONTACTO CON ORGANIZACIONES SOCIOCULTURALES A TRAVES DE VISITAS, ENTREVISTAS Y RECOLECCIÓN DE INFORMACION INICIAL. DEL 15 AL 23 DE JULIO DE 2016
</t>
    </r>
    <r>
      <rPr>
        <b/>
        <sz val="10"/>
        <color theme="1"/>
        <rFont val="Arial"/>
        <family val="2"/>
      </rPr>
      <t>31 - AVANCE 346</t>
    </r>
    <r>
      <rPr>
        <sz val="10"/>
        <color theme="1"/>
        <rFont val="Arial"/>
        <family val="2"/>
      </rPr>
      <t xml:space="preserve"> - ROBERTO VARGAS CUERVO: APOYO ECONOMICO PARA VIATICOS POR DOS DÍAS DEL 28 AL 29 DE SEPTIEMBRE DE 2016 PARA ASISTIR A UNA REUNION CON LOS REPRESENTANTES DE LOS MUSEOS DEL HUILA Y TOLIMA ANTE LA RED NACIONAL DE MUSEOS DONDE SE PRESENTARA UN AVANCE CON CARGO AL PROYECTO "CATALOGACION LITICA DE LOS MUSEOS ARQUEOLOGICOS DEL NODO SUR HUILA" POR EL OBJETIVO DE QUE EL DEPARTAMENTO DEL TOLIMA INICIE ESTE PROCESO PARA EL 2017 EN SUS MUSEOS ARQUEOLOGICOS.
</t>
    </r>
    <r>
      <rPr>
        <b/>
        <sz val="10"/>
        <color theme="1"/>
        <rFont val="Arial"/>
        <family val="2"/>
      </rPr>
      <t>32 - AVANCE 348</t>
    </r>
    <r>
      <rPr>
        <sz val="10"/>
        <color theme="1"/>
        <rFont val="Arial"/>
        <family val="2"/>
      </rPr>
      <t xml:space="preserve"> - ELVIA MARIA JIMENEZ ZAPATA: APOYO ECONOMICO PARA TRANSPORTE, VIATICOS Y MANUTENCION PARA DOS DOCENTES Y UN ESTUDIANTE INTEGRANTE DEL PROYECTO "CONTRIBUYENDO A LA TRANSPARENCIA AL DERECHO DE ACCESO A LA INFORMACION PUBLICA Y A LA PARTICIPACION CIUDADANA EN LOS MUNICIPIO DE SEXTA CATEGORIA DEL DEPARTAMENTO DEL HUILA" CON EL FIN DE REALIZAR VISITAS DE ACOMPAÑAMIENTO Y CAPACITACION DEL PROYECTO. DEL 28 AL 30 DE SEPTIEMBRE.</t>
    </r>
  </si>
  <si>
    <r>
      <t>1 - RESOLUCIÓN 386</t>
    </r>
    <r>
      <rPr>
        <sz val="10"/>
        <color theme="1"/>
        <rFont val="Arial"/>
        <family val="2"/>
      </rPr>
      <t xml:space="preserve"> - RODRIGO TRUJILLO NAVIA, NOEL FELIPE GONZALEZ, DAYANA MANRRIQUE PERDOMO, KAROL GISELA SAPUY: RECONOCEN MONITORIAS PROYECTOS SOLIDARIOS FAC. EDUCACIÓN PARA PRIMER PERIODO ACADÉMICO 2016
</t>
    </r>
    <r>
      <rPr>
        <b/>
        <sz val="10"/>
        <color theme="1"/>
        <rFont val="Arial"/>
        <family val="2"/>
      </rPr>
      <t xml:space="preserve">2 - ORDEN DE COMPRA FE-233-II16-B </t>
    </r>
    <r>
      <rPr>
        <sz val="10"/>
        <color theme="1"/>
        <rFont val="Arial"/>
        <family val="2"/>
      </rPr>
      <t xml:space="preserve">- NELLY CARMENZA FIGUEROA ANACONA
</t>
    </r>
    <r>
      <rPr>
        <b/>
        <sz val="10"/>
        <color theme="1"/>
        <rFont val="Arial"/>
        <family val="2"/>
      </rPr>
      <t>3 - ORDEN DE SERVICIO FE-229-II16-B</t>
    </r>
    <r>
      <rPr>
        <sz val="10"/>
        <color theme="1"/>
        <rFont val="Arial"/>
        <family val="2"/>
      </rPr>
      <t xml:space="preserve"> - COOPERATIVA DE TRANSPORTES DEL HUILA LIMITADA - COOTRANSHUILA LTDA</t>
    </r>
  </si>
  <si>
    <r>
      <t>1 - FACECONOMIA  No. 050-2016B</t>
    </r>
    <r>
      <rPr>
        <sz val="10"/>
        <color indexed="8"/>
        <rFont val="Arial"/>
        <family val="2"/>
      </rPr>
      <t xml:space="preserve"> - TANIA ALEXANDRA MEDINA PEÑA: TANIA ALEXANDRA MEDINA PEÑA  - FACECONOMIA  No. 050-2016B
</t>
    </r>
    <r>
      <rPr>
        <b/>
        <sz val="10"/>
        <color indexed="8"/>
        <rFont val="Arial"/>
        <family val="2"/>
      </rPr>
      <t xml:space="preserve">2 - FE-213-2016 - </t>
    </r>
    <r>
      <rPr>
        <sz val="10"/>
        <color indexed="8"/>
        <rFont val="Arial"/>
        <family val="2"/>
      </rPr>
      <t xml:space="preserve">ANDRES FELIPE SALCEDO CÁRDENAS: ANDRES FELIPE SALCEDO CÁRDENAS - FE-213-2016
</t>
    </r>
    <r>
      <rPr>
        <b/>
        <sz val="10"/>
        <color indexed="8"/>
        <rFont val="Arial"/>
        <family val="2"/>
      </rPr>
      <t>3 - FACECONOMIA No. 049</t>
    </r>
    <r>
      <rPr>
        <sz val="10"/>
        <color indexed="8"/>
        <rFont val="Arial"/>
        <family val="2"/>
      </rPr>
      <t xml:space="preserve"> - RODRIGO ELIAS DUSAN
</t>
    </r>
    <r>
      <rPr>
        <b/>
        <sz val="10"/>
        <color indexed="8"/>
        <rFont val="Arial"/>
        <family val="2"/>
      </rPr>
      <t>4 - FACECONOMIA No. 050</t>
    </r>
    <r>
      <rPr>
        <sz val="10"/>
        <color indexed="8"/>
        <rFont val="Arial"/>
        <family val="2"/>
      </rPr>
      <t xml:space="preserve"> - TANIA ALEXANDRA MEDINA
</t>
    </r>
    <r>
      <rPr>
        <b/>
        <sz val="10"/>
        <color indexed="8"/>
        <rFont val="Arial"/>
        <family val="2"/>
      </rPr>
      <t>5 - FACECONOMIA No. 051</t>
    </r>
    <r>
      <rPr>
        <sz val="10"/>
        <color indexed="8"/>
        <rFont val="Arial"/>
        <family val="2"/>
      </rPr>
      <t xml:space="preserve"> - XENNY YOLIMA MENDEZ
</t>
    </r>
    <r>
      <rPr>
        <b/>
        <sz val="10"/>
        <color indexed="8"/>
        <rFont val="Arial"/>
        <family val="2"/>
      </rPr>
      <t>6 - FACECONOMIA No. 066</t>
    </r>
    <r>
      <rPr>
        <sz val="10"/>
        <color indexed="8"/>
        <rFont val="Arial"/>
        <family val="2"/>
      </rPr>
      <t xml:space="preserve"> - MARTHA LUCIA CHAPARRO
</t>
    </r>
    <r>
      <rPr>
        <b/>
        <sz val="10"/>
        <color indexed="8"/>
        <rFont val="Arial"/>
        <family val="2"/>
      </rPr>
      <t>7 - CPS-469-B2016</t>
    </r>
    <r>
      <rPr>
        <sz val="10"/>
        <color indexed="8"/>
        <rFont val="Arial"/>
        <family val="2"/>
      </rPr>
      <t xml:space="preserve"> - LIBIA MARINA PRECIADO
</t>
    </r>
    <r>
      <rPr>
        <b/>
        <sz val="10"/>
        <color indexed="8"/>
        <rFont val="Arial"/>
        <family val="2"/>
      </rPr>
      <t>8 - CPS-468-B2016</t>
    </r>
    <r>
      <rPr>
        <sz val="10"/>
        <color indexed="8"/>
        <rFont val="Arial"/>
        <family val="2"/>
      </rPr>
      <t xml:space="preserve"> - SANDRA BIBIANA GOMEZ
</t>
    </r>
    <r>
      <rPr>
        <b/>
        <sz val="10"/>
        <color indexed="8"/>
        <rFont val="Arial"/>
        <family val="2"/>
      </rPr>
      <t>9 - FE-168-2016</t>
    </r>
    <r>
      <rPr>
        <sz val="10"/>
        <color indexed="8"/>
        <rFont val="Arial"/>
        <family val="2"/>
      </rPr>
      <t xml:space="preserve"> - CATALINA GARCES CASTAÑEDA
</t>
    </r>
    <r>
      <rPr>
        <b/>
        <sz val="10"/>
        <color indexed="8"/>
        <rFont val="Arial"/>
        <family val="2"/>
      </rPr>
      <t>10 - FE-163-2016</t>
    </r>
    <r>
      <rPr>
        <sz val="10"/>
        <color indexed="8"/>
        <rFont val="Arial"/>
        <family val="2"/>
      </rPr>
      <t xml:space="preserve"> -  CAMILO ANDRES NUÑEZC
</t>
    </r>
    <r>
      <rPr>
        <b/>
        <sz val="10"/>
        <color indexed="8"/>
        <rFont val="Arial"/>
        <family val="2"/>
      </rPr>
      <t>11 - FE-165-2016</t>
    </r>
    <r>
      <rPr>
        <sz val="10"/>
        <color indexed="8"/>
        <rFont val="Arial"/>
        <family val="2"/>
      </rPr>
      <t xml:space="preserve"> - WILMER ALEXANDER BARBOSA 
</t>
    </r>
    <r>
      <rPr>
        <b/>
        <sz val="10"/>
        <color indexed="8"/>
        <rFont val="Arial"/>
        <family val="2"/>
      </rPr>
      <t>12 - FE-164-2016</t>
    </r>
    <r>
      <rPr>
        <sz val="10"/>
        <color indexed="8"/>
        <rFont val="Arial"/>
        <family val="2"/>
      </rPr>
      <t xml:space="preserve"> - JUAN DIEGO CHAVARRO
</t>
    </r>
    <r>
      <rPr>
        <b/>
        <sz val="10"/>
        <color indexed="8"/>
        <rFont val="Arial"/>
        <family val="2"/>
      </rPr>
      <t>13 - FE-188-2016</t>
    </r>
    <r>
      <rPr>
        <sz val="10"/>
        <color indexed="8"/>
        <rFont val="Arial"/>
        <family val="2"/>
      </rPr>
      <t xml:space="preserve"> - SANDRA CONSTANZA VANEGAS
</t>
    </r>
    <r>
      <rPr>
        <b/>
        <sz val="10"/>
        <color indexed="8"/>
        <rFont val="Arial"/>
        <family val="2"/>
      </rPr>
      <t>14 - FE-213-2016</t>
    </r>
    <r>
      <rPr>
        <sz val="10"/>
        <color indexed="8"/>
        <rFont val="Arial"/>
        <family val="2"/>
      </rPr>
      <t xml:space="preserve"> - ANDRES FELIPE SALCEDO
</t>
    </r>
    <r>
      <rPr>
        <b/>
        <sz val="10"/>
        <color indexed="8"/>
        <rFont val="Arial"/>
        <family val="2"/>
      </rPr>
      <t>15 - FE-220-2016</t>
    </r>
    <r>
      <rPr>
        <sz val="10"/>
        <color indexed="8"/>
        <rFont val="Arial"/>
        <family val="2"/>
      </rPr>
      <t xml:space="preserve"> - LUIS ANIBAL ARANDA
</t>
    </r>
    <r>
      <rPr>
        <b/>
        <sz val="10"/>
        <color indexed="8"/>
        <rFont val="Arial"/>
        <family val="2"/>
      </rPr>
      <t>16 - FS-147-B2016</t>
    </r>
    <r>
      <rPr>
        <sz val="10"/>
        <color indexed="8"/>
        <rFont val="Arial"/>
        <family val="2"/>
      </rPr>
      <t xml:space="preserve"> - CARLOS ANDRES MONTALVO
</t>
    </r>
    <r>
      <rPr>
        <b/>
        <sz val="10"/>
        <color indexed="8"/>
        <rFont val="Arial"/>
        <family val="2"/>
      </rPr>
      <t>17 - FS-148-B2016</t>
    </r>
    <r>
      <rPr>
        <sz val="10"/>
        <color indexed="8"/>
        <rFont val="Arial"/>
        <family val="2"/>
      </rPr>
      <t xml:space="preserve"> - DIANA YVELLY  VARGAS
</t>
    </r>
    <r>
      <rPr>
        <b/>
        <sz val="10"/>
        <color indexed="8"/>
        <rFont val="Arial"/>
        <family val="2"/>
      </rPr>
      <t>18 - FS-149-B2016</t>
    </r>
    <r>
      <rPr>
        <sz val="10"/>
        <color indexed="8"/>
        <rFont val="Arial"/>
        <family val="2"/>
      </rPr>
      <t xml:space="preserve"> - MARIA YEDME SANCHEZ
</t>
    </r>
    <r>
      <rPr>
        <b/>
        <sz val="10"/>
        <color indexed="8"/>
        <rFont val="Arial"/>
        <family val="2"/>
      </rPr>
      <t>19 - FS-150-B2016</t>
    </r>
    <r>
      <rPr>
        <sz val="10"/>
        <color indexed="8"/>
        <rFont val="Arial"/>
        <family val="2"/>
      </rPr>
      <t xml:space="preserve">- FEDERICO CASTELLANOS FORERO
</t>
    </r>
    <r>
      <rPr>
        <b/>
        <sz val="10"/>
        <color indexed="8"/>
        <rFont val="Arial"/>
        <family val="2"/>
      </rPr>
      <t>20 - FS-151-B2016</t>
    </r>
    <r>
      <rPr>
        <sz val="10"/>
        <color indexed="8"/>
        <rFont val="Arial"/>
        <family val="2"/>
      </rPr>
      <t xml:space="preserve"> - JESUS DAVID FALLA
</t>
    </r>
    <r>
      <rPr>
        <b/>
        <sz val="10"/>
        <color indexed="8"/>
        <rFont val="Arial"/>
        <family val="2"/>
      </rPr>
      <t>21 - FS-152-B2016</t>
    </r>
    <r>
      <rPr>
        <sz val="10"/>
        <color indexed="8"/>
        <rFont val="Arial"/>
        <family val="2"/>
      </rPr>
      <t xml:space="preserve"> - GABRIEL FERNANDO GARCIA MORALES
</t>
    </r>
    <r>
      <rPr>
        <b/>
        <sz val="10"/>
        <color indexed="8"/>
        <rFont val="Arial"/>
        <family val="2"/>
      </rPr>
      <t>22 - FACECONOMIA No. 067-2016B</t>
    </r>
    <r>
      <rPr>
        <sz val="10"/>
        <color indexed="8"/>
        <rFont val="Arial"/>
        <family val="2"/>
      </rPr>
      <t xml:space="preserve"> - CARLOS JAVIER MARTINEZ
</t>
    </r>
    <r>
      <rPr>
        <b/>
        <sz val="10"/>
        <color indexed="8"/>
        <rFont val="Arial"/>
        <family val="2"/>
      </rPr>
      <t>23 - FI-042-B-2016</t>
    </r>
    <r>
      <rPr>
        <sz val="10"/>
        <color indexed="8"/>
        <rFont val="Arial"/>
        <family val="2"/>
      </rPr>
      <t xml:space="preserve"> - MARIA PIEDAD RINCON
</t>
    </r>
    <r>
      <rPr>
        <b/>
        <sz val="10"/>
        <color indexed="8"/>
        <rFont val="Arial"/>
        <family val="2"/>
      </rPr>
      <t>24 - ORDEN DE SERVICIO FACECONOMIA No. 068-2016B</t>
    </r>
    <r>
      <rPr>
        <sz val="10"/>
        <color indexed="8"/>
        <rFont val="Arial"/>
        <family val="2"/>
      </rPr>
      <t xml:space="preserve"> - LUIS FELIPE CELIS FIERRO
</t>
    </r>
    <r>
      <rPr>
        <b/>
        <sz val="10"/>
        <color indexed="8"/>
        <rFont val="Arial"/>
        <family val="2"/>
      </rPr>
      <t>25 - AVANCE DE LA SOLICITUD 04 No. 16001692</t>
    </r>
    <r>
      <rPr>
        <sz val="10"/>
        <color indexed="8"/>
        <rFont val="Arial"/>
        <family val="2"/>
      </rPr>
      <t xml:space="preserve"> - ANTONIO GERMAN CASTAÑEDA HERNANDEZ: CP 209 EXCD. FEA - APOYO ECONOMICO PARA TRANSPORTE URBANO DURANTE LOS MESES DE SEPTIEMBRE OCTUBRE Y NOVIEMBRE DE 2016 PARA 7 MONITORES ADSCRITOS AL CENTRO DE INTERACCIÓN EMPRESARIAL…
</t>
    </r>
    <r>
      <rPr>
        <b/>
        <sz val="10"/>
        <color indexed="8"/>
        <rFont val="Arial"/>
        <family val="2"/>
      </rPr>
      <t>26 - FS-184-B2016</t>
    </r>
    <r>
      <rPr>
        <sz val="10"/>
        <color indexed="8"/>
        <rFont val="Arial"/>
        <family val="2"/>
      </rPr>
      <t xml:space="preserve"> - MARIA YEDME SANCHEZ
</t>
    </r>
    <r>
      <rPr>
        <b/>
        <sz val="10"/>
        <color indexed="8"/>
        <rFont val="Arial"/>
        <family val="2"/>
      </rPr>
      <t>27 - FS-185-B2016</t>
    </r>
    <r>
      <rPr>
        <sz val="10"/>
        <color indexed="8"/>
        <rFont val="Arial"/>
        <family val="2"/>
      </rPr>
      <t xml:space="preserve"> - GABRIEL FERNANDO GARCIA MORALES
</t>
    </r>
    <r>
      <rPr>
        <b/>
        <sz val="10"/>
        <color indexed="8"/>
        <rFont val="Arial"/>
        <family val="2"/>
      </rPr>
      <t xml:space="preserve">28 - FS-186-B2016 - </t>
    </r>
    <r>
      <rPr>
        <sz val="10"/>
        <color indexed="8"/>
        <rFont val="Arial"/>
        <family val="2"/>
      </rPr>
      <t xml:space="preserve">MARIA FERNANDA ALARCON
</t>
    </r>
    <r>
      <rPr>
        <b/>
        <sz val="10"/>
        <color indexed="8"/>
        <rFont val="Arial"/>
        <family val="2"/>
      </rPr>
      <t>29 - FS-187-B2016</t>
    </r>
    <r>
      <rPr>
        <sz val="10"/>
        <color indexed="8"/>
        <rFont val="Arial"/>
        <family val="2"/>
      </rPr>
      <t xml:space="preserve"> - JESUS DAVID FALLA
</t>
    </r>
    <r>
      <rPr>
        <b/>
        <sz val="10"/>
        <color indexed="8"/>
        <rFont val="Arial"/>
        <family val="2"/>
      </rPr>
      <t>30 - FS-188-B2016</t>
    </r>
    <r>
      <rPr>
        <sz val="10"/>
        <color indexed="8"/>
        <rFont val="Arial"/>
        <family val="2"/>
      </rPr>
      <t xml:space="preserve"> - FRANCISCO JOSE ARIZA
</t>
    </r>
    <r>
      <rPr>
        <b/>
        <sz val="10"/>
        <color indexed="8"/>
        <rFont val="Arial"/>
        <family val="2"/>
      </rPr>
      <t>31 - FS-189-B2016</t>
    </r>
    <r>
      <rPr>
        <sz val="10"/>
        <color indexed="8"/>
        <rFont val="Arial"/>
        <family val="2"/>
      </rPr>
      <t xml:space="preserve"> - ANA MARIA MAÑOSCA RAMIREZ
</t>
    </r>
    <r>
      <rPr>
        <b/>
        <sz val="10"/>
        <color indexed="8"/>
        <rFont val="Arial"/>
        <family val="2"/>
      </rPr>
      <t>32 - CPS-704-B2016</t>
    </r>
    <r>
      <rPr>
        <sz val="10"/>
        <color indexed="8"/>
        <rFont val="Arial"/>
        <family val="2"/>
      </rPr>
      <t xml:space="preserve"> - HERNANDO ALFONSO CERON: CP 289 APOYO A LA GESTION ACADEMICO ADMINISTRATIVA DE LA PROYECCION SOCIAL
</t>
    </r>
    <r>
      <rPr>
        <b/>
        <sz val="10"/>
        <color indexed="8"/>
        <rFont val="Arial"/>
        <family val="2"/>
      </rPr>
      <t>33 - CPS-607-B2016</t>
    </r>
    <r>
      <rPr>
        <sz val="10"/>
        <color indexed="8"/>
        <rFont val="Arial"/>
        <family val="2"/>
      </rPr>
      <t xml:space="preserve"> - JIMMY FERNANDO CHARRY TENGONO: ACTA ADICIONAL EN TIEMPO Y VALOR
</t>
    </r>
    <r>
      <rPr>
        <b/>
        <sz val="10"/>
        <color indexed="8"/>
        <rFont val="Arial"/>
        <family val="2"/>
      </rPr>
      <t xml:space="preserve">34 - AVANCE 382 </t>
    </r>
    <r>
      <rPr>
        <sz val="10"/>
        <color indexed="8"/>
        <rFont val="Arial"/>
        <family val="2"/>
      </rPr>
      <t xml:space="preserve">- WISBERTO NAVARRO SALCEDO: APOYO ECONOMICO PARA TRANSPORTE TERRESTRE A UN ESTUDIANTE A LA CIUDAD DE MEDELLIN, PORQUE LA FUNDACION GABRIEL GARCIA MARQUEZ PARA EL NUEVO PERIODISMO IBEROAMERICANO ESTARA REALIZANDO EN DIFERENTES ESCENARIOS  DE LA CIUDAD DE MEDELLIN EL FESTIVAL DE PERIODISMO GABRIEL GARCIA MARUEZ EN EL QUE PARTICIPARAN EN CONVERSATORIOS INVITADOS NACIONALES E INTERNACIONALES Y EN EL QUE ADEMAS SE DICTARAN UNA SERIE DE TALLERES DE FORMACION PARA ESTUDIANTES DE COMUNICACION. DESDE EL 30 DE SEPTIEMBRE HASTA EL 02 DE OCTUBRE DE 2016
</t>
    </r>
    <r>
      <rPr>
        <b/>
        <sz val="10"/>
        <color indexed="8"/>
        <rFont val="Arial"/>
        <family val="2"/>
      </rPr>
      <t>35 - AVANCE DE LA SOLICITUD 04 No.  16002029</t>
    </r>
    <r>
      <rPr>
        <sz val="10"/>
        <color indexed="8"/>
        <rFont val="Arial"/>
        <family val="2"/>
      </rPr>
      <t xml:space="preserve"> - TANIA ALEXANDRA MEDINA PEÑA: CP 295 EXCD. FEA - VIATICOS Y TRANSPORTE TERRESTRE CON EL FIN DE DESEMPEÑARSE COMO MAESTRA DE CEREMONIA EN LOS GRADOS DE ESTUDIANTES DE PREGRADO Y POSGRADOS ADSCRITOS A LA FACU…</t>
    </r>
  </si>
  <si>
    <r>
      <t xml:space="preserve">1 - RESOLUCIÓN 61 - </t>
    </r>
    <r>
      <rPr>
        <sz val="10"/>
        <color theme="1"/>
        <rFont val="Arial"/>
        <family val="2"/>
      </rPr>
      <t>MARTHA CECILIA ANDRADE CALDERON: Reconocer a la Magister en Literatura, MARTHA CECILIA ANDRADE CALDERON, identificada con cédula de ciudadanía No. 36.160.042 de Neiva (H)., como Instructora para la orientación de “Actividades de docencia para el seminario taller – una triada indisoluble en la academia: docencia, investigación y escritura”, dirigido a los egresados, estudiantes de postgrados y docentes de la Institución, a desarrollarse durante los días comprendidos entre el 23 al 24 de Septiembre de 2016,  con una duración de doce  (12) horas.</t>
    </r>
  </si>
  <si>
    <r>
      <t>1 - CONTRATO VIPS 270</t>
    </r>
    <r>
      <rPr>
        <sz val="10"/>
        <color theme="1"/>
        <rFont val="Arial"/>
        <family val="2"/>
      </rPr>
      <t xml:space="preserve"> - JESSICA ANDREA RUIZ TOVAR: Prestar los servicios Profesionales en la consolidación de la información del programa gestión tecnológica de  la Vicerrectoría de Investigación y Proyección Social VIPS. 
</t>
    </r>
    <r>
      <rPr>
        <b/>
        <sz val="10"/>
        <color theme="1"/>
        <rFont val="Arial"/>
        <family val="2"/>
      </rPr>
      <t>2 - CPS-683-B2016</t>
    </r>
    <r>
      <rPr>
        <sz val="10"/>
        <color theme="1"/>
        <rFont val="Arial"/>
        <family val="2"/>
      </rPr>
      <t xml:space="preserve"> - LIDA PATRICIA BUSTOS TRUJILLO
</t>
    </r>
    <r>
      <rPr>
        <b/>
        <sz val="10"/>
        <color theme="1"/>
        <rFont val="Arial"/>
        <family val="2"/>
      </rPr>
      <t xml:space="preserve">3 - CPS-682-B2016 - </t>
    </r>
    <r>
      <rPr>
        <sz val="10"/>
        <color theme="1"/>
        <rFont val="Arial"/>
        <family val="2"/>
      </rPr>
      <t>CARLOS ANDRÉS CALDERON STERLING</t>
    </r>
  </si>
  <si>
    <r>
      <t>1 - CPS-564-B2016</t>
    </r>
    <r>
      <rPr>
        <sz val="10"/>
        <color indexed="8"/>
        <rFont val="Arial"/>
        <family val="2"/>
      </rPr>
      <t xml:space="preserve"> - DAIRO ENRRIQUE FUENTES VARGAS: ACTA ADICIONAL EN TIEMPO Y VALOR AL CPS-564-B2016
</t>
    </r>
    <r>
      <rPr>
        <b/>
        <sz val="10"/>
        <color indexed="8"/>
        <rFont val="Arial"/>
        <family val="2"/>
      </rPr>
      <t>2 - CPS-565-B2016</t>
    </r>
    <r>
      <rPr>
        <sz val="10"/>
        <color indexed="8"/>
        <rFont val="Arial"/>
        <family val="2"/>
      </rPr>
      <t xml:space="preserve"> - LUISA MARIA GALINDO QUIROGA: ACTA ADICIONAL EN TIEMPO Y VALOR AL CPS-565-B2016
</t>
    </r>
    <r>
      <rPr>
        <b/>
        <sz val="10"/>
        <color indexed="8"/>
        <rFont val="Arial"/>
        <family val="2"/>
      </rPr>
      <t>3 - CPS-603-B2016</t>
    </r>
    <r>
      <rPr>
        <sz val="10"/>
        <color indexed="8"/>
        <rFont val="Arial"/>
        <family val="2"/>
      </rPr>
      <t xml:space="preserve"> - JUAN CAMILO RAMIREZ GARCIA: ACTA ADICIONAL EN TIEMPO Y VALOR AL CPS-603-B2016</t>
    </r>
  </si>
  <si>
    <r>
      <rPr>
        <b/>
        <sz val="10"/>
        <color theme="1"/>
        <rFont val="Arial"/>
        <family val="2"/>
      </rPr>
      <t>1 - AVANCE 249</t>
    </r>
    <r>
      <rPr>
        <sz val="10"/>
        <color theme="1"/>
        <rFont val="Arial"/>
        <family val="2"/>
      </rPr>
      <t xml:space="preserve"> - JAIME POLANIA PERDOMO: Apoyo económico para viáticos y transporte para dos docentes a la ciudad de Ibagué y Bogotá del 04 al 12 de agosto para el desarrollo de visitas universitarias que vienen desarrollando procesos curriculares en el marco de la propuesta virtualización de los cursos del componente institucional aprobado por el consejo académico del 04 al 05 a Ibagué del 11 al 12 de agosto en Bogotá
</t>
    </r>
    <r>
      <rPr>
        <b/>
        <sz val="10"/>
        <color theme="1"/>
        <rFont val="Arial"/>
        <family val="2"/>
      </rPr>
      <t>2 - AVANCE 250</t>
    </r>
    <r>
      <rPr>
        <sz val="10"/>
        <color theme="1"/>
        <rFont val="Arial"/>
        <family val="2"/>
      </rPr>
      <t xml:space="preserve"> - FERNANDO CHARRY GONZALEZ: Apoyo económico para viáticos y transporte para un docente a la ciudad de  y Bogotá del 10 al 11 de agosto para el desarrollo de visitas universitarias que vienen desarrollando procesos curriculares en el marco de la propuesta virtualización de los cursos del componente institucional aprobado por el consejo académico en la UNIVERSIDAD UNAD.</t>
    </r>
  </si>
  <si>
    <r>
      <t>1 - CONTRATO VIPS 208</t>
    </r>
    <r>
      <rPr>
        <sz val="10"/>
        <color theme="1"/>
        <rFont val="Arial"/>
        <family val="2"/>
      </rPr>
      <t xml:space="preserve"> - NATHALIE ROJAS MARIN: Prestar servicios Profesionales a la gestión y seguimiento presupuestal de los proyectos y actividades de la Vicerrectoría de Investigación y Proyección Social.</t>
    </r>
  </si>
  <si>
    <r>
      <t>1 - CONTRATO VIPS 236</t>
    </r>
    <r>
      <rPr>
        <sz val="10"/>
        <color theme="1"/>
        <rFont val="Arial"/>
        <family val="2"/>
      </rPr>
      <t xml:space="preserve"> - DERLY YASMIN AGUIAR BARRIOS: Prestar servicios de apoyo a la gestión Jurídica en el desarrollo del proyecto SP-PY6. Estructuración y Desarrollo de la Agenda Social Regional en el marco del plan de trabajo 2016. </t>
    </r>
  </si>
  <si>
    <r>
      <t>1 - CONTRATO VIPS 248</t>
    </r>
    <r>
      <rPr>
        <sz val="10"/>
        <color theme="1"/>
        <rFont val="Arial"/>
        <family val="2"/>
      </rPr>
      <t xml:space="preserve"> - ERIKA MARCELA TINOCO RIVERA: Prestar los servicios profesionales para apoyar el proceso de evaluación y seguimiento a la política pública de equidad de género de la mujer huilense en el desarrollo del proyecto: sp-py6. Estructuración y desarrollo de la Agenda Social Regional. 
</t>
    </r>
    <r>
      <rPr>
        <b/>
        <sz val="10"/>
        <color theme="1"/>
        <rFont val="Arial"/>
        <family val="2"/>
      </rPr>
      <t>2 - AVANCE 351</t>
    </r>
    <r>
      <rPr>
        <sz val="10"/>
        <color theme="1"/>
        <rFont val="Arial"/>
        <family val="2"/>
      </rPr>
      <t xml:space="preserve"> - JACQUELIN GARCIA PAEZ: APOYO ECONOMICO PARA APOYO SERVICIOS LOGISTICOS DE LOS TALLERES TERRITORIALES EN LOS MUNICIPIOS DE NEIVA, LA PLATA, ALGECIRAS, GIGANTE Y PITALITO SU OBJETIVO ES "PROPICIAR UN ESCENARIO DE ENCUENTRO JUVENIL PARA LA INTEGRACION Y LA REFLEXION ALREDEDOR DE LA PARTICIPACION PRACTICA, DERECHO Y RESPONSABILIDAD CIUDADANA", PARA GARANTIZAR EL CUMPLIMIENTO DE LAS ACTIVIDADES EN MENCION, </t>
    </r>
  </si>
  <si>
    <r>
      <t>1 - CONTRATO VIPS 216</t>
    </r>
    <r>
      <rPr>
        <sz val="10"/>
        <color theme="1"/>
        <rFont val="Arial"/>
        <family val="2"/>
      </rPr>
      <t xml:space="preserve"> - OSCAR GUILLERMO PEREZ CASTRO:  entregar a título de venta, la impresión de afiches, carpetas y cd´s, para la promoción y difusión de los logros alcanzados en el foro denominado "Los aportes de la Universidad pública a la paz territorial" dentro del desarrollo del proyecto "Estructuración y desarrollo de la agenda social regional" de la USCO
</t>
    </r>
    <r>
      <rPr>
        <b/>
        <sz val="10"/>
        <color theme="1"/>
        <rFont val="Arial"/>
        <family val="2"/>
      </rPr>
      <t>2 - AVANCE 292</t>
    </r>
    <r>
      <rPr>
        <sz val="10"/>
        <color theme="1"/>
        <rFont val="Arial"/>
        <family val="2"/>
      </rPr>
      <t xml:space="preserve"> - JUAN CARLOS ALBARRACIN GALLEGO: Apoyo económico para transporte y manutención a un contratista con el fin de participar en el ii foro "pedagogía y cultura de paz" en el auditorio Ángel Cuniberti de la universidad de la amazonia en Florencia (Caquetá) con el fin de presentar una ponencia sobre el proyecto agenda social regional del 01 al 02 de septiembre se autoriza medio día mas de viáticos, en Florencia - Caquetá</t>
    </r>
  </si>
  <si>
    <r>
      <t>1 - CONTRATO VIPS 283</t>
    </r>
    <r>
      <rPr>
        <sz val="10"/>
        <color theme="1"/>
        <rFont val="Arial"/>
        <family val="2"/>
      </rPr>
      <t xml:space="preserve"> - EDWIN ADRIAN SANCHEZ OBANDO: Prestar servicios de apoyo a la gestión a la Vicerrectoría de Investigaciones de Proyección Social</t>
    </r>
  </si>
  <si>
    <r>
      <t>1 - AVANCE 315</t>
    </r>
    <r>
      <rPr>
        <sz val="10"/>
        <color theme="1"/>
        <rFont val="Arial"/>
        <family val="2"/>
      </rPr>
      <t xml:space="preserve"> - FERNANDO CHARRY GONZALEZ: APOYO ECONOMICO PARA UN DOCENTE Y UN CONTRATISTAS PARA TRANSPORTE, VIATICOS Y MANUTENCIÓN CON EL FIN DE ASISITIR A LA X CONFERENCIA DE LAS FARC (EN EL MARCO DE LOS ACUERDOS DE LA HABANA) DEL 17 AL 22 DE SEPTIEMBRE DE 2016 EN LA ZONA RURAL DE SAN VICENTE DEL CAGUAN - CAQUETA
</t>
    </r>
    <r>
      <rPr>
        <b/>
        <sz val="10"/>
        <color theme="1"/>
        <rFont val="Arial"/>
        <family val="2"/>
      </rPr>
      <t>2 - CONTRATO VIPS 272</t>
    </r>
    <r>
      <rPr>
        <sz val="10"/>
        <color theme="1"/>
        <rFont val="Arial"/>
        <family val="2"/>
      </rPr>
      <t xml:space="preserve"> - FERNEY DE JESÚS BEDOYA FLÓREZ:  prestar el servicio tecnico para el mantenimiento preventivo y correctivo de los equipos de video y fotografia que brindan apoyo al Laboratorio de Televisión, al centro de Produccioón Audiovisual y al Programa de Comunicación Social y Periodismo de la Facultad de Ciencias Sociales y Humanas.</t>
    </r>
  </si>
  <si>
    <r>
      <t>1 - CONTRATO VIPS 225</t>
    </r>
    <r>
      <rPr>
        <sz val="10"/>
        <color theme="1"/>
        <rFont val="Arial"/>
        <family val="2"/>
      </rPr>
      <t xml:space="preserve"> - ALBERT ANDREY VILLAMARIN QUIMBAYA: prestar el servicio de renovación del hosting y dominio de la pagina web, del Centro Virtual de Noticias de la Facultad de Ciencias Sociales y Humanas.</t>
    </r>
  </si>
  <si>
    <r>
      <t>1 - CONTRATO VIPS 213</t>
    </r>
    <r>
      <rPr>
        <sz val="10"/>
        <color theme="1"/>
        <rFont val="Arial"/>
        <family val="2"/>
      </rPr>
      <t xml:space="preserve"> - GERMAN MAURICIO MONTEALEGRE CALDERON: Prestar los servicios técnicos para el apoyo en la gestión e implementación de la Aplicación Móvil oficial de la Universidad Surcolombiana la cual incluye diez módulos principales dentro de su menú: (Noticias, Agenda, Emisora radio Universidad Surcolombiana 89.7 FM, Menú Restaurante, Instructivos, Teleología Institucional, Redes Sociales, Página Web, Sedes y Cronograma Auditorio Olga Tonny Vidales). Así mismo, el acompañamiento en el proceso de capacitación para la alimentación de información desde esta herramienta tecnológica, al personal encargado de administrarla. 
</t>
    </r>
    <r>
      <rPr>
        <b/>
        <sz val="10"/>
        <color theme="1"/>
        <rFont val="Arial"/>
        <family val="2"/>
      </rPr>
      <t>2 - CONTRATO VIPS 271</t>
    </r>
    <r>
      <rPr>
        <sz val="10"/>
        <color theme="1"/>
        <rFont val="Arial"/>
        <family val="2"/>
      </rPr>
      <t xml:space="preserve"> - LUIS FELIPE CELIS FIERRO: Prestar el Servicio  de apoyo a la gestión en el manejo de la plataforma MOODLE www.uscovirtual.edu.co, contemplada en el Plan Estratégico de Incorporación de TIC para  garantizar  su adecuado  manejo.  </t>
    </r>
  </si>
  <si>
    <r>
      <t>1 - CONTRATO VIPS 209</t>
    </r>
    <r>
      <rPr>
        <sz val="10"/>
        <color theme="1"/>
        <rFont val="Arial"/>
        <family val="2"/>
      </rPr>
      <t xml:space="preserve"> - ESTEFANY ROJAS MARIN: Prestar sus servicios de  Apoyo a la Gestión Administrativa en la Vicerrectoría de Investigación y Proyección Social VIPS.
</t>
    </r>
    <r>
      <rPr>
        <b/>
        <sz val="10"/>
        <color theme="1"/>
        <rFont val="Arial"/>
        <family val="2"/>
      </rPr>
      <t xml:space="preserve">2 - CONTRATO VIPS 210 - </t>
    </r>
    <r>
      <rPr>
        <sz val="10"/>
        <color theme="1"/>
        <rFont val="Arial"/>
        <family val="2"/>
      </rPr>
      <t xml:space="preserve">LIZETH ARDILA RIVERA: Prestar sus servicios de  Apoyo a la Gestión Administrativa en la Vicerrectoría de Investigación y Proyección Social VIPS. 
</t>
    </r>
    <r>
      <rPr>
        <b/>
        <sz val="10"/>
        <color theme="1"/>
        <rFont val="Arial"/>
        <family val="2"/>
      </rPr>
      <t xml:space="preserve">3 - AVANCE 231 - </t>
    </r>
    <r>
      <rPr>
        <sz val="10"/>
        <color theme="1"/>
        <rFont val="Arial"/>
        <family val="2"/>
      </rPr>
      <t xml:space="preserve">JERSON RAMIREZ INIGUEZ: APOYO ECONOMICO PARA TRANSPORTE Y MANUTENCION A TRES CONTRATISTAS DEL 10 AL 12 DE AGOSTO DE 2016 Y UN DOCENTE EL 12 DE AGOSTO EN EL MUNICIPIO DE SAN AGUSTIN CON EL FIN DE REALIZAR CUBRIMIENTO PERIODISTICO A LA VERSION NUMERO XVI DEL "ENCUENTRO NACIONAL DE LA RED DE GRUPOS Y CENTROS DE INVESTIGACION JURIDICA Y SOCIOJURIDICA", SE ENCUENTRA CONTEMPLADA EN EL PLAN DE ACCIÒN 2016 EN EL SP-PY8.4 FORTALECIMIENTO DE MEDIOS AUDIOVISUALES INSTITUCIONALES.
</t>
    </r>
    <r>
      <rPr>
        <b/>
        <sz val="10"/>
        <color theme="1"/>
        <rFont val="Arial"/>
        <family val="2"/>
      </rPr>
      <t>4 - CPS-607-B2016</t>
    </r>
    <r>
      <rPr>
        <sz val="10"/>
        <color theme="1"/>
        <rFont val="Arial"/>
        <family val="2"/>
      </rPr>
      <t xml:space="preserve"> - JIMMY FERNANDO CHARRY TENGONÓ
</t>
    </r>
    <r>
      <rPr>
        <b/>
        <sz val="10"/>
        <color theme="1"/>
        <rFont val="Arial"/>
        <family val="2"/>
      </rPr>
      <t>5 - ORDEN ADMINISTRATIVA 56</t>
    </r>
    <r>
      <rPr>
        <sz val="10"/>
        <color theme="1"/>
        <rFont val="Arial"/>
        <family val="2"/>
      </rPr>
      <t xml:space="preserve"> - COMUNICAN S.A
</t>
    </r>
    <r>
      <rPr>
        <b/>
        <sz val="10"/>
        <color theme="1"/>
        <rFont val="Arial"/>
        <family val="2"/>
      </rPr>
      <t>6 - AVANCE 285</t>
    </r>
    <r>
      <rPr>
        <sz val="10"/>
        <color theme="1"/>
        <rFont val="Arial"/>
        <family val="2"/>
      </rPr>
      <t xml:space="preserve"> - FERNANDO CHARRY GONZALEZ: Apoyo económico para transporte y manutención  para tres contratistas quienes se desplazaran al municipio de Pitalito del 26 al 28 de agosto y un docente quien se desplazara al municipio de Pitalito del 27 al 28 de agosto a adelantar actividades relacionadas con el proyecto comunicativo institucional estas actividades están concentradas en el registro de imágenes y entrevistas a la dinámica cafetera que experimenta el municipio de Pitalito del proyecto comunicativo ágora Surcolombiana
</t>
    </r>
    <r>
      <rPr>
        <b/>
        <sz val="10"/>
        <color theme="1"/>
        <rFont val="Arial"/>
        <family val="2"/>
      </rPr>
      <t>7 - CONTRATO VIPS 251</t>
    </r>
    <r>
      <rPr>
        <sz val="10"/>
        <color theme="1"/>
        <rFont val="Arial"/>
        <family val="2"/>
      </rPr>
      <t xml:space="preserve"> - CLARA IBETH MORA CARDOSO: Compra de material impreso para el desarrollo de un taller el 12 de Agosto de 2016, del Plan de Formación y Capacitación propuesto para la estrategia de convergencia comunicacitiva "Red de Comunicación Interna" de la Oficina de Comunicaciones de la Universidad Surcolombiana.
</t>
    </r>
    <r>
      <rPr>
        <b/>
        <sz val="10"/>
        <color theme="1"/>
        <rFont val="Arial"/>
        <family val="2"/>
      </rPr>
      <t>8 - AVANCE 271</t>
    </r>
    <r>
      <rPr>
        <sz val="10"/>
        <color theme="1"/>
        <rFont val="Arial"/>
        <family val="2"/>
      </rPr>
      <t xml:space="preserve"> - OSCAR IVAN FORERO MOSQUERA: Apoyo económico  para un docente quien participara en el encuentro anual de la red de radio universitaria de Colombia RRUC, en representación de la emisora institucional de la universidad Surcolombiana a realizarse a la ciudad de Manizales (Caldas) los días 01-02-03- de septiembre de 2016
</t>
    </r>
    <r>
      <rPr>
        <b/>
        <sz val="10"/>
        <color theme="1"/>
        <rFont val="Arial"/>
        <family val="2"/>
      </rPr>
      <t>9 - AVANCE DE LA SOLICITUD 04 No. 16001557</t>
    </r>
    <r>
      <rPr>
        <sz val="10"/>
        <color theme="1"/>
        <rFont val="Arial"/>
        <family val="2"/>
      </rPr>
      <t xml:space="preserve"> - FERNANDO CHARRY GONZALEZ: DESARROLLAR ACTIVIDADES ACADÉMICAS EN LA SEDE PITALITO, APOYO PARA HERNANDO ALFONSO CERON, ADRIANA SOFIA RIVERA Y DIEGO FERNANDO ACHURI, QUIENES SE DESPLAZARAN A SAN AGUSTIN…
</t>
    </r>
    <r>
      <rPr>
        <b/>
        <sz val="10"/>
        <color theme="1"/>
        <rFont val="Arial"/>
        <family val="2"/>
      </rPr>
      <t>10 - AVANCE 325</t>
    </r>
    <r>
      <rPr>
        <sz val="10"/>
        <color theme="1"/>
        <rFont val="Arial"/>
        <family val="2"/>
      </rPr>
      <t xml:space="preserve"> - JUAN CARLOS ACEBEDO RESTREPO: APOYO ECONOMICO PARA TRANSPORTE Y MANUTENCION A LA CIUDAD DE MEDELLIN DURANTE LOS DIAS COMOPRENDIDOS DEL 29-30 DE SEPTIEMBRE Y 01 DE OCTUBRE A LOS ESTUDIANTES DE COMUNICACIÓN SOCIAL Y PERIODISMO QUINES PARTICIPARON EN CONVOCATORIA REALIZADA POPR LA FUNDACION "GABRIEL GARCIA MARQUEZ" PARA EL NUEVO PERIODISMO IBEROAMERICANO FNPI, QUIENES FUERON ACEPTADOS ENTRE PERIODISTAS DE ORIGEN NACIONAL E INTERNACIONAL PARA HACER PARTE DE LOS TALLERES EN EL MARCO DEL FESTIVAL DE PERIODIASMO GABRIEL GARICA MARQUEZ.</t>
    </r>
  </si>
  <si>
    <r>
      <t>1 - CONTRATO DE COMPRAVENTA No. FE-233-II16-B</t>
    </r>
    <r>
      <rPr>
        <sz val="10"/>
        <color theme="1"/>
        <rFont val="Arial"/>
        <family val="2"/>
      </rPr>
      <t xml:space="preserve"> - JOSE FERNANDO LOPEZ ZAMBRANO
</t>
    </r>
    <r>
      <rPr>
        <b/>
        <sz val="10"/>
        <color theme="1"/>
        <rFont val="Arial"/>
        <family val="2"/>
      </rPr>
      <t>2 - ORDEN DE SERVICIO No. FCJP-056-2016</t>
    </r>
    <r>
      <rPr>
        <sz val="10"/>
        <color theme="1"/>
        <rFont val="Arial"/>
        <family val="2"/>
      </rPr>
      <t xml:space="preserve"> - REINEL TOVAR FUENTES</t>
    </r>
  </si>
  <si>
    <t>Los registros no incluyen la cobertura por actividades de PyP</t>
  </si>
  <si>
    <t>Estos datos corresponde solo a la Sede Neiva, con un total acumulado de 727 atenciones lo que representa un 87,9% de cumplimiento anual.</t>
  </si>
  <si>
    <t xml:space="preserve">El  nombre de las actividades no estan bien proyectadas quedaría "Atención Psicología a estudiantes" y haria falta otra actividad que es "Campañas de prevención y promoción", </t>
  </si>
  <si>
    <t>El presupuesto se ejecuto en el Primer Trimestre y segundo Trimestre  del periodo 2016-A.</t>
  </si>
  <si>
    <t xml:space="preserve">Sin ejecución </t>
  </si>
  <si>
    <t xml:space="preserve">Programación mensual </t>
  </si>
  <si>
    <t>Los acompañamiento hace referencia al número de encuentros con los estudiantes en condición de discapacidad.</t>
  </si>
  <si>
    <t>Para la primera actividad "Deporte y Recreación (cobertura por servicios prestados)" cuya Linea Base es 11.306 personas no es pertinente, ya que el proceso de gestión de Deportes se tiene en cuenta los beneficiarios de las diferentes actividades deportivas  de todas las Sedes (indicado en la medición de Linea Base de 9.078), Cuya medición es de carácter Semestralmente. Por lo anterior solicito que  la primera actividad no se tenga en cuenta por que se estarian repitiendo las mismas personas o beneficiarios</t>
  </si>
  <si>
    <t>Nos permitimos informarle que el Consejo Superior de la  Universidad Surcolombiana,  realizo un acuerdo el cual es el 015 de 2016 donde aprueba el cambio de las lineas bases a calificar tanto las puestas en escenas, talleres y grupos para medir la oficina de Extensión Cultural..</t>
  </si>
  <si>
    <t>Corresponden al suministro de alimentos mediante subsidio para los estudiantes matriculados en la Universidad Surcolombiana, consistente en raciones diarias de desayuno, almuerzo y cena efectivamente adquiridas en los restaurantes estudiantiles de la Sede Central  "La Venada" y de la Facultad de Salud.  Según Actas de Recibido Parcial No.008 y 009</t>
  </si>
  <si>
    <r>
      <t xml:space="preserve">Corresponden al suministro de raciones alimentarias y/o meriendas, Contrato </t>
    </r>
    <r>
      <rPr>
        <b/>
        <sz val="11"/>
        <color theme="1"/>
        <rFont val="Calibri"/>
        <family val="2"/>
        <scheme val="minor"/>
      </rPr>
      <t xml:space="preserve">UC-No.004 2016 </t>
    </r>
    <r>
      <rPr>
        <sz val="11"/>
        <color theme="1"/>
        <rFont val="Calibri"/>
        <family val="2"/>
        <scheme val="minor"/>
      </rPr>
      <t xml:space="preserve">ContratistaI </t>
    </r>
    <r>
      <rPr>
        <b/>
        <sz val="11"/>
        <color theme="1"/>
        <rFont val="Calibri"/>
        <family val="2"/>
        <scheme val="minor"/>
      </rPr>
      <t>BERTHA ODILIA CHILITO M.</t>
    </r>
    <r>
      <rPr>
        <sz val="11"/>
        <color theme="1"/>
        <rFont val="Calibri"/>
        <family val="2"/>
        <scheme val="minor"/>
      </rPr>
      <t>: Fuente; Cuentas de Cobros Adjuntas</t>
    </r>
  </si>
  <si>
    <r>
      <t xml:space="preserve">Corresponden al suministro de raciones alimentarias y/o meriendas, Contrato </t>
    </r>
    <r>
      <rPr>
        <b/>
        <sz val="11"/>
        <color theme="1"/>
        <rFont val="Calibri"/>
        <family val="2"/>
        <scheme val="minor"/>
      </rPr>
      <t xml:space="preserve">UC-No.007 2016 </t>
    </r>
    <r>
      <rPr>
        <sz val="11"/>
        <color theme="1"/>
        <rFont val="Calibri"/>
        <family val="2"/>
        <scheme val="minor"/>
      </rPr>
      <t>Contratista</t>
    </r>
    <r>
      <rPr>
        <b/>
        <sz val="11"/>
        <color theme="1"/>
        <rFont val="Calibri"/>
        <family val="2"/>
        <scheme val="minor"/>
      </rPr>
      <t xml:space="preserve"> CLAUDIA PATRICIA IBAÑEZ</t>
    </r>
    <r>
      <rPr>
        <sz val="11"/>
        <color theme="1"/>
        <rFont val="Calibri"/>
        <family val="2"/>
        <scheme val="minor"/>
      </rPr>
      <t>: Fuente; Acta de Recibido Parcial No.006 y 007 y Cuentas de Cobros Adjuntas</t>
    </r>
  </si>
  <si>
    <r>
      <t xml:space="preserve">Corresponden al suministro de raciones alimentarias y/o meriendas, Contrato </t>
    </r>
    <r>
      <rPr>
        <b/>
        <sz val="11"/>
        <color theme="1"/>
        <rFont val="Calibri"/>
        <family val="2"/>
        <scheme val="minor"/>
      </rPr>
      <t>UC-No.005 2016</t>
    </r>
    <r>
      <rPr>
        <sz val="11"/>
        <color theme="1"/>
        <rFont val="Calibri"/>
        <family val="2"/>
        <scheme val="minor"/>
      </rPr>
      <t xml:space="preserve"> Contratista </t>
    </r>
    <r>
      <rPr>
        <b/>
        <sz val="11"/>
        <color theme="1"/>
        <rFont val="Calibri"/>
        <family val="2"/>
        <scheme val="minor"/>
      </rPr>
      <t>MICHAEL DARIO FRANCO CHAVARRO</t>
    </r>
    <r>
      <rPr>
        <sz val="11"/>
        <color theme="1"/>
        <rFont val="Calibri"/>
        <family val="2"/>
        <scheme val="minor"/>
      </rPr>
      <t>: Fuente; Acta de Recibido Parcial No.006 y 007 y Cuentas de Cobros Adjuntas</t>
    </r>
  </si>
  <si>
    <t>En el segundo periodo del año 2016 se recibieron el día 12 de Septiembre ciento setenta y dos solicitudes de estudios socioeconómicos.</t>
  </si>
  <si>
    <t>Por vinculación de estduiantes a través de Cartas de Compromiso, por Segunda Convocatoria, Publicada el 18 de Agosto de 2016</t>
  </si>
  <si>
    <r>
      <rPr>
        <b/>
        <sz val="10"/>
        <rFont val="Arial"/>
        <family val="2"/>
      </rPr>
      <t>1 - AVANCE 119</t>
    </r>
    <r>
      <rPr>
        <sz val="10"/>
        <rFont val="Arial"/>
        <family val="2"/>
      </rPr>
      <t xml:space="preserve"> - GERMAN DARIO HEMBUZ FALLA: APOYO ECONOMICO PARA TRANSPORTE Y MANUTENCIÓN PARA 3 ESTUDIANTES QUE SE REALIZARA EN LA CIUDAD DE MANIZALESL, CON EL FIN DE VISITAR LA RED DE ECOPARQUES Y ENTIDADES PERTINENTES QUE EXISTEN EN DICHA CIUDAD (INSTITUTO DE CULTURA Y TURISMO Y A LA SECRETARIA DE PLANEACIÓN DE MANIZALEZ, GOBERNACIÓN DE CALDAS, PARQUE EL PRADO, ECOPARQUES LOS ALCAZARES, ECOPARQUE LOS YARUOS, RECINTO DEL PENSAMIENTO, PARQUE LOS NEVADOS). Y EN BOGOTA DEL 27 AL 29 DE ABRIL. CON EL FIN DE VISITAR PARQUES Y ENTIDADES PERTIENTES A LA INVESTIGACIÓN (ALCALDIA Y SECRETARIA DEL DISTRITO, GOBERNACIÓN DE CUNDINAMARCA, PARQUE SIMON BOLIVAR, PARQUE NACIONAL, PARQUE ENTRE NUBES).
</t>
    </r>
    <r>
      <rPr>
        <b/>
        <sz val="10"/>
        <rFont val="Arial"/>
        <family val="2"/>
      </rPr>
      <t>2 - AVANCE 122</t>
    </r>
    <r>
      <rPr>
        <sz val="10"/>
        <rFont val="Arial"/>
        <family val="2"/>
      </rPr>
      <t xml:space="preserve"> - CARLOS FERNANDO GOMEZ: APOYO ECONOMICO  PARA PASAJE TERRESTRE Y GASTOS DE MANUTENCIÓN A 6 ESTUDIANTES DE PITALITO Y SE DESPLAZARAN A NEIVA PARA PARTICIPAR EN LA VI SEMANA DE LA INVESTIGACIÓN EN DERECHO Y CIENCIA POLITICA QUE ORGANIZA EL CENTRO DE INVESTIGACIONES DE LA FACULTAD DE CIENCIAS JURIDICAS Y POLITICAS
</t>
    </r>
    <r>
      <rPr>
        <b/>
        <sz val="10"/>
        <rFont val="Arial"/>
        <family val="2"/>
      </rPr>
      <t>3 - AVANCE 156</t>
    </r>
    <r>
      <rPr>
        <sz val="10"/>
        <rFont val="Arial"/>
        <family val="2"/>
      </rPr>
      <t xml:space="preserve"> -  ANTONIO MARIA OCAMPO TORRES: APOYO ECONOMICO PARA TRANSPORTE Y MANUTENCION PARA SEIS INTEGRANTES DEL PROYECTO "SISTEMATIZACIÓN DE LOS PROCESOS DE PRODUCCIÓN UTILIZADOS POR LOS CAFICULTORES EN EL MUNICIPIO DE HOBO HUILA" PARA REALIZAR SALIDA DE CAMPO EN HOBO- VEREDA EL BATAN
</t>
    </r>
    <r>
      <rPr>
        <b/>
        <sz val="10"/>
        <rFont val="Arial"/>
        <family val="2"/>
      </rPr>
      <t>4 - AVANCE 172</t>
    </r>
    <r>
      <rPr>
        <sz val="10"/>
        <rFont val="Arial"/>
        <family val="2"/>
      </rPr>
      <t xml:space="preserve"> -  DAVID LANNEVILLE: APOYO ECONOMICO PARA TRANSPORTE Y MANUTENCION A DOS ESTUDIANTES PARA REALIZACIÓN DE SALIDAS DE CAMPO EN EL MUNICIPIO DE LA PLATA DEL 19 AL 21 DE MAYO DEL PROYECTO "LOS MECANISMOS DE PARTICIPACION POLITICA Y LA JUVENTUD HUILENSE" CODIGO SM2016CJP03.
</t>
    </r>
    <r>
      <rPr>
        <b/>
        <sz val="10"/>
        <rFont val="Arial"/>
        <family val="2"/>
      </rPr>
      <t>5 - AVANCE 176</t>
    </r>
    <r>
      <rPr>
        <sz val="10"/>
        <rFont val="Arial"/>
        <family val="2"/>
      </rPr>
      <t xml:space="preserve"> - APOYO ECONOMICO PARA TRANSPORTE Y MANUTENCIÓN PARA 6 ESTUDIANTES QUIENES PARTICIPARAN COMO PONENTES EN EL "IX ENCUENTRO NACIONAL DE LA RED SOCIOJURIDICA" QUE ORGANIZA LA UNIVERSIDAD MILITAR NUEVA GRANADA. EL 26 Y 27 DE MAYO DE 2016 EN LA CIUDAD DE  BOGOTA.
</t>
    </r>
    <r>
      <rPr>
        <b/>
        <sz val="10"/>
        <rFont val="Arial"/>
        <family val="2"/>
      </rPr>
      <t>6 - AVANCE 188</t>
    </r>
    <r>
      <rPr>
        <sz val="10"/>
        <rFont val="Arial"/>
        <family val="2"/>
      </rPr>
      <t xml:space="preserve"> - GERMAN DARIO HEMBUZ: SOLICITUD DE APOYO ECONOMICO PARA TRANSPORTE Y MANUTENCION A UNA ESTUDIANTE CON EL FIN DE REALIZAR TRABAJO DE CAMPO DEL PROYECTO DE INVESTIGACIÓN "COMIDAS RAPIDAS EN EL MUNICIPIO DE GARZON. OFERTA Y DEMANDA", ADSCRITO AL SEMILLERO DE INVESTIGACION VITEC. EN EL MUNICIPIO DE  GARZON DEL 10 AL 16 DE JUNIO DE 2016.</t>
    </r>
  </si>
  <si>
    <r>
      <t xml:space="preserve">UC-035 CONSTRUCCION DE BLOQUE PARA ARCHIVO Y TALLERES EN LA SEDE CENTRAL DE LA USCO. CDP 103 1601403 por $1,060,645,848. </t>
    </r>
    <r>
      <rPr>
        <sz val="11"/>
        <color theme="9" tint="-0.249977111117893"/>
        <rFont val="Calibri"/>
        <family val="2"/>
        <scheme val="minor"/>
      </rPr>
      <t>INERVENTORIA TECNICA, ADMINISTRATIVA Y FINANCIERA A CONTRATO DE OBRA UC-035 DE 2016 $74,245,208</t>
    </r>
  </si>
  <si>
    <t>CONTRATO UC 046 2016 ANDRES GUILLERMO PERDOMO CHARRY. ELABORACION DE DOCUMENTO  REFORMULACION DE PLAN DE REGULARIZACION Y MANEJO DEL PREDIO DE SEDE CENTRAL DE LA USCO $95,583,992</t>
  </si>
  <si>
    <r>
      <t xml:space="preserve"> ORDEN DE COMPRA V.A. 0125 2016 ELECTRONICA I + D LIMITADA: COMPRA DE COMPONENTES ELECTRONICOS PARA LABORATORIO CENTRO DE FORMACION Y PRACTICAS EDUCATIVAS EMISORA USCO $17,734,580.</t>
    </r>
    <r>
      <rPr>
        <sz val="11"/>
        <color theme="2" tint="-0.499984740745262"/>
        <rFont val="Calibri"/>
        <family val="2"/>
        <scheme val="minor"/>
      </rPr>
      <t xml:space="preserve"> ORDEN DE COMPRA V.A. 0127 2016 EQUIFARMAS SAS:  COMPRA DE INSUMOS PARA EL LABORATORIO DE MORFOLOGIA DE LA FACULTAD DE SALUD DE LA USCO $3,178,284.</t>
    </r>
    <r>
      <rPr>
        <sz val="11"/>
        <color theme="8" tint="-0.249977111117893"/>
        <rFont val="Calibri"/>
        <family val="2"/>
        <scheme val="minor"/>
      </rPr>
      <t xml:space="preserve"> CONTRATO  UC-044 2016: HERMES MAURICIO BRAVO ADQUISICION DE EQUIPOS AUDIOVISUALES PARA DEPENDENCIAS ACADEMICAS Y ADMINISTRATIVAS DE LA USCO $18,852,781.</t>
    </r>
    <r>
      <rPr>
        <sz val="11"/>
        <color theme="5" tint="-0.249977111117893"/>
        <rFont val="Calibri"/>
        <family val="2"/>
        <scheme val="minor"/>
      </rPr>
      <t xml:space="preserve"> ORDEN DE COMPRA V.A. 0131  2016 DISTRIBUIDORA BIOCIENTIFICA: COMPRA DE EQUIPOS, ELEMENTOS E INSUMOS PARA LABORATORIOS DE LA FACULTAD DE SALUD DE LA USCO: PRODUCLINICOS DEL SUR LTDA $ 8,055,736 ,  $22,662,680, INSTRUMENTOS CIENTIFICOS ESPECIALIZADOS ICE LTDA $50,077,200.</t>
    </r>
    <r>
      <rPr>
        <sz val="11"/>
        <color theme="7" tint="0.39997558519241921"/>
        <rFont val="Calibri"/>
        <family val="2"/>
        <scheme val="minor"/>
      </rPr>
      <t xml:space="preserve"> CONTRATO V.A. 0144 2016.ICL DIDACTICA LTDA COMPRA DE ELEMENTOS, ENTREGAR A TÍTULO DE VENTA EQUIPOS PARA EL LABORATORIO DE INGENIERÍA ELECTRÓNICA – AREA DE COMUNICACIONES - FACULTAD DE INGENIERÍA DE LA UNIVERSIDAD SURCOLOMBIANA. $30,613,440, </t>
    </r>
    <r>
      <rPr>
        <sz val="11"/>
        <color theme="4" tint="0.39997558519241921"/>
        <rFont val="Calibri"/>
        <family val="2"/>
        <scheme val="minor"/>
      </rPr>
      <t>ORDEN DE COMPRA MABEL ZABALETA BARRETOCOMPRA DE REACTIVOS Y MATERIALES PARA POTENCIOMETRO DEL LABORATORIO DE CRUDOS DE INGENIERIA DE PETROLEOS $1,930,216.</t>
    </r>
    <r>
      <rPr>
        <sz val="11"/>
        <color theme="6" tint="-0.249977111117893"/>
        <rFont val="Calibri"/>
        <family val="2"/>
        <scheme val="minor"/>
      </rPr>
      <t xml:space="preserve"> CONTRATO V.A. 0110 2016 DIRIMPEX SASADQUISICION DE ACCESORIOS PARA MAQUINA DE COMPRESION CON SISTEMA PILOT PARA LABORATORIO DE SUELOS DE LA FACULTAD DE INGENIERIA $17,170,436,</t>
    </r>
    <r>
      <rPr>
        <sz val="11"/>
        <color theme="5" tint="-0.249977111117893"/>
        <rFont val="Calibri"/>
        <family val="2"/>
        <scheme val="minor"/>
      </rPr>
      <t xml:space="preserve"> ORDEN DE COMPRA V.A. 0139 2016: INDUSTRIAS FUNEBRES GABRIEL BEDOYA SAS COMPRA DE ELEMENTOS PARA LABORATORIO DE MORFOLOGIA DE LA FACULTAD DE MEDICINA DE LA USCO $2,424,400.</t>
    </r>
    <r>
      <rPr>
        <sz val="11"/>
        <color theme="9" tint="-0.249977111117893"/>
        <rFont val="Calibri"/>
        <family val="2"/>
        <scheme val="minor"/>
      </rPr>
      <t xml:space="preserve"> ORDEN DE COMPRA V.A. 0141 2016 IMPORTECNICAL SAS COMPRA DE ELEMENTOS PARA LABORATORIO DE ESTRUCTURAS Y MATERIALES $4,060,000.</t>
    </r>
  </si>
  <si>
    <r>
      <t xml:space="preserve"> ORDEN DE SERVICIOS VA 0135 2016: ANALITICA Y REDES LTDA  "MANTENIMIENTO DEL EQUIPO DE ABSORCIÓN ATÓMICA CONTRAA 300 DEL LABORATORIO DE SUELOS DEL PROGRAMA DE INGENIERÍA AGRÍCOLA DE LA FACULTAD DE INGENIERÍA DE LA UNIVERSIDAD SURCOLOMBIANA. $4,176,000. </t>
    </r>
    <r>
      <rPr>
        <sz val="11"/>
        <color theme="6" tint="-0.249977111117893"/>
        <rFont val="Calibri"/>
        <family val="2"/>
        <scheme val="minor"/>
      </rPr>
      <t>ORDEN DE SERVICIOS VA 0145 2016 GASES INDUSTRIALES DE COLOMBIA SA "SERVICIO TÉCNICO  PARA EL MANTENIMIENTO DE UN EQUIPO ESPECIALIZADO DE ALTA TECNOLOGÍA DEL LABORATORIO DE SUELOS DE LA FACULTAD DE INGENIERIA DE LA UNIVERSIDAD SURCOLOMBIANA" $5,479,985.</t>
    </r>
    <r>
      <rPr>
        <sz val="11"/>
        <color theme="9" tint="-0.249977111117893"/>
        <rFont val="Calibri"/>
        <family val="2"/>
        <scheme val="minor"/>
      </rPr>
      <t xml:space="preserve"> ORDEN DE SERVICIOS VA 0136 2016</t>
    </r>
    <r>
      <rPr>
        <sz val="11"/>
        <color theme="4" tint="-0.249977111117893"/>
        <rFont val="Calibri"/>
        <family val="2"/>
        <scheme val="minor"/>
      </rPr>
      <t xml:space="preserve"> </t>
    </r>
    <r>
      <rPr>
        <sz val="11"/>
        <color theme="9" tint="-0.249977111117893"/>
        <rFont val="Calibri"/>
        <family val="2"/>
        <scheme val="minor"/>
      </rPr>
      <t>G Y G SUCESORES SAS. MANTENIMIENTO DE EQUIPOS DE LABORATORIO DE MICROBIOLOGIA, INFECCION, INMUNIDAD E INMUNOLOGIA DE LA FACULTAD DE SALUD DE LA USCO $7,442,560.</t>
    </r>
    <r>
      <rPr>
        <sz val="11"/>
        <color theme="5" tint="-0.249977111117893"/>
        <rFont val="Calibri"/>
        <family val="2"/>
        <scheme val="minor"/>
      </rPr>
      <t xml:space="preserve"> ORDEN DE SERVICIOS VA 0134 2016 CARLOS ARTURO VICTORIA AMAYA ARREGLO GENERAL DE SILLAS UNIVERSITARIAS PARA DIFERENTES SEDES DE LA USCO $24,972,480.</t>
    </r>
    <r>
      <rPr>
        <sz val="11"/>
        <color theme="7" tint="-0.249977111117893"/>
        <rFont val="Calibri"/>
        <family val="2"/>
        <scheme val="minor"/>
      </rPr>
      <t xml:space="preserve"> ORDEN DE SERVICIOS VA 0140 2016 DIDACTICOS Y</t>
    </r>
    <r>
      <rPr>
        <sz val="11"/>
        <color theme="5" tint="-0.249977111117893"/>
        <rFont val="Calibri"/>
        <family val="2"/>
        <scheme val="minor"/>
      </rPr>
      <t xml:space="preserve"> </t>
    </r>
    <r>
      <rPr>
        <sz val="11"/>
        <color theme="7" tint="-0.249977111117893"/>
        <rFont val="Calibri"/>
        <family val="2"/>
        <scheme val="minor"/>
      </rPr>
      <t>LIBROS DIDACLIBROS LTDA MANTENIMIENTO PREVENTIVO Y CORRECTIVO DE SIMULADORES DEL LABORATORIO DE SIMULACION DE LA FACULTAD DE SALUD DE LA USCO $25,731,120</t>
    </r>
  </si>
  <si>
    <r>
      <t xml:space="preserve">CONTRATO UC-044 2016 : HERMES MAURICIO BRAVO: ADQUISICION DE EQUIPOS AUDIOVISUALES PARA DEPENDENCIAS ACADEMICAS Y ADMINISTRATIVAS DE LA USCO $3,752,832. </t>
    </r>
    <r>
      <rPr>
        <sz val="11"/>
        <color theme="6" tint="-0.249977111117893"/>
        <rFont val="Calibri"/>
        <family val="2"/>
        <scheme val="minor"/>
      </rPr>
      <t>ADQUISICION DE ANTENAS INALAMBRICAS PARA AMPLIAR COBERTURA INFORMATICA DE TODAS LAS SEDES $113,832,303</t>
    </r>
  </si>
  <si>
    <r>
      <t xml:space="preserve">CONTRATO V.A. 0122 2016 FRONTECH SAS:RENOVACION DE LICENCIA DE ANTIVIRUS ESET ENDOPOINT PARA LOS EQUIPOS DE COMPUTO DE LA USCO $27,550,000. </t>
    </r>
    <r>
      <rPr>
        <sz val="11"/>
        <color theme="6" tint="-0.249977111117893"/>
        <rFont val="Calibri"/>
        <family val="2"/>
        <scheme val="minor"/>
      </rPr>
      <t xml:space="preserve">CERTICAMARA SACERTIFICADO DIGITAL CON DESTINO A LA OFICINA DE PERSONAL $174,000. </t>
    </r>
    <r>
      <rPr>
        <sz val="11"/>
        <color theme="3" tint="-0.249977111117893"/>
        <rFont val="Calibri"/>
        <family val="2"/>
        <scheme val="minor"/>
      </rPr>
      <t xml:space="preserve">CONTRATO V.A. 0142 2016 </t>
    </r>
    <r>
      <rPr>
        <sz val="11"/>
        <color theme="7" tint="-0.249977111117893"/>
        <rFont val="Calibri"/>
        <family val="2"/>
        <scheme val="minor"/>
      </rPr>
      <t>COMPONENTES ELECTRONICAS LTDA RENOVACION DE LA LICENCIA MATLAB CON DESTINO A LOS LABORATORIOS DEL PROGRAMA DE INGENIERIA ELECTRONICA USCO $32,190,000.</t>
    </r>
    <r>
      <rPr>
        <sz val="11"/>
        <color theme="5" tint="0.39997558519241921"/>
        <rFont val="Calibri"/>
        <family val="2"/>
        <scheme val="minor"/>
      </rPr>
      <t xml:space="preserve"> ORDEN DE COMPRA V.A. 0148 2016 IDENTICO SAS COMPRA DE SOFTWARE ASURE ID 7 EXPRESS CON DESTINO A LA OFICINA DE CARACTERIZACION DE LA USCO $1,373,700</t>
    </r>
  </si>
  <si>
    <r>
      <t xml:space="preserve">VINCULACION DE PERSONAL PARA EL DESARROLLO PARA LAS ACTIVIDADES DEL PROYECTO DE GESTION AMBIENTAL: </t>
    </r>
    <r>
      <rPr>
        <sz val="11"/>
        <color theme="6" tint="-0.249977111117893"/>
        <rFont val="Calibri"/>
        <family val="2"/>
        <scheme val="minor"/>
      </rPr>
      <t>CARLA ALEJANDRA URREA ROJAS $12,393,333</t>
    </r>
    <r>
      <rPr>
        <sz val="11"/>
        <color theme="1"/>
        <rFont val="Calibri"/>
        <family val="2"/>
        <scheme val="minor"/>
      </rPr>
      <t>.</t>
    </r>
    <r>
      <rPr>
        <sz val="11"/>
        <color theme="7" tint="-0.249977111117893"/>
        <rFont val="Calibri"/>
        <family val="2"/>
        <scheme val="minor"/>
      </rPr>
      <t xml:space="preserve"> DIANA CAROLINA LOCHE $2,272,242+ 7,049,346.</t>
    </r>
    <r>
      <rPr>
        <sz val="11"/>
        <color theme="9" tint="-0.249977111117893"/>
        <rFont val="Calibri"/>
        <family val="2"/>
        <scheme val="minor"/>
      </rPr>
      <t xml:space="preserve"> JOHAN MANFRETH RAMIREZ $8,965,688</t>
    </r>
  </si>
  <si>
    <r>
      <t xml:space="preserve">VINCULACION DE PÉRSONAL DEL PROYECTO ACTUALIZACION Y DESARROLLO DE GESTION DE CALIDAD: </t>
    </r>
    <r>
      <rPr>
        <sz val="11"/>
        <color theme="6" tint="-0.249977111117893"/>
        <rFont val="Calibri"/>
        <family val="2"/>
        <scheme val="minor"/>
      </rPr>
      <t xml:space="preserve">ARADNA HOYOS STERLING $4,977,069 </t>
    </r>
    <r>
      <rPr>
        <sz val="11"/>
        <color theme="8" tint="-0.249977111117893"/>
        <rFont val="Calibri"/>
        <family val="2"/>
        <scheme val="minor"/>
      </rPr>
      <t>VINCULACION DE PÉRSONAL DEL PROYECTO ACTUALIZACION Y DESARROLLO DE GESTION DE CALIDAD $4,000,000</t>
    </r>
  </si>
  <si>
    <r>
      <t xml:space="preserve">SERVICIOS DE APÓYO A LA GESTION EN EL PROCESO DE MODERNIZACION ADMINISTRATIVA Y ORGANIZACIONAL DE LA USCO: </t>
    </r>
    <r>
      <rPr>
        <sz val="11"/>
        <color theme="8" tint="-0.249977111117893"/>
        <rFont val="Calibri"/>
        <family val="2"/>
        <scheme val="minor"/>
      </rPr>
      <t xml:space="preserve">JHOANA PAOLA CABRERA $8,053,333. </t>
    </r>
    <r>
      <rPr>
        <sz val="11"/>
        <color theme="5" tint="-0.249977111117893"/>
        <rFont val="Calibri"/>
        <family val="2"/>
        <scheme val="minor"/>
      </rPr>
      <t>JUAN PABLO MURCIA DELGADO $14,043,051</t>
    </r>
  </si>
  <si>
    <r>
      <rPr>
        <sz val="9.1999999999999993"/>
        <color rgb="FFFF0000"/>
        <rFont val="Calibri"/>
        <family val="2"/>
        <scheme val="minor"/>
      </rPr>
      <t>UNIVERSIDAD SURCOLOMBIANA: PAGO II NIVEL DE INGLES - ILEUSCO PARA YINETH ROJAS $240.000</t>
    </r>
    <r>
      <rPr>
        <sz val="9.1999999999999993"/>
        <color theme="1"/>
        <rFont val="Calibri"/>
        <family val="2"/>
        <scheme val="minor"/>
      </rPr>
      <t xml:space="preserve">
</t>
    </r>
    <r>
      <rPr>
        <sz val="9.1999999999999993"/>
        <color theme="7" tint="-0.499984740745262"/>
        <rFont val="Calibri"/>
        <family val="2"/>
        <scheme val="minor"/>
      </rPr>
      <t>UNIVERSIDAD SURCOLOMBIANA PAGO DERECHO JOSE ELISEO BICUE $628.302</t>
    </r>
    <r>
      <rPr>
        <sz val="9.1999999999999993"/>
        <color theme="1"/>
        <rFont val="Calibri"/>
        <family val="2"/>
        <scheme val="minor"/>
      </rPr>
      <t xml:space="preserve">
</t>
    </r>
    <r>
      <rPr>
        <sz val="9.1999999999999993"/>
        <color theme="6" tint="-0.249977111117893"/>
        <rFont val="Calibri"/>
        <family val="2"/>
        <scheme val="minor"/>
      </rPr>
      <t>YINETH ROJAS VASQUEZ: PARTICIPAR EN VI CONGRESO NACIONAL DE DERECHO ADMINISTRATIVO $632.837</t>
    </r>
    <r>
      <rPr>
        <sz val="9.1999999999999993"/>
        <color theme="1"/>
        <rFont val="Calibri"/>
        <family val="2"/>
        <scheme val="minor"/>
      </rPr>
      <t xml:space="preserve">
</t>
    </r>
    <r>
      <rPr>
        <sz val="9.1999999999999993"/>
        <color theme="5" tint="-0.249977111117893"/>
        <rFont val="Calibri"/>
        <family val="2"/>
        <scheme val="minor"/>
      </rPr>
      <t>FYC CONSULTORES CAPACITACION MIGUEL ANGEL GUTIERREZ ANTURY $1.055.000</t>
    </r>
    <r>
      <rPr>
        <sz val="9.1999999999999993"/>
        <color theme="1"/>
        <rFont val="Calibri"/>
        <family val="2"/>
        <scheme val="minor"/>
      </rPr>
      <t xml:space="preserve">
</t>
    </r>
    <r>
      <rPr>
        <sz val="9.1999999999999993"/>
        <color theme="2" tint="-0.499984740745262"/>
        <rFont val="Calibri"/>
        <family val="2"/>
        <scheme val="minor"/>
      </rPr>
      <t>JOSE DOMINGO VALDERRAMA RAMÍREZ: ASISTIR A SEMINARIO TALLER PLIEGO ENTIDAD Y PRESUPUESTO $903.256</t>
    </r>
    <r>
      <rPr>
        <sz val="9.1999999999999993"/>
        <color theme="1"/>
        <rFont val="Calibri"/>
        <family val="2"/>
        <scheme val="minor"/>
      </rPr>
      <t xml:space="preserve">
</t>
    </r>
    <r>
      <rPr>
        <sz val="9.1999999999999993"/>
        <color theme="8" tint="-0.249977111117893"/>
        <rFont val="Calibri"/>
        <family val="2"/>
        <scheme val="minor"/>
      </rPr>
      <t>LUZ MARINA LÓPEZ PINZÓN: ASISTIR A SEMINARIO TALLER PLIEGO ENTIDAD Y PRESUPUESTO $903.256</t>
    </r>
    <r>
      <rPr>
        <sz val="9.1999999999999993"/>
        <color theme="1"/>
        <rFont val="Calibri"/>
        <family val="2"/>
        <scheme val="minor"/>
      </rPr>
      <t xml:space="preserve">
</t>
    </r>
    <r>
      <rPr>
        <sz val="9.1999999999999993"/>
        <color theme="9" tint="-0.249977111117893"/>
        <rFont val="Calibri"/>
        <family val="2"/>
        <scheme val="minor"/>
      </rPr>
      <t>ROBINSON MUÑOZ ESPINOSA: ASISTIR A SEMINARIO TALLER PLIEGO ENTIDAD Y PRESUPUESTO $692.903</t>
    </r>
    <r>
      <rPr>
        <sz val="9.1999999999999993"/>
        <color theme="1"/>
        <rFont val="Calibri"/>
        <family val="2"/>
        <scheme val="minor"/>
      </rPr>
      <t xml:space="preserve">
</t>
    </r>
    <r>
      <rPr>
        <sz val="9.1999999999999993"/>
        <color theme="5" tint="-0.249977111117893"/>
        <rFont val="Calibri"/>
        <family val="2"/>
        <scheme val="minor"/>
      </rPr>
      <t xml:space="preserve">CRUZ ELENA SÁNCHEZ VERA: ASISTIR A SEMINARIO TALLER PLIEGO </t>
    </r>
    <r>
      <rPr>
        <sz val="9.1999999999999993"/>
        <color theme="7" tint="-0.249977111117893"/>
        <rFont val="Calibri"/>
        <family val="2"/>
        <scheme val="minor"/>
      </rPr>
      <t>ENTIDAD Y PRESUPUESTO $692.903
UNIVERSIDAD SURCOLOMBIANA GRACIELA IPUZ $3.000.000</t>
    </r>
    <r>
      <rPr>
        <sz val="9.1999999999999993"/>
        <color theme="1"/>
        <rFont val="Calibri"/>
        <family val="2"/>
        <scheme val="minor"/>
      </rPr>
      <t xml:space="preserve">
</t>
    </r>
    <r>
      <rPr>
        <sz val="9.1999999999999993"/>
        <color theme="6" tint="-0.249977111117893"/>
        <rFont val="Calibri"/>
        <family val="2"/>
        <scheme val="minor"/>
      </rPr>
      <t>ASOCIACION COLOMBIANA DE UNIVERSIDADES ASCUN  PONENCIA ALBERTO DUCUARA $1.378.900</t>
    </r>
    <r>
      <rPr>
        <sz val="9.1999999999999993"/>
        <color theme="1"/>
        <rFont val="Calibri"/>
        <family val="2"/>
        <scheme val="minor"/>
      </rPr>
      <t xml:space="preserve">
</t>
    </r>
    <r>
      <rPr>
        <sz val="9.1999999999999993"/>
        <color theme="5" tint="-0.249977111117893"/>
        <rFont val="Calibri"/>
        <family val="2"/>
        <scheme val="minor"/>
      </rPr>
      <t>GUSTAVO RAMÍREZ HERRERA: ASISTIR A SEMILLERO TALLER NACIONAL $480.817</t>
    </r>
    <r>
      <rPr>
        <sz val="9.1999999999999993"/>
        <color theme="1"/>
        <rFont val="Calibri"/>
        <family val="2"/>
        <scheme val="minor"/>
      </rPr>
      <t xml:space="preserve">
</t>
    </r>
    <r>
      <rPr>
        <sz val="9.1999999999999993"/>
        <color theme="8" tint="-0.249977111117893"/>
        <rFont val="Calibri"/>
        <family val="2"/>
        <scheme val="minor"/>
      </rPr>
      <t>COLEGIO COLOMBIANO DE ADMINISTRADOR PUBLICO $520.000</t>
    </r>
    <r>
      <rPr>
        <sz val="9.1999999999999993"/>
        <color theme="1"/>
        <rFont val="Calibri"/>
        <family val="2"/>
        <scheme val="minor"/>
      </rPr>
      <t xml:space="preserve">
</t>
    </r>
    <r>
      <rPr>
        <sz val="9.1999999999999993"/>
        <color theme="2" tint="-0.499984740745262"/>
        <rFont val="Calibri"/>
        <family val="2"/>
        <scheme val="minor"/>
      </rPr>
      <t>UNIVERSIDAD SURCOLOMBIANA ILEUSCO - DMINISTRATIVOS $6.300.000</t>
    </r>
    <r>
      <rPr>
        <sz val="9.1999999999999993"/>
        <color theme="1"/>
        <rFont val="Calibri"/>
        <family val="2"/>
        <scheme val="minor"/>
      </rPr>
      <t xml:space="preserve">
</t>
    </r>
    <r>
      <rPr>
        <sz val="9.1999999999999993"/>
        <color theme="4" tint="0.39997558519241921"/>
        <rFont val="Calibri"/>
        <family val="2"/>
        <scheme val="minor"/>
      </rPr>
      <t>FELIX ANTONIO CAMPO RAMÓN: ASISTIR A CONGRESO INTERNACIONAL $697.230</t>
    </r>
    <r>
      <rPr>
        <sz val="9.1999999999999993"/>
        <color theme="1"/>
        <rFont val="Calibri"/>
        <family val="2"/>
        <scheme val="minor"/>
      </rPr>
      <t xml:space="preserve">
</t>
    </r>
    <r>
      <rPr>
        <sz val="9.1999999999999993"/>
        <color theme="4" tint="-0.249977111117893"/>
        <rFont val="Calibri"/>
        <family val="2"/>
        <scheme val="minor"/>
      </rPr>
      <t>CENDAP LTDA. GILMA CONSTANZA SALAMANCA $661.200</t>
    </r>
    <r>
      <rPr>
        <sz val="9.1999999999999993"/>
        <color theme="1"/>
        <rFont val="Calibri"/>
        <family val="2"/>
        <scheme val="minor"/>
      </rPr>
      <t xml:space="preserve">
</t>
    </r>
    <r>
      <rPr>
        <sz val="9.1999999999999993"/>
        <color theme="9" tint="-0.249977111117893"/>
        <rFont val="Calibri"/>
        <family val="2"/>
        <scheme val="minor"/>
      </rPr>
      <t>RESOLUCION No. 279 24/08/2016 DIEGO ALBERTO MORALES ARIAS: ACTIVIDAD ACADÉMICA REMUNERADA  $1.500.000</t>
    </r>
    <r>
      <rPr>
        <sz val="9.1999999999999993"/>
        <color theme="1"/>
        <rFont val="Calibri"/>
        <family val="2"/>
        <scheme val="minor"/>
      </rPr>
      <t xml:space="preserve">
</t>
    </r>
    <r>
      <rPr>
        <sz val="9.1999999999999993"/>
        <color theme="9" tint="0.39997558519241921"/>
        <rFont val="Calibri"/>
        <family val="2"/>
        <scheme val="minor"/>
      </rPr>
      <t>CENDAP LTDA AMPARO SUAREZ $661.200</t>
    </r>
    <r>
      <rPr>
        <sz val="9.1999999999999993"/>
        <color theme="1"/>
        <rFont val="Calibri"/>
        <family val="2"/>
        <scheme val="minor"/>
      </rPr>
      <t xml:space="preserve">
</t>
    </r>
    <r>
      <rPr>
        <sz val="9.1999999999999993"/>
        <color theme="3" tint="0.39997558519241921"/>
        <rFont val="Calibri"/>
        <family val="2"/>
        <scheme val="minor"/>
      </rPr>
      <t>AMPARO SUAREZ LOSADA: VIATICOS PARA ASISTIR A SEMINARIO NACIONAL TECNICAS DE MOTIVACION, PLANEACION Y SEGURIDAD $452.181</t>
    </r>
    <r>
      <rPr>
        <sz val="9.1999999999999993"/>
        <color theme="1"/>
        <rFont val="Calibri"/>
        <family val="2"/>
        <scheme val="minor"/>
      </rPr>
      <t xml:space="preserve">
</t>
    </r>
    <r>
      <rPr>
        <sz val="9.1999999999999993"/>
        <color theme="3" tint="-0.249977111117893"/>
        <rFont val="Calibri"/>
        <family val="2"/>
        <scheme val="minor"/>
      </rPr>
      <t>GILMA CONSTANZA SALAMANCA VIATICOS PARA ASISTIR A SEMINARIO NACIONAL TECNICAS DE MOTIVACION, PLANEACION Y SEGURIDAD $452.181</t>
    </r>
    <r>
      <rPr>
        <sz val="9.1999999999999993"/>
        <color theme="1"/>
        <rFont val="Calibri"/>
        <family val="2"/>
        <scheme val="minor"/>
      </rPr>
      <t xml:space="preserve">
</t>
    </r>
    <r>
      <rPr>
        <sz val="9.1999999999999993"/>
        <color theme="5" tint="0.39997558519241921"/>
        <rFont val="Calibri"/>
        <family val="2"/>
        <scheme val="minor"/>
      </rPr>
      <t>EFREN MOSQUERA VILLARREAL: VIATICOS PARA ASISTIR A EVENTO XVI REUNION DEL CONCRETO $388.602</t>
    </r>
    <r>
      <rPr>
        <sz val="9.1999999999999993"/>
        <color theme="1"/>
        <rFont val="Calibri"/>
        <family val="2"/>
        <scheme val="minor"/>
      </rPr>
      <t xml:space="preserve">
</t>
    </r>
    <r>
      <rPr>
        <sz val="9.1999999999999993"/>
        <color theme="8" tint="0.39997558519241921"/>
        <rFont val="Calibri"/>
        <family val="2"/>
        <scheme val="minor"/>
      </rPr>
      <t>MARIA EDITH AVILA ORTIZ: PARTICIPAR EN EL IX CONGRESO DE FINANZAS PUBLICAS $853.761</t>
    </r>
    <r>
      <rPr>
        <sz val="9.1999999999999993"/>
        <color theme="1"/>
        <rFont val="Calibri"/>
        <family val="2"/>
        <scheme val="minor"/>
      </rPr>
      <t xml:space="preserve">
</t>
    </r>
    <r>
      <rPr>
        <sz val="9.1999999999999993"/>
        <color theme="4" tint="-0.249977111117893"/>
        <rFont val="Calibri"/>
        <family val="2"/>
        <scheme val="minor"/>
      </rPr>
      <t>FYF CONSULTORES - MARIA EDITH AVILA  $1.055.000</t>
    </r>
    <r>
      <rPr>
        <sz val="9.1999999999999993"/>
        <color theme="1"/>
        <rFont val="Calibri"/>
        <family val="2"/>
        <scheme val="minor"/>
      </rPr>
      <t xml:space="preserve">
</t>
    </r>
    <r>
      <rPr>
        <sz val="9.1999999999999993"/>
        <color theme="6" tint="-0.249977111117893"/>
        <rFont val="Calibri"/>
        <family val="2"/>
        <scheme val="minor"/>
      </rPr>
      <t>CONTRATO V.A. 0143 2016</t>
    </r>
    <r>
      <rPr>
        <sz val="9.1999999999999993"/>
        <color theme="1"/>
        <rFont val="Calibri"/>
        <family val="2"/>
        <scheme val="minor"/>
      </rPr>
      <t xml:space="preserve"> </t>
    </r>
    <r>
      <rPr>
        <sz val="9.1999999999999993"/>
        <color theme="6" tint="-0.249977111117893"/>
        <rFont val="Calibri"/>
        <family val="2"/>
        <scheme val="minor"/>
      </rPr>
      <t>KSI CENTRO DE APRENDIZAJE Y PSICOLOGIA SAS "CAPACITACIÓN MEDIANTE CONFERENCIA DE LAS 6 Cs PARA TENER ÉXITO EN EL SIGLO XXI DIRIGIDA A PERSONAL ADMINISTRATIVO DE  LA UNIVERSIDAD SURCOLOMBIANA EN DESARROLLO DEL PLAN DE CAPACITACIÓN VIGENCIA 2016." $6.960.000</t>
    </r>
    <r>
      <rPr>
        <sz val="9.1999999999999993"/>
        <color theme="1"/>
        <rFont val="Calibri"/>
        <family val="2"/>
        <scheme val="minor"/>
      </rPr>
      <t xml:space="preserve">
</t>
    </r>
  </si>
  <si>
    <r>
      <t xml:space="preserve">CONTRATO UC - 002 HERNANDO DIAZ LLANO INTERVENTORIA TECNICA, ADMINISTRATIVA Y FINANCIERA A CONTRATO DE OBRA UC-074 $53,834,497.   </t>
    </r>
    <r>
      <rPr>
        <sz val="11"/>
        <color theme="5" tint="-0.249977111117893"/>
        <rFont val="Calibri"/>
        <family val="2"/>
        <scheme val="minor"/>
      </rPr>
      <t xml:space="preserve">CONTRATO UC - 003 CONSTRUCCIONES, SERVICIOS Y CONSULTORIAS 
PRIMAVERA S.A.S.,  "INTERVENTORIA TECNICA, ADMINISTRATIVA Y FINANCIERA A CONTRATO DE OBRA UC-075" $72,148,000.   </t>
    </r>
    <r>
      <rPr>
        <sz val="11"/>
        <color theme="9" tint="-0.249977111117893"/>
        <rFont val="Calibri"/>
        <family val="2"/>
        <scheme val="minor"/>
      </rPr>
      <t xml:space="preserve">CONTRATO UC - 017 JOSE GELMO CUELLAR SILVA "CONSTRUCCION Y ADECUACION DE SITIOS DE DISPOSICION DE RESIDUOS PELIGROSOS Y ESPECIALES DE LA USCO" $27,066,444.  </t>
    </r>
    <r>
      <rPr>
        <b/>
        <sz val="11"/>
        <rFont val="Calibri"/>
        <family val="2"/>
        <scheme val="minor"/>
      </rPr>
      <t>60 Metros 2</t>
    </r>
    <r>
      <rPr>
        <sz val="11"/>
        <color theme="9" tint="-0.249977111117893"/>
        <rFont val="Calibri"/>
        <family val="2"/>
        <scheme val="minor"/>
      </rPr>
      <t xml:space="preserve"> - </t>
    </r>
    <r>
      <rPr>
        <sz val="11"/>
        <color theme="8" tint="-0.249977111117893"/>
        <rFont val="Calibri"/>
        <family val="2"/>
        <scheme val="minor"/>
      </rPr>
      <t>CONTRATO UC - 018 SCI SERVICIO COLOMBIANO DE INGENIERIA S.A.S "INSTALACION CONCERTINA MURO CRA 6W, INSTALACION CASETAS Y CONSTRUCCION MESAS Y SILLAS SEDE CENTRAL" $38,322,454.</t>
    </r>
    <r>
      <rPr>
        <b/>
        <sz val="11"/>
        <rFont val="Calibri"/>
        <family val="2"/>
        <scheme val="minor"/>
      </rPr>
      <t xml:space="preserve"> 35 Metros 2. -</t>
    </r>
    <r>
      <rPr>
        <b/>
        <sz val="11"/>
        <color rgb="FF7030A0"/>
        <rFont val="Calibri"/>
        <family val="2"/>
        <scheme val="minor"/>
      </rPr>
      <t xml:space="preserve">CONSTRUCCIÓN ESTRUCTURA METALICA DE CUBIERTA POLIDEPORTIVO EN LA SEDE PITALITO  </t>
    </r>
    <r>
      <rPr>
        <b/>
        <sz val="11"/>
        <rFont val="Calibri"/>
        <family val="2"/>
        <scheme val="minor"/>
      </rPr>
      <t>700 Metros2</t>
    </r>
  </si>
  <si>
    <r>
      <t xml:space="preserve">CONTRATO UC - 015: SCI SERVICIO COLOMBIANO DE INGENIERIA S.A.S "MEJORAMIENTO DE CUBIERTA BIBLIOTECA FACULTAD DE SALUD Y ADECUACIONES OFICINAS EDIFICIO ADMINISTRATIVO Y SEDE CENTRAL" $86,271,560. </t>
    </r>
    <r>
      <rPr>
        <b/>
        <sz val="11"/>
        <rFont val="Calibri"/>
        <family val="2"/>
        <scheme val="minor"/>
      </rPr>
      <t>700 METROS 2 -</t>
    </r>
    <r>
      <rPr>
        <sz val="11"/>
        <color theme="4" tint="-0.249977111117893"/>
        <rFont val="Calibri"/>
        <family val="2"/>
        <scheme val="minor"/>
      </rPr>
      <t xml:space="preserve"> </t>
    </r>
    <r>
      <rPr>
        <sz val="11"/>
        <color theme="5" tint="-0.249977111117893"/>
        <rFont val="Calibri"/>
        <family val="2"/>
        <scheme val="minor"/>
      </rPr>
      <t xml:space="preserve">CONTRATO UC - 016: EDWIN FERNEY GOMEZ TOVAR "AMPLIACION DE COMEDOR DE RESTAURANTE SEDE PITALITO" $$71,301,827. </t>
    </r>
    <r>
      <rPr>
        <b/>
        <sz val="11"/>
        <rFont val="Calibri"/>
        <family val="2"/>
        <scheme val="minor"/>
      </rPr>
      <t>45 METROS 2</t>
    </r>
    <r>
      <rPr>
        <sz val="11"/>
        <color theme="5" tint="-0.249977111117893"/>
        <rFont val="Calibri"/>
        <family val="2"/>
        <scheme val="minor"/>
      </rPr>
      <t xml:space="preserve">- </t>
    </r>
    <r>
      <rPr>
        <sz val="11"/>
        <color theme="6" tint="-0.249977111117893"/>
        <rFont val="Calibri"/>
        <family val="2"/>
        <scheme val="minor"/>
      </rPr>
      <t xml:space="preserve">"INSTALACION DE ACOMETIDA ELECTRICA DESDE EL TRANSFORMADOR HASTA AREA DE LAGOS DE ESTACION PISCICOLA" $50,705,601 EN PROCESO DE CONTRATACIÓN. </t>
    </r>
    <r>
      <rPr>
        <b/>
        <sz val="11"/>
        <rFont val="Calibri"/>
        <family val="2"/>
        <scheme val="minor"/>
      </rPr>
      <t>300 METROS 2</t>
    </r>
    <r>
      <rPr>
        <sz val="11"/>
        <color theme="6" tint="-0.249977111117893"/>
        <rFont val="Calibri"/>
        <family val="2"/>
        <scheme val="minor"/>
      </rPr>
      <t xml:space="preserve"> </t>
    </r>
    <r>
      <rPr>
        <sz val="11"/>
        <color theme="4" tint="-0.249977111117893"/>
        <rFont val="Calibri"/>
        <family val="2"/>
        <scheme val="minor"/>
      </rPr>
      <t>"ADECUACION DE ESPACIOS PARA LABORATORIOS EN SEDE GARZON" $7,463,217 EN PROCESO DE CONTRATACIÓN.</t>
    </r>
    <r>
      <rPr>
        <sz val="11"/>
        <color theme="9" tint="-0.249977111117893"/>
        <rFont val="Calibri"/>
        <family val="2"/>
        <scheme val="minor"/>
      </rPr>
      <t xml:space="preserve"> ADICIÓN No. 1 AL CONTRATO UC 067 2015 INGENIERIA AGUAS Y POZOS SAS. "MANTENIMIENTO, ADQUISICION E INSTALACION DE ESTACION DE BOMBEO DE POZO PROFUNDO UBICADO EN LA CANCHA DE FUTBOL" $9,145,660, </t>
    </r>
    <r>
      <rPr>
        <sz val="11"/>
        <color theme="2" tint="-0.749992370372631"/>
        <rFont val="Calibri"/>
        <family val="2"/>
        <scheme val="minor"/>
      </rPr>
      <t xml:space="preserve">"MANTENIMIENTO Y ESTABLECIMIENTO DE CERCA VIVA DE PROTECCION AL CAMPUS UNIVERSITARIO SEDE TRAPICHITO" $77,984,974 EN PROCESO DE CONTRATACIÓN. </t>
    </r>
    <r>
      <rPr>
        <sz val="11"/>
        <color theme="8" tint="-0.249977111117893"/>
        <rFont val="Calibri"/>
        <family val="2"/>
        <scheme val="minor"/>
      </rPr>
      <t>"ADQUISICION E INSTALACION DE PUNTOS DE RED Y DATOS PARA LOS BLOQUES DE EDUCACION, BIENESTAR Y OFICINA DE EGRESADOS" $28,073,920, EN PROCESO DE CONTRTACIÓN.</t>
    </r>
    <r>
      <rPr>
        <sz val="11"/>
        <color rgb="FFFF0000"/>
        <rFont val="Calibri"/>
        <family val="2"/>
        <scheme val="minor"/>
      </rPr>
      <t xml:space="preserve"> "REMODELACION DE BATERIA SANITARIA Y AULAS EXISTENTES Y CONSTRUCCION DE UNIDAD SANITARIA EN LA GRANJA EXPERIMENTAL" $92,627,495 EN PROCESO DE CONTRATACIÓN. </t>
    </r>
    <r>
      <rPr>
        <b/>
        <sz val="11"/>
        <rFont val="Calibri"/>
        <family val="2"/>
        <scheme val="minor"/>
      </rPr>
      <t xml:space="preserve">300 METROS 2 - </t>
    </r>
    <r>
      <rPr>
        <sz val="11"/>
        <color rgb="FF002060"/>
        <rFont val="Calibri"/>
        <family val="2"/>
        <scheme val="minor"/>
      </rPr>
      <t xml:space="preserve">CONTRATO UC-029 MARLIO ROA TRUJILLO “ADECUACIÓN Y REMODELACIÓN DE LA SEDE DEL ALTICO DE LA UNIVERSIDAD SURCOLOMBIANA” $138,162,268. - </t>
    </r>
    <r>
      <rPr>
        <sz val="11"/>
        <color rgb="FF7030A0"/>
        <rFont val="Calibri"/>
        <family val="2"/>
        <scheme val="minor"/>
      </rPr>
      <t xml:space="preserve">ADECUACION Y REMODELACION DE LA SEDE DEL ALTICO PARA EL PUNTO VIVE DIGITAL LAB DE LA USCO. </t>
    </r>
    <r>
      <rPr>
        <b/>
        <sz val="11"/>
        <rFont val="Calibri"/>
        <family val="2"/>
        <scheme val="minor"/>
      </rPr>
      <t>842 Metros2</t>
    </r>
  </si>
  <si>
    <t>TRIMESTRE 3                    100%</t>
  </si>
  <si>
    <t>TRIMESTRE 2             32%</t>
  </si>
  <si>
    <t>TRIMESTRE 3                       80%</t>
  </si>
  <si>
    <t>TRIMESTRE 3                    67%</t>
  </si>
  <si>
    <t xml:space="preserve">FAC. EDUCACION - PASAJES AEREOS PARA 6 DOCENTES INVITADOS PROCEDENTES DE DIFERENTES UNIVERSIDADES DEL PAIS. PASAJES AEREOS DOCENTES INVITADOS PROCEDENTES DE DIFERENTES UNIVERSIDADES DEL PAIS. APOYO A ACTIVIDADES DE CLIMA ORGANIZACIONAL. PASAJES AEREOS PARA DOCTOR DANIEL ALBERTO LIBREROS QUE ORIENTARA ACTIVIDADES ACADEMICAS. PASAJES AEREOS PARA ESTUDIANTE QUE ASISTIRA A II ENCUENTRO DE PEDAGOGIA UNIVERSITARIA. </t>
  </si>
  <si>
    <t>Los indicadores reportados durante el semestre 2016-1 desde febrero hasta junio de 2016, se alcanzaron durante la ejecución de las siguientes actividades: Jornada de Degustación saludable (1.162),  Talleres de gastronomía saludable ( 146),  clases de Yoga (148), Talleres (378), valoraciones por nutrición (26), Jornadas Valórate USCO (215), Grupo de apoyo (144) , Clases de ejercicio físico (741), Actividades de  divulgación (114), Pausas activas (512), Realización y Seguimiento de Historias Clínicas Sanológicas (268), Talleres de Educación Nutricional (215), Visita y seguimiento en Cafeterías (26), Jornadas de Actividad física (83), Valoraciones  antropométricas (65), Rumba terapia, tae bo, aeróbicon (100), Campeonato de Baloncesto (60),y Torneo de tenis de mesa (13).</t>
  </si>
  <si>
    <r>
      <t xml:space="preserve">Actividades Culturales y de integración de la Comunidad Universitaria Surcolombiana que se programan Semestralmente por ser de  medición Semestral a causa de los recortes presupuestales a este rubro.           </t>
    </r>
    <r>
      <rPr>
        <b/>
        <sz val="11"/>
        <color theme="1"/>
        <rFont val="Calibri"/>
        <family val="2"/>
        <scheme val="minor"/>
      </rPr>
      <t>Clima organizacional con los funcionarios del Bienestar Universitario tematica la seguridad y salud en el ambiente laboral.</t>
    </r>
    <r>
      <rPr>
        <sz val="11"/>
        <color theme="1"/>
        <rFont val="Calibri"/>
        <family val="2"/>
        <scheme val="minor"/>
      </rPr>
      <t xml:space="preserve">              -Clima organizacional organizado para los funcionarios de la Biblioteca USCO, para desarrollar habitos de buena lectura. </t>
    </r>
    <r>
      <rPr>
        <b/>
        <sz val="11"/>
        <color theme="1"/>
        <rFont val="Calibri"/>
        <family val="2"/>
        <scheme val="minor"/>
      </rPr>
      <t xml:space="preserve">- Actividad de Clima Organizacional con el personal de vifgilancia adscrito al Área de Servicios Generales.  </t>
    </r>
    <r>
      <rPr>
        <sz val="11"/>
        <color theme="1"/>
        <rFont val="Calibri"/>
        <family val="2"/>
        <scheme val="minor"/>
      </rPr>
      <t xml:space="preserve">                                                                            </t>
    </r>
  </si>
  <si>
    <r>
      <rPr>
        <b/>
        <sz val="12"/>
        <color theme="1"/>
        <rFont val="Calibri"/>
        <family val="2"/>
        <scheme val="minor"/>
      </rPr>
      <t>Jornada  de eventos alusivos al día de la Salud en el mundo del trabajo.</t>
    </r>
    <r>
      <rPr>
        <sz val="11"/>
        <color theme="1"/>
        <rFont val="Calibri"/>
        <family val="2"/>
        <scheme val="minor"/>
      </rPr>
      <t xml:space="preserve">                                                                                Evento conmemorativo del Día del buen Lector organizado con el personal de para los usuarios de la Biblioteca de la Universidad Surcolombiana.</t>
    </r>
  </si>
  <si>
    <t>SE TRABAJA EN PILOTERAR LOS  APLICATIVOS CAP Y CONVOCATORIAS PROYECCION SOCIAL E INVESTIGACION, LOS CUALES SERAN ENTREGADOS EL 15 DE DICIEMBRE</t>
  </si>
  <si>
    <t>SE TRABAJA SOBRE LOS REPOSITORIOS DE TESIS DOCTORALES Y TRABAJOS DE GRADO MAESTRIAS (BIBLIOTECA)</t>
  </si>
  <si>
    <t>SE TRABAJA CON ASESOR PUBLINDEX PARA APLICAR A LA CONVOCATORIA 768    http://www.colciencias.gov.co/convocatorias/investigacion/convocatoria-para-indexacion-revistas-cientificas-colombianas</t>
  </si>
  <si>
    <t>SE CONTRATO LA FORMULACION DE CINCO PATENTES</t>
  </si>
  <si>
    <t>SE CONTRATA ASESORIA CON EL DR MARIO PARRA  PARA FORTALECER PROPUESTA DE INVESTIGACION EN COOPERACION CON UNIVERSIDAD EDIMBURGO</t>
  </si>
  <si>
    <r>
      <t xml:space="preserve">1 - CONTRATO VIPS 253 - DOT LIB SUCURSAL COLOMBIA: </t>
    </r>
    <r>
      <rPr>
        <sz val="9"/>
        <color theme="1"/>
        <rFont val="Calibri"/>
        <family val="2"/>
        <scheme val="minor"/>
      </rPr>
      <t>Prestar servicios de Renovación de la base de datos JSTOR.      SE TRABAJA CON EL SISTEMA DE GESTION DOCUMENTAL DE LA VIPS. PARA EL 20 DE DICIEMBRE SE HACE ENTREGA FORMAL DEL INVENTARIO DE ARCHIVO DE LA TOTALIDAD DE LA VIPS CON HISTORICO 2009-2016</t>
    </r>
  </si>
  <si>
    <t>SB-PY6.2</t>
  </si>
  <si>
    <t>Semestre Cero - Planes de Fomento</t>
  </si>
  <si>
    <t>SB-PY6.3</t>
  </si>
  <si>
    <t>Consejerías Académicas - Planes de Fomento</t>
  </si>
  <si>
    <t>SB-PY6.4</t>
  </si>
  <si>
    <t>Formación para el fortalecimiento de las competencias genéricas (Saber Pro). - Planes de Fomento</t>
  </si>
  <si>
    <t>OCTUBRE</t>
  </si>
  <si>
    <t xml:space="preserve">NOVIEMBRE </t>
  </si>
  <si>
    <t>DICIEMBRE</t>
  </si>
  <si>
    <t>Los registros no incluyen la cobertura por actividades de PyP. Para este trimestre es de reportar que no se presto servicio de atención médica en la Sede de Pitalito con la renuncia del profesional contratista.</t>
  </si>
  <si>
    <t xml:space="preserve">Estos datos corresponde solo a la Sede Neiva, </t>
  </si>
  <si>
    <t>Los indicadores reportados durante los meses de octubre y noviembre de 2016, se alcanzaron durante la ejecución de las siguientes actividades: Jornada de Degustación saludable (1.173),  Talleres de gastronomía saludable ( 137), clases de Yoga (155), Talleres (115), valoraciones por nutrición (121), Jornadas Valórate USCO (109), Grupo de apoyo (144), saloneo (1.299), Clases de ejercicio físico y pausa activas (415) y Seguimiento de Historias Clínicas Sanológicas (197).</t>
  </si>
  <si>
    <t>Clima Organizacional con el personal adscrito al Área de Bienestar Universitario  tema alucivo al Día de la Raza.                                                                                                                          Clima organizacional para todos los funcionarios de la Universidad, dictada por el Teólogo Manuel Antonio Valvuena Diaz, asesor de la Renocación Carismática de la ciudad de Chiquinquirá (80 Asistentes) en el mes de Noviembre, realizado en el tercer piso de la Biblioteca.</t>
  </si>
  <si>
    <t>Evento de convivencia e integración para todos la comunidad universitaria, en el  pasillo de Bienestar Universitario, con participación del grupo de danzas Ciudad de Cali Kimarí (400 asistentes) mes de Octubre.                                                                                                                                   Evento académico y cultural para toda la Comunidad Universitaria, Agoras por el día de la raza (200 asistentes), mes de Noviembre.</t>
  </si>
  <si>
    <t>Corresponden al suministro de alimentos mediante subsidio para los estudiantes matriculados en la Universidad Surcolombiana, consistente en raciones diarias de desayuno, almuerzo y cena efectivamente adquiridas en los restaurantes estudiantiles de la Sede Central  "La Venada" y de la Facultad de Salud.  Según Actas de Recibido Parcial No.010 y 011</t>
  </si>
  <si>
    <r>
      <t xml:space="preserve">Corresponden al suministro de raciones alimentarias y/o meriendas, Contrato </t>
    </r>
    <r>
      <rPr>
        <b/>
        <sz val="11"/>
        <color theme="1"/>
        <rFont val="Calibri"/>
        <family val="2"/>
        <scheme val="minor"/>
      </rPr>
      <t xml:space="preserve">UC-No.007 2016 </t>
    </r>
    <r>
      <rPr>
        <sz val="11"/>
        <color theme="1"/>
        <rFont val="Calibri"/>
        <family val="2"/>
        <scheme val="minor"/>
      </rPr>
      <t>Contratista</t>
    </r>
    <r>
      <rPr>
        <b/>
        <sz val="11"/>
        <color theme="1"/>
        <rFont val="Calibri"/>
        <family val="2"/>
        <scheme val="minor"/>
      </rPr>
      <t xml:space="preserve"> CLAUDIA PATRICIA IBAÑEZ</t>
    </r>
    <r>
      <rPr>
        <sz val="11"/>
        <color theme="1"/>
        <rFont val="Calibri"/>
        <family val="2"/>
        <scheme val="minor"/>
      </rPr>
      <t>: Fuente; Acta de Recibido Parcial No.010 y 011 y Cuentas de Cobros Adjuntas</t>
    </r>
  </si>
  <si>
    <r>
      <t xml:space="preserve">Corresponden al suministro de raciones alimentarias y/o meriendas, Contrato </t>
    </r>
    <r>
      <rPr>
        <b/>
        <sz val="11"/>
        <color theme="1"/>
        <rFont val="Calibri"/>
        <family val="2"/>
        <scheme val="minor"/>
      </rPr>
      <t>UC-No.005 2016</t>
    </r>
    <r>
      <rPr>
        <sz val="11"/>
        <color theme="1"/>
        <rFont val="Calibri"/>
        <family val="2"/>
        <scheme val="minor"/>
      </rPr>
      <t xml:space="preserve"> Contratista </t>
    </r>
    <r>
      <rPr>
        <b/>
        <sz val="11"/>
        <color theme="1"/>
        <rFont val="Calibri"/>
        <family val="2"/>
        <scheme val="minor"/>
      </rPr>
      <t>MICHAEL DARIO FRANCO CHAVARRO</t>
    </r>
    <r>
      <rPr>
        <sz val="11"/>
        <color theme="1"/>
        <rFont val="Calibri"/>
        <family val="2"/>
        <scheme val="minor"/>
      </rPr>
      <t>: Fuente; Acta de Recibido Parcial No.010 y 011 y Cuentas de Cobros Adjuntas</t>
    </r>
  </si>
  <si>
    <t>No se reportaron  vinculaciones, esto debido a que se realiza una Convocatoria por semestre y se ejecuto la totalidad del presupuesto</t>
  </si>
  <si>
    <t xml:space="preserve">1. ELABORACIÓN DE ARTÍCULO PARA PERIÓDICO: DESDE LA U: La Vicerrectoría Académica realizó un artículo periodístico para el periódico DESDE LA U, que fue publicado en el mes de septiembre. Nombre del artículo: El Taller “SOY  SURCOLOMBIANO” Una estrategia para generar apropiación de la Teleología Institucional. Extensión: 862 PALABRAS. No. De FOTOS: 4 PUBLICADAS – 12 ENTREGADAS. SEPTIEMBRE 2016.
2. INFORME PARA RECTORÍA PY (TALLERES DE APROPIACIÓN): En el marco del Proyecto de Apropiación de la Teleología Institucional, la Universidad Surcolombiana ha desarrollado distintas estrategias que generan apropiación y  sentido de pertenencia con los ejes misionales de la Universidad. Entre estas actividades se encuentran las actividades de inducción y reinducción, talleres de capacitación y estrategias de apropiación dirigidas a estudiantes, docentes, y administrativos de le nuestra casa de estudios.  Todas estas estrategias hacen parte de las actividades desarrolladas  por la Vicerrectoría académica para dar cumplimiento a las tareas del Plan de Desarrollo Institucional y responder a una de las necesidades evidenciadas como macroproblemas de nuestra Universidad: La apropiación de la dimensión teleológica. ACUERDO NUMERO 031 DE 2014 (12 de diciembre) "Por medio del cual se aprueba el Plan de Desarrollo Institucional (PDI) para el decenio comprendido entre los años 2015 y 2024". SEPTIEMBRE 2016.
3. PATI EN LA RADIO ITINERANTE ESTRATEGIA DE APROPIACIÓN  DE LA TELEOLOGÍA INSTITUCIONAL: En el marco del “Proyecto de Apropiación de la Teleología Institucional” la Vicerrectoría Académica desarrolló la estrategia PATI EN LA RADIO ITINERANTE, actividad que tiene como objetivo difundir cuñas radiales que promuevan el contenido de la Teleología Universitaria (misión, visión, principios, historia, himno, etc.). La metodología utilizada para la estrategia fueron audiotipos institucionales emitidos a través de un parlante amplificador que se ubicó en distintos sitios estratégicos de la Universidad.  OCTUBRE 2016.
4. CAMPAÑA DE APROPIACIÓN DE LA TELEOLOGÍA EN LOS SALONES: Una de las estrategias del proyecto fue ubicar material visual  como estrategias comunicativas de divulgación del contenido teleológico de la Universidad Surcolombiana, estas piezas visuales (STIKER) fueron ubicadas en la esquina superior derecha de los tableros acrílicos de la Universidad Surcolombiana.
5. CREACIÓN DEL PROYECTO: PATI NOS EVALÚA - Se creó el proyecto y se socializó durante a jornada de AUTOCONTROL con los integrantes de la Vicerrectoría Académica, se diseñaron las piezas visuales y se avanza en la contratación de material para utilizar durante el primer semestre 2017. NOVIEMBRE 2016.
</t>
  </si>
  <si>
    <t xml:space="preserve">1. LOGÍSTICA FERIA DE LA SURCOLOMBIANIDAD/NEIVA 2016: La FERIA DE LA SURCOLOMBIANIDAD 2016 en la ciudad de Neiva se ha programado de la siguiente manera: Primer día: 23 de Septiembre de 2016, Segundo día: 26 de octubre de 2016, Tercer día: 27 de octubre de 2016. Durante el primer día se recibieron 300 estudiantes de distintos municipios del Huila y se esperan recibir durante el segundo y tercer día por lo menos 800 estudiantes de todas las I.E. de la ciudad de Neiva zonas cercanas. Soporte: Listados de asistencia, registro fotográfico, Informe y producto audiovisual del taller: https://youtu.be/iIBPGzv3Zeo SEPTIEMBRE 2016. 
2. PARTICIPACIÓN EN FERIA EXPO-HUILA 2016: Durante la realización EXPOHUILA, la Vicerrectoría Académica brindo acompañamiento a las demás delegaciones y responsables de la participación en esta importante feria de la región. La Vicerrectoría Académica llevo al recinto de la Feria todos los folletos de la Oferta Académica de nuestra casa de estudios. TOTAL PERSONAS ATENDIDAS: 300. SEPTIEMBRE 2016.
3. PROMOCIÓN OFERTA ACADÉMICA / AGRADO (HUILA): La Vicerrectoría Académica se desplazó hasta el municipio del Agrado (Huila) con el fin de participar en el PRIMER FORO PARA LA EDUCACIÓN SUPERIOR JOSÉ MARIA ROJAS GARRIDO en el municipio del Agrado (Huila). Esta actividad se desarrolló como parte de las estrategias para la promoción de la Oferta Académica de la Universidad Surcolombiana. Total participantes: 240 Estudiantes de grados 10° y 11°. SEPTIEMBRE 2016.
4. PROMOCIÓN OFERTA ACADÉMICA / PITALITO (HUILA): La Universidad Surcolombiana participó con un STAND UNIVERSITARIO en este evento, con el fin de promocionar su oferta académica y los programas ofertados en la Sede Pitalito. Muchas gracias a los funcionarios de la Sede Pitalito por su apoyo y entrega a estas importantes actividades. Total participantes: 240 Estudiantes de grados 10° y 11°. SEPTIEMBRE 2016.
5. NOTA FERIA DE LA SURCOLOMBIANIDAD PARA MEDIOS: 300 jóvenes de los diferentes municipios del departamento del Huila, participaron en la 2da edición de la Feria de la Surcolombianidad, realizada el pasado viernes 23 de octubre en las instalaciones de nuestra Universidad. Para la USCO, principal centro de educación superior del sur del País,  es de gran importancia generar un mayor acercamiento con del sector educativo, instituciones gubernamentales y sociedad en general de los municipios del Huila y del sur colombiano; es por ello, que en el marco del Proyecto de Apropiación de la Teleología Institucional, desarrollado desde la Vicerrectoría Académica de la institución, se  desarrolló la “II Feria de la Surcolombianidad”.Para esta oportunidad,  300 líderes juveniles del Departamento, visitaron las instalaciones de nuestro claustro académico, conocieron su oferta académica y participaron en diversas actividades artísticas, deportivas y culturales, con el objetivo de incentivar su  ingreso a la educación superior en la institución pública del Huila. SEPTIEMBRE 2016.
6. PARTICIPACIÓN EN EL EVENTO ONDAS – SEDE LA PLATA: En el marco del “CAMPAMENTO USCO-CIENCIA” organizado por El PROGRAMA ONDAS, LA UNIVERSIDAD SURCOLOMBIANA Y LA GOBERNACION DEL HUILA, durante los días 19, 20 y 21 de Octubre de 2016, la Vicerrectoría Académica a través de proyecto de Apropiación de la Teleología Institucional participa con la promoción de la oferta Académica y orientación vocacional para los estudiantes participantes en este magno evento. Durante esta actividad convergen 360 grupos de investigación escolar del departamento para presentar los resultados de investigación en los semilleros de conformados por niños, niñas y jóvenes del programa ONDAS, los cuales suman al alrededor de 1.000 (mil) personas aproximadamente. La instalación de un STAND en la USCO-Sede La Plata durante el campamento, permite el acercamiento de la comunidad educativa frente a los programas académicos ofertados por las (7) Facultades de nuestra Universidad, también permite que los próximos bachilleres y estudiantes de las distintas I.E. participantes conozcan la oferta de la Sede la Plata: Administración de Empresas (diurna y nocturna), Contaduría Pública, Ingeniería Agrícola y Psicología; y la promoción de los 27 programas académicos ofertados en las distintas Sedes de la Universidad Surcolombiana. OCTUBRE 2016.
7. FERIA DE LA SURCOLOMBIANIDAD NEIVA 2016: El evento se desarrolló durante los días 23 de septiembre, 26 y 27 de octubre de 2016 en las instalaciones de la Universidad Surcolombiana y tuvo como objetivo lograr acercamiento con el sector educativo, instituciones gubernamentales y sociedad en general: Facultades de la Universidad atendieron el llamado y se sumaron esta actividad institucional para promover los distintos programas,                                                                                                                              aclarar las inquietudes de los próximos estudiantes de nuestra universidad. Además de promover la oferta académica de los 27 programas de pregrado para el periodo 20171, la Universidad Surcolombiana desarrolló con los estudiantes la prueba de orientación profesional, con el fin de brindarles a los bachilleres nuevas herramientas para elegir y definir la carrera a la que desean ingresar en nuestra casa de estudios-El grupo PACA se sumó a la Feria de la Surcolombianidad a través de la Aplicación de la Encuestad e Orientación Profesional, realizada en la Facultad de Economía y Administración. De igual manera la Vicerrectoría Académica, instaló un punto para imprimir los ponderados de los jóvenes participantes, los asesoraron y les brindaron la mayor información posible para definir a cuál programa pueden ingresar y cuáles son los puntajes requeridos para el ingreso a La USCO.  Con un total de 2120 estudiantes asistentes finalizó la segunda Feria de la Surcolombianidad realizada en la Universidad Surcolombiana. OCTUBRE 2016.
8. FOTOGRAFÍAS PARA PROMOCIÓN DE LA OFERTA ACADÉMICA: Integrantes del Proyecto de Apropiación de la Teleología Institucional desarrollaron una sesión fotográfica con el fin de elaborar las piezas publicitarias para la promoción de la Oferta Académica y la publicación de contenidos digitales que permitan visibilizar nuestra casa de estudios. No. De FOTOGRAFÍAS TOMADAS: 20. OCTUBRE 2016.
9. FERIA DE LA SURCOLOMBIANIDAD ITINERANTE PROMOCIÓN OFERTA ACADÉMICA / GARZÓN (HUILA): Se visitaron 7 colegios entre públicos y privados y se atendió a   432 estudiantes de grados 11  del municipio de Garzón. COLEGIOS VISITADOS: I e Jenaro Diaz Jordan, I.E. Luis Calixto Leiva, I.E. Barrios Unidos, San miguel arcángel, Cooperativo la presentación, I.E. Simon Bolivar, Gimnasio Minuto de Dios. En el marco de la FERIA DE LA SURCOLOMBIANIDAD, la Vicerrectoría Académica propuso para la vigencia 2016, realizar la Feria de la Surcolombianidad ITINERANTE, con el fin de llegar a las Instituciones Educativas del Municipio de Garzón, para promover su oferta académica, brindar orientación profesional y aplicar el aplicativo POP del proyecto de  permanencia y Graduación del GRUPO PACA – USCO. OCTUBRE 2016.
10. FERIA ITINERANTE PROMOCIÓN OFERTA ACADÉMICA – USCO: También hemos hecho presencia en algunas instituciones Educativas del Municipio de Neiva y Florencia y Pitalito: I.E. Promoción Social de Neiva TOTAL: 145 estudiantes, I.E. Normal Superior de Pitalito: TOTAL: 320 estudiantes de distintos colegios, I.E. Normal Superior de Florencia: TOTAL: 950 estudiantes de distintos colegios. OCTUBRE 2016.
11. AGRADECIMIENTOS A I.E. PARTICIPANTES EN LA FERIA DE LA SURCOLOMBIANIDAD: Se realizó y se envió carta de agradecimientos a las Instituciones Educativas participantes de la Feria de la Surcolombianidad realizada en las instalaciones de la Universidad Surcolombiana durante el 26 y 27 de octubre.  NOVIEMBRE 2016.  
12. AGRADECIMIENTOS  INSTITUCIONALES UNIVERSIDAD SURCOLOMBIANA: La nota formal de agradecimiento se envió al docente Miller Roa de la Facultad de Educación, quien en compañía de los jóvenes del Grupo de Investigación OTIUM, apoyaron el desarrollo de la FERIA DE LA SURCOLOMBIANIDAD. También se envió nota de agradecimiento al Área de Bienestar Universitario de nuestra Universidad. NOVIEMBRE 2016.
13. PARTICIPACIÓN INSTITUCIONAL EN FERIA ORGANIZADA POR EL ICETEX: El pasado martes 8 de noviembre, la Universidad Surcolombiana participó en la feria de Universidades organizada por el ICETEX, desarrollada en las instalaciones del colegio Técnico Superior, en la capital del departamento del Huila. Estudiantes Participantes: 600. NOVIEMBRE 2016.
14. PROMOCIÓN DE LA OFERTA ACADÉMICA DE PROGRAMAS DE POSGRADO: La Universidad Surcolombiana participó desde el 18 hasta el 27 de noviembre de 2016 en la Feria Universitaria organizada por el CENTRO COMERCIAL SAN JUAN PLAZA, con el fin de promover su oferta académica de posgrado con los profesionales de Neiva y la Región. NOVIEMBRE 2016.
15. ORIENTACIÓN VOCACIONAL Y OFERTA ACADÉMICA EN SAN AGUSTÍN: Durante los días 03 y 04 de noviembre de 2016, la Vicerrectoría Académica a través del Proyecto de Apropiación de la Teleología Institucional, realizó promoción de la oferta académica con las distintas instituciones Educativas del municipio de San Agustín (Huila). NOVIEMBRE 2016.
</t>
  </si>
  <si>
    <t xml:space="preserve">1. PUBLICACIÓN DE LA OFERTA ACADÉMICA EN DIARIO LA NACIÓN: A través de contrato suscrito con la Vicerrectoría Administrativa, El proyecto de Apropiación de la Teleología Institucional realizó gestiones para publicación de la Oferta Académica de la Universidad Surcolombiana. La publicación se realizó el pasado 09 de octubre en las páginas centrales del diario LA NACIÓN con mayor circulación del departamento del Huila. OCTUBRE 2016.
2. GESTIÓN ADMINISTRATIVA PARA LA COMPRA DE CHALECOS Y CAMIBUSOS (POLO): Con el fin de utilizarlos durante las actividades realizadas por la Vicerrectoría Académica y los proyectos que aquí se ejecutan. TOTAL: CHALECOS: 15, CAMIBUSOS: 23. NOVIEMBRE 2016.
</t>
  </si>
  <si>
    <t xml:space="preserve">• Encuentro de Experiencias Docentes (14 de octubre). Asistentes: 26 Docentes, Soporte: Listado de Asistencia, Relatorías. 
• Solicitudes Académico-Administrativas para atender el evento del Seminario-Taller: Buen Vivir. Soporte: Proyección de cartas para la solicitud.
• Encuentro de Experiencias Docentes (22 de octubre): Asistentes: 30 Docentes, Soporte: Listados de asistencias, relatorías.
• Seminario Taller: Buen Vivir - Dr. Adalid Contreras (28 de octubre) Asistentes: 40 Docentes, Soporte: Fotografías del Evento, Conferencia audiovisual y listados de asistencia
• Encuentro de Experiencias Docentes (11 de noviembre): Asistentes: 26 Docentes, Soporte: Listado de Asistencia, Relatorías.
• Encuentro de Experiencias Docentes: Socialización de la IE Escuela Norma Superior de Neiva (25 de noviembre): Asistentes: 38 Docentes, Soporte: Fotografías, Listados de asistencias, relatorías.
• Solicitudes Académico-Administrativas para atender el evento del Seminario-Taller: El Maestro empático-La vida emocional en el aula. Soporte: Proyección de cartas para la solicitud.
• Asuntos administrativos para atender el lanzamiento del libro Cuaderno N° 1: Reflexiones sobre la enseñanza de la Escuela de Formación Pedagógica. Soporte: Proyección de cartas para la solicitud.
• Elaboración repartición de las cartas de felicitación a los (as) docentes cumplidos (as) de la Escuela de Formación Pedagógica. Soporte: Recibidos Cartas. NOVIEMBRE 2016
• Realización del Seminario-Taller: El Maestro empático-La vida emocional en el aula. Dr. Guillermo Carvajal. Asistentes: 60 Docentes, Soporte: Fotografías del Evento, Conferencia audiovisual y listados de asistencia.
• Lanzamiento del Libro Cuaderno N° 1: Reflexiones sobre la enseñanza de la Escuela de Formación Pedagógica. Asistentes: 50 Docentes, Soporte: Fotografías del Evento, Conferencia audiovisual y listados de asistencia.
• Divulgación y donación del libro  Cuaderno N° 1: Reflexiones sobre la enseñanza de la Escuela de Formación Pedagógica. Soporte: Cartas
• Divulgación y promoción de la Escuela de Formación Pedagógica para el año 2017. Soporte: Cartas. DICIEMBRE 2016.
</t>
  </si>
  <si>
    <t xml:space="preserve">• Compra de materiales para libros, Asistentes: 115 Docentes, Soporte: solicitudes. Noviembre 2016.
• Gastos de Honorarios y Módulos de la II fase del proyecto INTERLINGUA 
MAGNOLIA AROCA DUSSAN
LEONARDO HERRERA MOSQUERA
ELIANA MARITZA ALARCON
ALBERTO RODRIGUEZ LOSADA
SERGIO ALBERTO CHAVARRO
SERGIO RAMIRO GARCIA
• Desarrollo de seis niveles de inglés, Asistentes: 60 Docentes, Soporte: Listados de Asistencia. Noviembre 2016.
• Proyección de la convocatoria 2017-1, Asistentes: 100 Docentes, Soporte: Convocatoria. Diciembre 2016.
</t>
  </si>
  <si>
    <t>• Facultad de Ciencias Jurídicas y Políticas. Lineamientos curriculares y pedagógicos en las nuevas Tendencias de Formación Jurídicas, Asistentes: 22 Personas, Soporte: Listados de Asistencia.</t>
  </si>
  <si>
    <t xml:space="preserve">OCTUBRE 2016
• Organización del cuadro de insumos con sus respectivas preguntas orientadoras e insumos para el Taller Factor 3. Docentes. Programa Licenciatura en Ingles. 7 de Octubre de 2016
• Preparación conjunta de Insumos Documentales con Oscar Trujillo, para el Taller 3. Factor 3. Docentes. Licenciatura en Inglés.  10 de Octubre de 2016
• Estudio de material y elaboración diapositivas para el Taller de Autoevaluación. Factor 3. Docentes. Programa Licenciatura en Ingles. 10 de Octubre de 2016
• Orientación del Tercer Taller de Autoevaluación del programa de Licenciatura en Ingles. Factor 3. Docentes. Programa Licenciatura en Ingles. 11 de Octubre de 2016 
• Organización del cuadro de insumos con sus respectivas preguntas orientadoras e insumos para el Taller Factor 6. Investigación. Programa de Economía. 17 de Octubre de 2016
• Preparación conjunta de Insumos Documentales con Oscar Trujillo, para el Taller 9. Factor 6. Investigación. Programa de Economía. 20 de Octubre de 2016
• Estudio de material y elaboración diapositivas para el Taller de Autoevaluación. Factor 6. Investigación. Programa de Economía. 20 de Octubre de 2016
• Orientación del Noveno Taller de Autoevaluación del programa de Economía. Factor 6. Investigación. 21 de Octubre de 2016 
• Organización del cuadro de insumos con sus respectivas preguntas orientadoras e insumos para el Taller Factor 4. Procesos académicos. C 22 - 26  2da Parte. Programa Licenciatura en Educación Artística. 24 de Octubre de 2016
• Estudio de material y elaboración diapositivas para el Taller de Autoevaluación Factor 4. Procesos académicos. C 22 – 26. 2da Parte. Programa Licenciatura en Educación Artística. 26 de Octubre de 2016
• Orientación del Quinto Taller de Autoevaluación del programa de Licenciatura en Educación Artística. Factor 4. Procesos académicos. C 22 – 26. 2da Parte. 27 de Octubre de 2016 
• Lectura y actualización de información del MEN y CNA para la preparación de las asesorías y el diseño de rutas metodológicas. 17 de Octubre de 2016
• Recolección de información sobre peguntas a Estudiantes y Egresados para la preparación de visita de pares de la Licenciatura de Ciencias Naturales. 25 de Octubre de 2016
Respecto a las Asesorías: OCTUBRE 2016
• Acompañamiento a Consejo de Programa - Programa Administración de Empresas. Participantes: Director General de Currículo, Asesora Autoevaluación e Integrantes Consejo de Programa. Tema: Procesos de Autoevaluación de las Sedes. 19 de Octubre de 2016 
• Asesoría a la Prof. Claudia Milena Rodriguez Sierra, Directora Proyección Social. Tema: Orientación sobre los temas e información relevante para la presentación ante visita de pares. 19 de Octubre de 2016
•  Asesoría Prof. Liliam Zambrano, Coordinadora Autoevaluación y prof. María Fernanda Jaime. Programa Lic. en Inglés. Tema: Metodología del Proceso de Autoevaluación (talleres) y construcción de Juicios de Valor. 21 de Octubre de 2016
• Asesoría Prof. Zully Cuellar. Coordinadora Autoevaluación. Programa Lic. Ciencias Naturales. Tema: Algunas sugerencias sobre el material audiovisual para presentar ante los pares académicos sobre reforma curricular, metodología de autoevaluación e Investigación. 21 de Octubre de 2016
• Asesoría Prof. Patricia Gutierrez Prada. Jefe de Programa Administración de Empresas. Tema: Algunas especificaciones y etapas metodológicas sobre el proceso de autoevaluación (recolección de información, construcción de juicios de valor e informe de autoevaluación). 26 de Octubre de 2016
• Acompañamiento a Consejo de Programa  - Programa de Psicología. Participantes: Director General de Currículo, Asesora Autoevaluación e Integrantes Consejo de Programa. Tema: Proceso de Autoevaluación de la Sede La Plata y Sede Principal Neiva. 31 de Octubre de 2016
Respecto a la participación en la Autoevaluación Institucional y otras actividades de la institución, se informa lo siguiente: OCTUBRE 2016
• Participación al Consejo de Facultad de Educación ampliado para la socialización de los cuatro informes de autoevaluación de los programas de Lic. en Matemáticas, Lic. en Ciencias Naturales, Lic. Educación Física y Lic. en Pedagogía. 5 de Octubre de 2016.
• Participación a la socialización de la propuesta de la campaña publicitaria sobre la Acreditación Institucional. 6 de Octubre de 2016 
• Participación al Consejo de Facultad de Educación ampliado para la Preparación de Visita de Pares de las cuatro Licenciaturas. 12 de Octubre de 2016
• Acompañamiento a jornada de trabajo en la Mesa de Trabajo Nº2. Revisar y complementar algunos juicios de valor. 14 de Octubre de 2016
• Participación a la reunión preparatoria de la jornada de trabajo sobre calificación de juicios de valor (definición de metodología). Acreditación Institucional. Asesoría del Doctor Àlvaro Zapata. 24 de Octubre de 2016
• Participación a la jornada de trabajo para evaluar y calificar Características y Factores. Acreditación Institucional. 25 de Octubre de 2016
NOVIEMBRE 2016
• Organización del cuadro de insumos con sus respectivas preguntas orientadoras e insumos para el Taller Factor 4. Procesos Académicos. I Parte. Programa Licenciatura en Ingles. 9 de Noviembre de 2016
• Preparación conjunta de Insumos Documentales con Oscar Trujillo y revisión de Insumos Numéricos para el Taller Factor 4. Procesos Académicos. I Parte. Licenciatura en Inglés.  14  de Noviembre de 2016 
• Estudio de material y elaboración diapositivas para el Taller de Autoevaluación. Factor 4. Procesos Académicos. I Parte. Programa Licenciatura en Inglés. 14 de Noviembre de 2016
• Orientación del Cuarto Taller de Autoevaluación del programa de Licenciatura en Ingles. Factor 4. Procesos Académicos. Programa Licenciatura en Ingles. 15 de Noviembre de 2016
• Organización del cuadro de insumos con sus respectivas preguntas orientadoras e insumos para el Taller Factores 7, 8 y 10. Programa de Economía. 16 de Noviembre de 2016
• Preparación conjunta de Insumos Documentales con Oscar Trujillo revisión de Insumos Numéricos para el Taller 9. Factores 7, 8 y 10. Programa de Economía. 21 de Noviembre de 2016
• Estudio de material y elaboración diapositivas para el Taller de Autoevaluación. Factor Factores 7, 8 y 10. Programa de Economía. 21 de Noviembre de 2016
• Reunión para la preparación del Décimo Taller de Autoevaluación del programa de Economía. Factores 7, 8 y 10. 22 de Noviembre de 2016. El taller se canceló por poca asistencia y se acordó con la Coordinadora de Autoevaluación y con el Grupo de Autoevaluación del Programa realizar este ejercicio con otra metodología para abordar estos temas y tomar la percepción de los actores, con este fin, se realizó una reunión para orientar al equipo de autoevaluación del Programa respecto a las preguntas orientadoras y entrega del material.   
• Organización del cuadro de insumos con sus respectivas preguntas orientadoras e insumos para el Taller Factores 7, 8 y 10. Programa Licenciatura en Educación Artística. 14 de Noviembre de 2016
• Revisión de los insumos  documentales y numéricos para el Taller de Autoevaluación Factores 7, 8 y 10. Programa Licenciatura en Educación Artística. 21 y 22 de Noviembre de 2016 
• Quinto Taller de Autoevaluación del programa de Licenciatura en Educación Artística. Factores 7, 8 y 10. Programa Licenciatura en Educación Artística. El Programa propuso realizar este ejercicio con otra metodología para abordar estos temas y tomar la percepción de los actores, este cambio fue solicitado debido a la época académica de terminación de semestre, por lo tanto, se realizó la orientación para la aplicación de preguntas orientadoras y entrega del material correspondiente al Coordinador de Autoevaluación. 
Otras Actividades: NOVIEMBRE 2016
• Envío a Coordinadora de Autoevaluación de Preguntas a Graduados para la preparación de visita de pares – Programa de Lic. Ciencias Naturales. 1 de Noviembre de 2016
• Planear Rutas Metodológicas para los procesos de autoevaluación - Programas de Psicología y Administración de Empresas. 2 de Noviembre de 2016 
• Envío a Coordinador de Autoevaluación presentación del MEN de comparación de los nuevos y antiguos lineamientos y la Matriz Tipológica de Aspectos con una columna nueva denominada "Insumos por recolectar", insumos preliminares que soportan los aspectos - Programa Lic. en Educación Artística y Cultural.  3 de Noviembre de 2016
• Envío a Asistente de Autoevaluación de la Relación de Talleres relacionados por Factores y Características – Programa de Licenciatura de Matemáticas. 3 de Noviembre de 2016
• Envío a Prof. William, Coordinador de Autoevaluación cinco (5) documentos solicitados: Matriz Tipológica incluida la columna insumos, Guía para la Renovación de Acreditación, Lineamientos Programas CNA, Cuadro Estado de Programas y Decreto 1295 de 2010 – Programa de Psicología. 10 de Noviembre de 2016
• Elaboración propuesta de Talleres de Autoevaluación para la Tres Sedes – Programa de Administración de Empresas. 15 de Noviembre de 2016 
• Elaboración de Tabla discriminando aspectos de opinión para identificar Actores (docentes, estudiantes, administrativos, directivos, empleadores y otros del sector externo). 21 de Noviembre de 2016
• Envío a Prof. Jenny, Jefe de Programa información solicitada sobre documento orientador PEP y adicional, envío anexo Tabla sobre Aspectos de Opinión con sus respectivos  Actores – Programa de Economía. 22 de Noviembre de 2016
Respecto a las Asesorías: NOVIEMBRE 2016
• Acompañamiento a Reunión de Autoevaluación - Programa Economía. Participantes: Director General de Currículo, Asesora Autoevaluación, Docentes Programa, Auxiliares de Autoevaluación del Programa. Tema: Preguntas sobre Aspectos de Autoevaluación, Lineamientos CNA. 3 de Noviembre de 2016 
• Asesoría Prof. Leonardo, Coordinador Autoevaluación. Programa Lic. en Educación Artística y Cultural. Tema: Metodología del Proceso de Autoevaluación y construcción de Juicios de Valor. 3 de Noviembre de 2016
• Asesoría Prof. William. Programa Psicología. Tema: Ruta  Metodológica del Proceso de Autoevaluación (talleres). 4 de Noviembre de 2016
2. Respecto a la participación en la Autoevaluación Institucional y otras actividades de la institución, se informa lo siguiente: NOVIEMBRE 2016
• Revisión y ajustes de información al Factor de Egresados para el informe de Acreditación Institucional. 4 de Noviembre de 2016 
• Participación al Consejo de Facultad de Educación ampliado para la Socialización del Informe Final de Acreditación Institucional. Consejo Ampliado. Facultad de Educación. 30 de Noviembre de 2016 
• Participación de la Socialización: Uso de resultados Examen Saber Pro. MEN. 25 de Noviembre
</t>
  </si>
  <si>
    <t xml:space="preserve">• Organización, Redacción y envío de información a CTIC para ser publicada en el micro sitio de Acreditación Institucional en el portal web.
• Redacción de informe para Vicerrectoría Académica
• Solicitud y Recepción de información a diferentes dependencias de la universidad, con el fin de alimentar el informe de Acreditación Institucional
• Reunión de las mesas de trabajo para ajustar el borrador del informe final de Acreditación Institucional
• Envío a toda la comunidad universitaria del borrador del informe final de Acreditación.
• Reunión con la mesa No. 3 para aclarar aspectos del informe final de Acreditación
• Coordinación con las diferentes facultades respecto a la socialización del primer borrador del informe final de autoevaluación con fines de Acreditación Institucional
Noviembre 17 Socialización en la Facultad de Ingeniería a las 10:00 am
Noviembre 17 Socialización en la Facultad de Ciencias Sociales a las 2:00 pm
Noviembre 21 Socialización en la Facultad de Ciencias Exactas a las 9:00 am
Noviembre 30 Socialización en la Facultad de Educación a las 8:30 am
Diciembre 02 Socialización en la Facultad de Salud a las 8:00 am
Diciembre 06 Socialización en la Facultad de Ciencias Jurídicas a las 3:00 pm
• Envío del borrador a los correctores de estilo
• Reunión equipo de medios para definir los elementos para la ambientación de la Acreditación
• Trámites administrativos para el pago de honorarios a los correctores de estilo
• Trámites administrativos para la contratación de elementos de la ambientación de Acreditación Institucional
• Reunión de trabajo para establecer las debilidades y fortalezas con el fin realizar el plan de mejoramiento
• Reunión de trabajo para definir la normatividad de los anexos
• Solicitud de cotizaciones para contratar la impresión de los informes finales
• Reunión con el equipo de medios para definir las estrategias a utilizar en la pedagogía de la Acreditación.
</t>
  </si>
  <si>
    <t>• DISEÑO, DIAGRAMACION E IMPRESIÓN DE BOLETIN ESTADISTICO USCO - ACTIVIDAD DE ACREDITACION INSTITUCIONAL. JOSE FERNANDO LOPEZ ZAMBRANO</t>
  </si>
  <si>
    <t xml:space="preserve">• SE DESARROLLO EL CONCURSO DE MERITOS DOCENTE DE LA USCO EN LA MODALIDAD DE BANCO DE 
• PARTICIPAR COMO JURADO EN PROCESO DE PRUEBAS DE CONVOCATORIA DE PROFESORES OCASIONALES: MARIA ELENA RODRIGUEZ VELZ
• ASISTIR COMO JURADO EN APLICACIÓN DE PRUEBA DE APTITUD PEDAGOGICA
• DESPLAZAR A LA VICEACADEMICA Y PERSONAL ADMINISTRATIVO QUIENES PARTICIPARAN EN PRUEBA DE APTITUD PEDAGOGICA
• APOYO ECONOMICO CON EL FIN DE ACOMPAÑAR APLICACIÓN DE PRUEBA PEDAGOGICA
• PARTICIPAR COMO JURADO EN LA APLICACIÓN DE LA PRUEBA DE APTITUD PEDAGOGICA PARA PROVEER BANCO DE PROFESORES
• PARTICIPAR COMO JURADO EN LA APLICACIÓN DE LA PRUEBA DE APTITUD PEDAGOGICA PARA PROVEER BANCO DE PROFESORES: REINALDO EMILIO POLO LEDESMA, HERNANDO GIL TOVAR, RICARDO LEON CASTRO, IGNACIO RAMIREZ CHARRY, FIDERNANDO ANTURY, FELIZ ARMANDO ROJAS, PATRICIA GUTIERREZ PRADA, GERMAN DARIO HEMBUZ.
• PARTICIPAR COMO JURADO EN LA APLICACIÓN DE LA PRUEBA DE APTITUD PEDAGOGICA PARA PROVEER BANCO DE PROFESORES: ISABEL CRISTINA GUTIERREZ DE DUSSAN, CAMILA GOMEZ COTA, ANA MARIA DIAZ, RAFAEL EDUARDO GONZALEZ, ALEX DARWING CUELLAR, JOSE MIGUEL PEREIRA, CARMEN ROCIO REIVERA
</t>
  </si>
  <si>
    <t xml:space="preserve">Bolsa de Empleo Institucional
Durante el presente trimestre se ha presentado la bolsa de empleo institucional en  dos (2) eventos; el encuentro de egresados de Administración de Empresas y al de Administración Financiera, se ha realizado 59 validaciones de graduados y estudiantes, 7  registros de empresas y se han publicado 8 ofertas laborales. Se enviaron 3000 invitaciones de registro vía correo electrónico a graduados y 50 correos a empresas regionales y nacionales, se proyecta realizar 3 visitas a las sedes de Pitalito, Garzón y la Plata durante el mes de diciembre, en el marco del encuentro de graduados de Administración de Empresas, donde se socializará el servicio de bolsa de empleo institucional.
CARNETIZACIÓN
Se elaboraron  y se entregaron 391 carnés a la Oficina de Registro y Control Académico para la ceremonia de grado del 16 de diciembre de los presentes y otros solicitados por los graduados.
</t>
  </si>
  <si>
    <t>En cumplimiento del Plan de Acción del Subsistema de Formación SF-PY7. Fortalecimiento de los vínculos Universidad – Egresados, se realizaron las siguientes actividades durante los meses de octubre,  noviembre  y diciembre:
Seguimiento 
La Oficina de Egresados en su propósito de fortalecer los vínculos egresados-universidad,  trabajó en pro de la consolidación  y actualización de las bases de datos, el seguimiento a graduados, la publicación continua y de interés para éstos en diversos medios electrónicos, así como la elaboración de productos audiovisuales, que dan cuenta de las actividades que la Universidad realiza para los egresados y dan cuenta del quehacer  de los graduados en el medio social, laboral, académico, científico, etc. 
Como estrategia de seguimiento a graduados la Oficina aplica un modelo único de encuesta que consta de cinco partes: a) Datos personales del graduado, b) Situación laboral, c) Información sobre formación académica, d) Expectativas de capacitación y formación académica, y e) Distinciones y reconocimientos.
En esa medida se aplicaron 397 encuestas;105 a graduados del programa de Licenciatura en Educación Física, Recreación y Deporte, 46 a graduados del Programa de Licenciatura en Pedagogía Infantil,120 a graduados del Programa de Derecho, 42 a graduados del Programa de Licenciatura en Ciencias Naturales; Física, Química y Biología, y 84 a graduados del Programa de Licenciatura en Matemáticas, posteriormente se elaboró un informe técnico por cada Programa Académico que da cuenta de los aspectos mencionados. La información recolectada sirvió como insumo para presentar informe a los pares académicos, que realizaron visita a los  programas antes mencionados el 20 de octubre, 22 de octubre, 10 de noviembre, 4 de noviembre y 5 de diciembre. 
En el marco de la acreditación institucional, se elaboró una encuesta a  graduados de los diferentes Programas Académicos de la Universidad; el instrumento tenía como propósito conocer la percepción de los graduados sobre el Impacto y la pertinencia social de la institución, un total de 520 graduados respondieron vía correo electrónico. El instrumento se elaboró con el apoyo del equipo de la Oficina de Currículo, quién posteriormente emitió un informe técnico de la información recolectada,  con una muestra de 482 y un margen de error del 4%. (Anexo informe)
A través del Registro de Graduados; se ingresaron 300 datos de contacto, insumo fundamental para iniciar  el proceso de seguimiento  y contacto permanente con este estamento.
La Oficina realizó y difundió a través del correo electrónico, las redes sociales y el aplicativo web dos (2) perfiles audiovisuales, tres (3) videos memoria de encuentros de graduados, 18 ofertas laborales y 19 ofertas de capacitación.
Implementación Política de Graduados
El primero (1) de octubre  el documento se presentó al Dr. Álvaro Zapata, asesor y experto en acreditación en alta calidad, obteniendo el visto bueno del evaluador, previas algunas observaciones importantes hechas, las cuales fueron agregadas al texto. Por último se socializó la propuesta en el Consejo Académico, órgano que hizo recomendaciones que fueron acogidas e incluidas en el texto, para el mes de diciembre se realizará la sustentación  ante el Consejo Superior Universitario.
Encuentros 
La Oficina de Egresados colabora en la convocatoria y logística de los diferentes eventos que se proyectan desde los programas académicos y facultades de la Institución que vinculan a sus graduados.  El caso más significativo es la participación anual en los encuentros de egresados donde se apoya presupuestalmente, se diseña la estrategia de difusión, atención y recibimiento de los invitados, carnetización a los egresados antiguos, cubrimiento del evento y posterior mención en los diferentes medios con que cuenta  la oficina,  en el presente trimestre se realizó el encuentro de graduados de la Facultad de Ciencias Exactas y Naturales,  de la Licenciatura en Inglés, Administración Financiera, Administración de Empresas, encuentro y entrega de reconocimientos a graduados de derecho.</t>
  </si>
  <si>
    <t>• GASTOS DE HONORARIOS, MODULOS Y APOYO A ESTUDIANTES AUXILIARES DE PROYECTO SEMESTRE CERO DE LA VICEACADEMICA USCO: FABIAN ANDRES MURCIA, JHONY FERNANDO ALVIS, FREDIS ALBERTO MIER LOGATO, ALEJANDRA PAOLA PEREZ.
• Socialización del Plan de Fomento con Decanos (Educación y Ciencias Exactas), Asistentes: 6 Personas, Soporte: Acta.
• Socialización de Planes de Fomento Semestre Cero. Consejo Académico, Asistentes: 25 Personas, Soporte: Acta Consejo Académico.
• Selección de Docentes Coordinadores de Matemáticas y Lectura Crítica, Asistentes: 5 Personas, Soporte:  Acta.
• Reunión con la Vicerrectoría Académica, Decanos, docentes coordinadores de prácticas, docentes coordinadores de Lectura Crítica y Matemática, y estudiantes practicantes (27 de octubre),  Asistentes: 50 Personas, Soportes: Listados de asistencia y registro fotográfico.
• Reunión con el Decano Facultad de Ciencias Exactas (Conocer la experiencia que tienen),  Asistentes: 8 Personas, Soporte: Relatoría.
• Selección de Estudiantes Practicantes para Lectura Crítica y Matemática, Asistentes: 8 Personas, Soporte: Listados de seleccionados.
• Primer taller formación en Lectura Crítica. (Docentes Coordinadores y estudiantes practicantes) (29 de noviembre), Asistentes: 25 Personas, Soporte:  Listados de asistencia y registro fotográfico.
• Solicitudes académico administrativas de tres (3) docentes Actividades Académicas Remuneradas.  Soporte: Cartas Solicitudes.
• Contratación de 3.000 módulos entre  lectura crítica, matemáticas y bitácoras. Soporte: Cartas Solicitudes.
• Segundo taller formación en Lectura Crítica. (Docentes Coordinadores y estudiantes practicantes) (02 de diciembre), Asistentes: 25 Personas, Soporte: Listados de asistencia y registro fotográfico.
• Tercer taller formación en Lectura Crítica. (Docentes Coordinadores y estudiantes practicantes) (05 de diciembre),  Asistentes: 25 Personas, Soporte: Listados de asistencia y registro fotográfico.
• Tercer taller formación en Lectura Crítica. (Docentes Coordinadores y estudiantes practicantes) (06 de diciembre), Asistentes: 25 Personas, Soporte: Listados de asistencia y registro fotográfico.
• Primer y segundo taller formación en Matemáticas. (Docentes Coordinadores y estudiantes practicantes) (07 de diciembre), Asistentes: 25 Personas, Soporte: Listados de asistencia y registro fotográfico.
*PENDIENTE EJECUTAR LA PRIMERA FASE EN ENERO 2017 YA QUE LOS CURSOS SE LE DICTAN A ESTUDIANTES DE PRIMER SEMESTRE "PRIMIPAROS".</t>
  </si>
  <si>
    <t>• Selección de docente coordinador del Programa de Consejerías Colectivas
• Consolidación de acciones de acuerdo al PAT
• Solicitudes Académico-Administrativas para atender la primera fase del proyecto Consejerías Académicas. 
*PENDIENTE INIICIAR SOCIALIZACION DE LA PRIMERA FASE EN ENERO 2017.</t>
  </si>
  <si>
    <t xml:space="preserve">• Elaboración y ajuste del Plan de Trabajo de la Fase I 2016 a cuatro meses. Responsables: "Vicerrectoría Académica Dirección General de Currículo” OCTUBRE 2016
• Selección de docentes coordinadores del Proceso de Formación en las cinco competencias Genéricas (Lectura, Escritura, Competencias Ciudadanas, Inglés y Razonamiento Cuantitativo): Responsable: Vicerrectoría Académica, Dirección General de Currículo y Facultades de Educación, Ciencias Exactas y Naturales, Ciencias Jurídicas y Políticas, Salud, Economía y Admón., Ciencias Sociales y Humanas e Ingeniería). OCTUBRE 2016
• Talleres de sensibilización a los profesores jefes de veinticinco (25)  programas y docentes sobre “La importancia de la Prueba Saber Pro en torno al proceso de Acreditación de calidad de Programas de Pregrado en Colombia” Responsables: Vicerrectoría Académica y Dirección de Currículo. OCTUBRE 2016
• Talleres de capacitación sobre estructura y contenidos temáticos de las cinco competencias genéricas a saber: Inglés, Lectura Crítica, Competencias Ciudadanas, Razonamiento Cuantitativo  y Escritura, dirigido a los educandos de los Programas que han obtenido desempeños por debajo de la media nacional, específicamente de la Facultades de: Educación, Economía y Administración y de Ciencias Naturales y Exactas, dirigidas a mil (1000) estudiantes antes del cumplir el 75% del plan de estudios. Responsables: Vicerrectoría Académica Dirección General de Currículo y Facultades de Educación, Ciencias Exactas y Naturales, Ciencias Jurídicas y Políticas, Salud, Economía y Admón, Ciencias Sociales y Humanas e Ingeniería). NOVIEMBRE 2016
• Socialización de experiencias de egresados con altos desempeños (Mejores Saber Pro) por programas. Responsables: Vicerrectoría Académica-Programas. NOVIEMBRE 2016
• Apoyo logístico para la realización de los talleres (honorarios docentes, materiales de oficina): Responsable: Vicerrectoría Académica. NOVIEMBRE 2016
• Sistematización de la experiencia de formación en las cinco competencias Genéricas (Lectura, Escritura, Competencias Ciudadanas, inglés y Razonamiento Cuantitativo). Responsable: Vicerrectoría Académica,  Dirección General de Currículo Profesores capacitadores. NOVIEMBRE 2016
</t>
  </si>
  <si>
    <t>SI-PY1.4</t>
  </si>
  <si>
    <t>Fortalecimiento de las capacidades investigativas para la acreditación institucional</t>
  </si>
  <si>
    <t>SI-PY1.5</t>
  </si>
  <si>
    <t>Fortalecimiento de las capacidades investigativas de grupos de investigación en modalidad proyectos</t>
  </si>
  <si>
    <r>
      <t>ADICION EN VALORAL CONTRATO UC 015 2016: SCI SERVICIO COLOMBIANO DE INGENIERIA SAS "MEJORAMIENTO DE CUBIERTA BIBLIOTECA FACULTAD DE SALUD Y ADECUACIONES DE CUBIERTA EDIFICIO ADMINISTRATIVO Y SEDE CENTRAL. CDP No. 103 1601325 $ 33,395,815".</t>
    </r>
    <r>
      <rPr>
        <sz val="11"/>
        <color theme="9" tint="-0.249977111117893"/>
        <rFont val="Calibri"/>
        <family val="2"/>
        <scheme val="minor"/>
      </rPr>
      <t xml:space="preserve">  CONTRATO UC 033 2016: CONSTRUCOL SAS "INSTALACION DE ACOMETIDA ELECTRICA EN EL II Y III PISO DE LOS BLOQUES A Y B DE LA SEDE PRINCIPAL  CDP No. 103 1601772 $ 135,720,000."</t>
    </r>
    <r>
      <rPr>
        <sz val="11"/>
        <color theme="7" tint="-0.249977111117893"/>
        <rFont val="Calibri"/>
        <family val="2"/>
        <scheme val="minor"/>
      </rPr>
      <t xml:space="preserve"> CONTRATO UC 038 2016: AINECOL SAS</t>
    </r>
    <r>
      <rPr>
        <sz val="11"/>
        <color theme="9" tint="-0.249977111117893"/>
        <rFont val="Calibri"/>
        <family val="2"/>
        <scheme val="minor"/>
      </rPr>
      <t xml:space="preserve"> </t>
    </r>
    <r>
      <rPr>
        <sz val="11"/>
        <color theme="7" tint="-0.249977111117893"/>
        <rFont val="Calibri"/>
        <family val="2"/>
        <scheme val="minor"/>
      </rPr>
      <t>CONTRATACION OBRA INSTALACION SISTEMA DE REFRIGERACION PARA AUDITORIO OLGA TONY VIDALES" $189,004,252.</t>
    </r>
    <r>
      <rPr>
        <sz val="11"/>
        <color rgb="FFFF0000"/>
        <rFont val="Calibri"/>
        <family val="2"/>
        <scheme val="minor"/>
      </rPr>
      <t xml:space="preserve"> CONTRATO UC 043 2016: JOSE GELMO CUELLAR SILVA REMODELACION Y ADECUACION DE SALAS DE AUDIENCIAS Y CLASES DE PROGRAMA DE DERECHO $46,323,208,</t>
    </r>
    <r>
      <rPr>
        <sz val="11"/>
        <color theme="9" tint="-0.249977111117893"/>
        <rFont val="Calibri"/>
        <family val="2"/>
        <scheme val="minor"/>
      </rPr>
      <t xml:space="preserve">       ALVARO NIÑO CORTES $28,871,320  Y  WILIAM ALEXANDER LOSADA $11,000,000 PAGO DE SALDOS DEL CONTRATO DE COMPRAVENTA No. UC-078 DE 2014 POR VIGENCIAS EXPIRADAS S/N RESOLUCION No. 172/7 DE JULIO DE 2016  TOTAL: $39,871,320. </t>
    </r>
    <r>
      <rPr>
        <sz val="11"/>
        <color theme="3" tint="0.39997558519241921"/>
        <rFont val="Calibri"/>
        <family val="2"/>
        <scheme val="minor"/>
      </rPr>
      <t xml:space="preserve"> CONTRATO UC 047 2016:OCTAVIO FIERRO MORENO, INTERVENTORIA TECNICA, ADMINISTRATIVA Y FINANCIERA A CONTRATO No. UC-038-2016 SUSCRITO CON AINECOL SAS 13,230,298, </t>
    </r>
    <r>
      <rPr>
        <sz val="11"/>
        <color theme="6" tint="-0.249977111117893"/>
        <rFont val="Calibri"/>
        <family val="2"/>
        <scheme val="minor"/>
      </rPr>
      <t xml:space="preserve">PAGO POR REALIZACION DE MANTENIMIENTO POR EL DETERIORO EN LA ESTRUCTURA Y DESPRENDIMIENTO DE BRAZOS DE PORTON DE ENTRADA A SEDE LA PLATA $300,000. </t>
    </r>
    <r>
      <rPr>
        <sz val="11"/>
        <color theme="5" tint="-0.249977111117893"/>
        <rFont val="Calibri"/>
        <family val="2"/>
        <scheme val="minor"/>
      </rPr>
      <t xml:space="preserve">INGEMCO EU - VIGENCIAS EXPIRADAS PAGO DE CONTRATO DE CONSULTORIA UC-082/14 (INTERVENTORIA CONTRATO UC-078/14) VIGENCIAS EXPIRADAS S/N RESOLUCION 228 DEL 15 DE SEPTIEMBRE DE 2016 $4,579,735, </t>
    </r>
    <r>
      <rPr>
        <sz val="11"/>
        <color theme="2" tint="-0.499984740745262"/>
        <rFont val="Calibri"/>
        <family val="2"/>
        <scheme val="minor"/>
      </rPr>
      <t>ADECUACION DE LABORATORIO DE ANALISIS DE ALIMENTOS, GEOTECNIA Y ESTRUCTURAS DE LA FACULTAD DE INGENIERIA $50,267,003,</t>
    </r>
  </si>
  <si>
    <r>
      <t xml:space="preserve">CONTRATO UC "NELSON VARGAS CADENA":ADECUACION DE LABORATORIO DE ANALISIS DE ALIMENTOS, GEOTECNIA Y ESTRUCTURAS DE LA FACULTAD DE INGENIERIA $49,708,541.                                                                                                                                                                                                              </t>
    </r>
    <r>
      <rPr>
        <sz val="11"/>
        <color theme="3" tint="0.39997558519241921"/>
        <rFont val="Calibri"/>
        <family val="2"/>
        <scheme val="minor"/>
      </rPr>
      <t>CP 283 CONTRATO UC "INVERSIONES Y CONSTRUCCIONES DEL SUR INVERCON S.A.": ESTUDIO DE DIAGNOSTICO, ANALISIS, CALCULO DISEÑO ELECTRICO Y COSTOS DE OBRAS PARA MEJORAMIENTO DE CIRCUITOS ELECTRICOS $25,000,0000</t>
    </r>
    <r>
      <rPr>
        <sz val="11"/>
        <color theme="2" tint="-0.499984740745262"/>
        <rFont val="Calibri"/>
        <family val="2"/>
        <scheme val="minor"/>
      </rPr>
      <t xml:space="preserve">
</t>
    </r>
    <r>
      <rPr>
        <sz val="11"/>
        <color theme="9" tint="-0.249977111117893"/>
        <rFont val="Calibri"/>
        <family val="2"/>
        <scheme val="minor"/>
      </rPr>
      <t>CONTRATO UC " CONSTRUCCIONES, SERVICIOS Y CONSULTORIAS PRIMAVERA SAS" REMODELACION Y ADECUACION DE OFICINAS DE CONTROL INTERNO DISCIPLINARIO EN LA SEDE CENTRAL DE LA USCO,  $71,589,432</t>
    </r>
    <r>
      <rPr>
        <sz val="11"/>
        <color theme="2" tint="-0.499984740745262"/>
        <rFont val="Calibri"/>
        <family val="2"/>
        <scheme val="minor"/>
      </rPr>
      <t xml:space="preserve">
</t>
    </r>
    <r>
      <rPr>
        <sz val="11"/>
        <color theme="8" tint="-0.249977111117893"/>
        <rFont val="Calibri"/>
        <family val="2"/>
        <scheme val="minor"/>
      </rPr>
      <t>CONTRTO UC "MILTON HARVEY AMAYA LIZCANO" ADECUACION DE SALA DE MUSICA DEL 4 PISO DEL BLOQUE DE BIENESTAR DE LA SEDE CENTRAL DE LA USCO  $4,100,000</t>
    </r>
    <r>
      <rPr>
        <sz val="11"/>
        <color theme="2" tint="-0.499984740745262"/>
        <rFont val="Calibri"/>
        <family val="2"/>
        <scheme val="minor"/>
      </rPr>
      <t xml:space="preserve">
</t>
    </r>
    <r>
      <rPr>
        <sz val="11"/>
        <color theme="3" tint="-0.249977111117893"/>
        <rFont val="Calibri"/>
        <family val="2"/>
        <scheme val="minor"/>
      </rPr>
      <t>ORDEN DE SERVICIOS V.A. 0159 2016 "CARLOS EDUARDO HERRERA MOSQUERA" ADECUACION Y MANTENIMIENTO DE LA FIBRA OPTICA DE LA FACULTAD DE SALUD DE LA USCO  $835,200</t>
    </r>
    <r>
      <rPr>
        <sz val="11"/>
        <color theme="2" tint="-0.499984740745262"/>
        <rFont val="Calibri"/>
        <family val="2"/>
        <scheme val="minor"/>
      </rPr>
      <t xml:space="preserve">
</t>
    </r>
    <r>
      <rPr>
        <sz val="11"/>
        <color theme="7" tint="-0.249977111117893"/>
        <rFont val="Calibri"/>
        <family val="2"/>
        <scheme val="minor"/>
      </rPr>
      <t>ADICION A CONTRATO "INSTALACION Y ADECUACION DE PUNTOS DE RED Y DATOS PARA DEPENDENCIA DE LA USCO"
JUAN PABLO DIAZ PUYO $5,496,282</t>
    </r>
    <r>
      <rPr>
        <sz val="11"/>
        <color theme="2" tint="-0.499984740745262"/>
        <rFont val="Calibri"/>
        <family val="2"/>
        <scheme val="minor"/>
      </rPr>
      <t xml:space="preserve">
</t>
    </r>
    <r>
      <rPr>
        <sz val="11"/>
        <color theme="9" tint="-0.499984740745262"/>
        <rFont val="Calibri"/>
        <family val="2"/>
        <scheme val="minor"/>
      </rPr>
      <t xml:space="preserve">ADICION A CONTRATO AINECOL SAS  PARA LA INSTALACION A TODO COSTO DE AIRE ACONDICIONADO DE AUDITORIO OLGA TONY VIDALES $5,050,582
</t>
    </r>
    <r>
      <rPr>
        <sz val="11"/>
        <color theme="2" tint="-0.499984740745262"/>
        <rFont val="Calibri"/>
        <family val="2"/>
        <scheme val="minor"/>
      </rPr>
      <t xml:space="preserve">CP 173 ADECUACION E INSTALACION DE VALLA EN PREDIOS DE LA UNIDAD OPERATIVA LA PLATA $3,138,802
CP 026 ADECUACION E INSTALACION DE VALLA EN PREDIOS DE LA UNIDAD OPERATIVA LA PLATA $1,361,198
</t>
    </r>
  </si>
  <si>
    <t>CONTRATO V.A. 0157 2016  "DANIEL RICARDO PAZ CARRILLO" CONSULTORIA PARA EL DISEÑO DE MUROS DE CONTENCION DE LA VIA QUE CONDUCE A LA SEDE DE LA USCO EN PITALITO $5,000,000</t>
  </si>
  <si>
    <r>
      <rPr>
        <sz val="11"/>
        <color theme="9" tint="-0.499984740745262"/>
        <rFont val="Calibri"/>
        <family val="2"/>
        <scheme val="minor"/>
      </rPr>
      <t>CP 28 DOTACION DE LABORATORIO DE CIENCIAS BASICAS DE LA SEDE LA PLATA $216,381,859</t>
    </r>
    <r>
      <rPr>
        <sz val="11"/>
        <color theme="4" tint="-0.249977111117893"/>
        <rFont val="Calibri"/>
        <family val="2"/>
        <scheme val="minor"/>
      </rPr>
      <t xml:space="preserve">
</t>
    </r>
    <r>
      <rPr>
        <sz val="11"/>
        <color theme="6" tint="-0.249977111117893"/>
        <rFont val="Calibri"/>
        <family val="2"/>
        <scheme val="minor"/>
      </rPr>
      <t>CP 28 COMPRA DE MOBILIARIO, EQUIPOS Y ADECUACION DE LA RED DE DATOS Y REGULADA PARA LABORATORIO DE BILINGUISMO SEDE GARZON $248,046,633</t>
    </r>
    <r>
      <rPr>
        <sz val="11"/>
        <color theme="4" tint="-0.249977111117893"/>
        <rFont val="Calibri"/>
        <family val="2"/>
        <scheme val="minor"/>
      </rPr>
      <t xml:space="preserve">
CP 28 COMPRA DE MOBILIARIO, EQUIPOS Y ADECUACION DE LA RED DE DATOS Y REGULADA PARA LABORATORIO DE BILINGUISMO SEDE NEIVA $250,000,000
</t>
    </r>
  </si>
  <si>
    <t>ORDEN DE SERVIICIOS No. V.A. 0168 2016 "G Y G SUCESORES SAS": MANTENIMIENTO CORRECTIVO DE EQUIPOS DE LABORATORIOS DE INFECCION E INMUNIDAD FACULTAD DE SALUD  $3,865,120,</t>
  </si>
  <si>
    <t>CP 32/284 ADQUISICION DE MATERIAL BIBLIOGRAFICO PARA CURSOS DE INGLES INSTITUCIONAL LIC. EN INGLES $128,440,000</t>
  </si>
  <si>
    <r>
      <rPr>
        <sz val="11"/>
        <color theme="6" tint="-0.249977111117893"/>
        <rFont val="Calibri"/>
        <family val="2"/>
        <scheme val="minor"/>
      </rPr>
      <t xml:space="preserve">CONTRATO No. V.A. 0162 2016 "CONTROLES EMPRESARIALES LTDA": RENOVACION DE LA LICENCIA 4600 Y 4800 CHEKC POINT UTM SOFTWARE BLADES SERVIDORES DEL CTIC USCO $ 51,755,114
</t>
    </r>
    <r>
      <rPr>
        <sz val="11"/>
        <color theme="8" tint="-0.249977111117893"/>
        <rFont val="Calibri"/>
        <family val="2"/>
        <scheme val="minor"/>
      </rPr>
      <t>CONTRATO V.A. 0155 2016 "CONTROLES EMPRESARIALES LTDA": RENOVACION LICENCIA EQUIPO F522005S ESTANDAR -BIG-IP SERVICE DEL CTIC USCO $22,282,550</t>
    </r>
  </si>
  <si>
    <r>
      <t xml:space="preserve">CP 001 APOYO ECONOMICO PARA REALIZACION DE 1ER SEMINARIO SOBRE CAMBIO CLIMATICO $3,095,763
</t>
    </r>
    <r>
      <rPr>
        <sz val="11"/>
        <color theme="8" tint="-0.249977111117893"/>
        <rFont val="Calibri"/>
        <family val="2"/>
        <scheme val="minor"/>
      </rPr>
      <t>CP 001 APOYO ECONOMICO PARA GASTOS DE MANUTENCION Y TRANSPORTE A LA SEDE PITALITO $158,524</t>
    </r>
    <r>
      <rPr>
        <sz val="11"/>
        <color theme="1"/>
        <rFont val="Calibri"/>
        <family val="2"/>
        <scheme val="minor"/>
      </rPr>
      <t xml:space="preserve">
</t>
    </r>
    <r>
      <rPr>
        <sz val="11"/>
        <color theme="9" tint="-0.249977111117893"/>
        <rFont val="Calibri"/>
        <family val="2"/>
        <scheme val="minor"/>
      </rPr>
      <t xml:space="preserve">ORDEN DE SERVICIOS No. V.A. 0173 2016 "CRUZ ROJA COLOMBIANA" APOYO LOGISTICO Y SEGURIDAD VIAL PARA ACTIVIADAD RUTA AMBIENTAL PEDALEANDO POR TU SALUD Y FELICIDAD $1,200,000
</t>
    </r>
    <r>
      <rPr>
        <sz val="11"/>
        <color theme="1"/>
        <rFont val="Calibri"/>
        <family val="2"/>
        <scheme val="minor"/>
      </rPr>
      <t>CP 01/291 LIMPIEZA, MANTENIMIENTO Y DIAGNOSTICO DE FUNCIONAMIENTO DE PLANTA DE TRATAMIENTO DE AGUAS RESIDUALES FAC. SALUD $4,810,496
CP 01/291 LIMPIEZA, MANTENIMIENTO Y DIAGNOSTICO DE FUNCIONAMIENTO DE PLANTA DE TRATAMIENTO DE AGUAS RESIDUALES FAC. SALUD $5,652,704</t>
    </r>
  </si>
  <si>
    <r>
      <t>VINCULACION DE PÉRSONAL DEL PROYECTO ACTUALIZACION Y DESARROLLO DE GESTION DE CALIDAD:</t>
    </r>
    <r>
      <rPr>
        <sz val="11"/>
        <color theme="6" tint="-0.249977111117893"/>
        <rFont val="Calibri"/>
        <family val="2"/>
        <scheme val="minor"/>
      </rPr>
      <t xml:space="preserve"> ADICIONAL CONRATO ARADNA HOYOS STERLING $3,511,008</t>
    </r>
  </si>
  <si>
    <r>
      <t xml:space="preserve">CP 24 AFILIACION Y AUDITORIA DE SEGUIMIENTO DE LA CERTIFICACION ISO 9001:2008
AFICILIACIÓN AL NSTITUTO COLOMBIANO DE NORMAS TECNICAS Y CERTIFICACION ICONTEC $1,276,000
</t>
    </r>
    <r>
      <rPr>
        <sz val="11"/>
        <color theme="5" tint="0.39997558519241921"/>
        <rFont val="Calibri"/>
        <family val="2"/>
        <scheme val="minor"/>
      </rPr>
      <t>CONTRATO No. VA  0169 2016 "INSTITUTO COLOMBIANO DE NORMAS TECNICAS Y CERTIFICACION ICONTEC" SERVICIOS DE AUDITORIA DE RENOVACIÓN DE LOS SISTEMAS DE GESTIÓN CON LA NORMA NTCGP 1000 – ISO 9001:2008 EN LA UNIVERSIDAD SURCOLOMBIANA.$6,300,000</t>
    </r>
  </si>
  <si>
    <r>
      <rPr>
        <sz val="8"/>
        <color theme="5" tint="0.39997558519241921"/>
        <rFont val="Calibri"/>
        <family val="2"/>
        <scheme val="minor"/>
      </rPr>
      <t>ASISTIR A XXXIII SIMPOSIO DE REVISORIA FISCAL EN BOGOTA $632,837</t>
    </r>
    <r>
      <rPr>
        <sz val="8"/>
        <color theme="1"/>
        <rFont val="Calibri"/>
        <family val="2"/>
        <scheme val="minor"/>
      </rPr>
      <t xml:space="preserve">
</t>
    </r>
    <r>
      <rPr>
        <sz val="8"/>
        <color theme="4" tint="-0.249977111117893"/>
        <rFont val="Calibri"/>
        <family val="2"/>
        <scheme val="minor"/>
      </rPr>
      <t>ASISTIR A XXXIII SIMPOSIO DE REVISORIA FISCAL EN BOGOTA $632,837</t>
    </r>
    <r>
      <rPr>
        <sz val="8"/>
        <color theme="1"/>
        <rFont val="Calibri"/>
        <family val="2"/>
        <scheme val="minor"/>
      </rPr>
      <t xml:space="preserve">
</t>
    </r>
    <r>
      <rPr>
        <sz val="8"/>
        <color theme="9" tint="-0.249977111117893"/>
        <rFont val="Calibri"/>
        <family val="2"/>
        <scheme val="minor"/>
      </rPr>
      <t>FEDERACION DE CONTADORES PUBLICOS DE COLOMBIA $1,000,000</t>
    </r>
    <r>
      <rPr>
        <sz val="8"/>
        <color theme="1"/>
        <rFont val="Calibri"/>
        <family val="2"/>
        <scheme val="minor"/>
      </rPr>
      <t xml:space="preserve">
</t>
    </r>
    <r>
      <rPr>
        <sz val="8"/>
        <color theme="2" tint="-0.749992370372631"/>
        <rFont val="Calibri"/>
        <family val="2"/>
        <scheme val="minor"/>
      </rPr>
      <t>INSTITUTO NACIONAL DE ADMINISTRACION PUBLICA SAS $1147250</t>
    </r>
    <r>
      <rPr>
        <sz val="8"/>
        <color theme="1"/>
        <rFont val="Calibri"/>
        <family val="2"/>
        <scheme val="minor"/>
      </rPr>
      <t xml:space="preserve">
</t>
    </r>
    <r>
      <rPr>
        <sz val="8"/>
        <color theme="7" tint="0.39997558519241921"/>
        <rFont val="Calibri"/>
        <family val="2"/>
        <scheme val="minor"/>
      </rPr>
      <t>ASISTIR A IV Y VGRADUACION EDUCANDO PRIMERA COHORTE ESCUELA SINDICAL GILBERTO AGUDELO $585369</t>
    </r>
    <r>
      <rPr>
        <sz val="8"/>
        <color theme="1"/>
        <rFont val="Calibri"/>
        <family val="2"/>
        <scheme val="minor"/>
      </rPr>
      <t xml:space="preserve">
</t>
    </r>
    <r>
      <rPr>
        <sz val="8"/>
        <color theme="5" tint="0.39997558519241921"/>
        <rFont val="Calibri"/>
        <family val="2"/>
        <scheme val="minor"/>
      </rPr>
      <t>ASISTIR AL SEMINARIO NEURO LIDERAZGO, COMUNICACIÓN Y NEGOCIACION PARA LA GESTION ADMINISTRATIVA  CENDAP LTDA $388602</t>
    </r>
    <r>
      <rPr>
        <sz val="8"/>
        <color theme="1"/>
        <rFont val="Calibri"/>
        <family val="2"/>
        <scheme val="minor"/>
      </rPr>
      <t xml:space="preserve">
</t>
    </r>
    <r>
      <rPr>
        <sz val="8"/>
        <color theme="3" tint="0.59999389629810485"/>
        <rFont val="Calibri"/>
        <family val="2"/>
        <scheme val="minor"/>
      </rPr>
      <t>ASISTIR A SEMINARIO TALLER DE FORMACION SINDICAL NIVEL II Y ASISTIR A SEMINARIO DESAFIOS DE LA BIBLIOTECA UNIVERSITARIA $1251674</t>
    </r>
    <r>
      <rPr>
        <sz val="8"/>
        <color theme="1"/>
        <rFont val="Calibri"/>
        <family val="2"/>
        <scheme val="minor"/>
      </rPr>
      <t xml:space="preserve">
</t>
    </r>
    <r>
      <rPr>
        <sz val="8"/>
        <color theme="8" tint="0.59999389629810485"/>
        <rFont val="Calibri"/>
        <family val="2"/>
        <scheme val="minor"/>
      </rPr>
      <t>ASISTIR A SEMINARIO TALLER DE FORMACION SINDICAL NIVEL II Y ASISTIR A SEMINARIO DESAFIOS DE LA BIBLIOTECA UNIVERSITARIA $1958543</t>
    </r>
    <r>
      <rPr>
        <sz val="8"/>
        <color theme="1"/>
        <rFont val="Calibri"/>
        <family val="2"/>
        <scheme val="minor"/>
      </rPr>
      <t xml:space="preserve">
</t>
    </r>
    <r>
      <rPr>
        <sz val="8"/>
        <color theme="6" tint="0.39997558519241921"/>
        <rFont val="Calibri"/>
        <family val="2"/>
        <scheme val="minor"/>
      </rPr>
      <t>ASISTIR A SEMINARIO TALLER DE FORMACION SINDICAL NIVEL II Y ASISTIR A SEMINARIO DESAFIOS DE LA BIBLIOTECA UNIVERSITARIA $1479308</t>
    </r>
    <r>
      <rPr>
        <sz val="8"/>
        <color theme="1"/>
        <rFont val="Calibri"/>
        <family val="2"/>
        <scheme val="minor"/>
      </rPr>
      <t xml:space="preserve">
</t>
    </r>
    <r>
      <rPr>
        <sz val="8"/>
        <color theme="9" tint="0.39997558519241921"/>
        <rFont val="Calibri"/>
        <family val="2"/>
        <scheme val="minor"/>
      </rPr>
      <t>ASISTIR A SEMINARIO TALLER DE FORMACION SINDICAL NIVEL II Y ASISTIR A SEMINARIO DESAFIOS DE LA BIBLIOTECA UNIVERSITARIA $1399039</t>
    </r>
    <r>
      <rPr>
        <sz val="8"/>
        <color theme="1"/>
        <rFont val="Calibri"/>
        <family val="2"/>
        <scheme val="minor"/>
      </rPr>
      <t xml:space="preserve">
</t>
    </r>
    <r>
      <rPr>
        <sz val="8"/>
        <color theme="1" tint="0.34998626667073579"/>
        <rFont val="Calibri"/>
        <family val="2"/>
        <scheme val="minor"/>
      </rPr>
      <t>GESTION DESARROLLO Y SOCIEDADES SAS $620000</t>
    </r>
    <r>
      <rPr>
        <sz val="8"/>
        <color theme="1"/>
        <rFont val="Calibri"/>
        <family val="2"/>
        <scheme val="minor"/>
      </rPr>
      <t xml:space="preserve">
</t>
    </r>
    <r>
      <rPr>
        <sz val="8"/>
        <color theme="6" tint="-0.249977111117893"/>
        <rFont val="Calibri"/>
        <family val="2"/>
        <scheme val="minor"/>
      </rPr>
      <t>ASISTIR A LA XXII SEMANA DE LA SALUD COUPACIONAL A MEDELLIN $360000</t>
    </r>
    <r>
      <rPr>
        <sz val="8"/>
        <color theme="1"/>
        <rFont val="Calibri"/>
        <family val="2"/>
        <scheme val="minor"/>
      </rPr>
      <t xml:space="preserve">
</t>
    </r>
    <r>
      <rPr>
        <sz val="8"/>
        <color theme="2" tint="-0.249977111117893"/>
        <rFont val="Calibri"/>
        <family val="2"/>
        <scheme val="minor"/>
      </rPr>
      <t>ASISTIR A TALLERES APLICADOS CLAVES PARA UN ADECUADO CIERRE PRESUPUESTAL $544698</t>
    </r>
    <r>
      <rPr>
        <sz val="8"/>
        <color theme="1"/>
        <rFont val="Calibri"/>
        <family val="2"/>
        <scheme val="minor"/>
      </rPr>
      <t xml:space="preserve">
</t>
    </r>
    <r>
      <rPr>
        <sz val="8"/>
        <color theme="5" tint="0.39997558519241921"/>
        <rFont val="Calibri"/>
        <family val="2"/>
        <scheme val="minor"/>
      </rPr>
      <t>ASISTIR A SEMINARIO DESAFIOS DE LA BIBLIOTECA UNIVERSITARIA $438431</t>
    </r>
    <r>
      <rPr>
        <sz val="8"/>
        <color theme="1"/>
        <rFont val="Calibri"/>
        <family val="2"/>
        <scheme val="minor"/>
      </rPr>
      <t xml:space="preserve">
</t>
    </r>
    <r>
      <rPr>
        <sz val="8"/>
        <color theme="5" tint="-0.249977111117893"/>
        <rFont val="Calibri"/>
        <family val="2"/>
        <scheme val="minor"/>
      </rPr>
      <t>ASISTIR A SEMINARIO DESAFIOS DE LA BIBLIOTECA UNIVERSITARIA $480817</t>
    </r>
    <r>
      <rPr>
        <sz val="8"/>
        <color theme="1"/>
        <rFont val="Calibri"/>
        <family val="2"/>
        <scheme val="minor"/>
      </rPr>
      <t xml:space="preserve">
</t>
    </r>
    <r>
      <rPr>
        <sz val="8"/>
        <color theme="8" tint="-0.249977111117893"/>
        <rFont val="Calibri"/>
        <family val="2"/>
        <scheme val="minor"/>
      </rPr>
      <t>ASISTIR A SEMINARIO DESAFIOS DE LA BIBLIOTECA UNIVERSITARIA $480817</t>
    </r>
    <r>
      <rPr>
        <sz val="8"/>
        <color theme="1"/>
        <rFont val="Calibri"/>
        <family val="2"/>
        <scheme val="minor"/>
      </rPr>
      <t xml:space="preserve">
</t>
    </r>
    <r>
      <rPr>
        <sz val="8"/>
        <color theme="5" tint="-0.249977111117893"/>
        <rFont val="Calibri"/>
        <family val="2"/>
        <scheme val="minor"/>
      </rPr>
      <t>ASISTIR A SEMINARIO DESAFIOS DE LA BIBLIOTECA UNIVERSITARIA $544698</t>
    </r>
    <r>
      <rPr>
        <sz val="8"/>
        <color theme="1"/>
        <rFont val="Calibri"/>
        <family val="2"/>
        <scheme val="minor"/>
      </rPr>
      <t xml:space="preserve">
</t>
    </r>
    <r>
      <rPr>
        <sz val="8"/>
        <color theme="6" tint="-0.249977111117893"/>
        <rFont val="Calibri"/>
        <family val="2"/>
        <scheme val="minor"/>
      </rPr>
      <t>UNIVERSIA COLOMBIA SAS $3735200</t>
    </r>
    <r>
      <rPr>
        <sz val="8"/>
        <color theme="1"/>
        <rFont val="Calibri"/>
        <family val="2"/>
        <scheme val="minor"/>
      </rPr>
      <t xml:space="preserve">
</t>
    </r>
    <r>
      <rPr>
        <sz val="8"/>
        <color theme="4" tint="0.39997558519241921"/>
        <rFont val="Calibri"/>
        <family val="2"/>
        <scheme val="minor"/>
      </rPr>
      <t>FYC CONSULTORES $1910000</t>
    </r>
    <r>
      <rPr>
        <sz val="8"/>
        <color theme="1"/>
        <rFont val="Calibri"/>
        <family val="2"/>
        <scheme val="minor"/>
      </rPr>
      <t xml:space="preserve">
</t>
    </r>
    <r>
      <rPr>
        <sz val="8"/>
        <color theme="8" tint="-0.249977111117893"/>
        <rFont val="Calibri"/>
        <family val="2"/>
        <scheme val="minor"/>
      </rPr>
      <t>ASISTIR A TALLERES APLICADOS CLAVES PARA UN ADECUADO CIERRE PRESUPUESTAL$ 639543</t>
    </r>
    <r>
      <rPr>
        <sz val="8"/>
        <color theme="1"/>
        <rFont val="Calibri"/>
        <family val="2"/>
        <scheme val="minor"/>
      </rPr>
      <t xml:space="preserve">
</t>
    </r>
    <r>
      <rPr>
        <sz val="8"/>
        <color theme="3" tint="-0.249977111117893"/>
        <rFont val="Calibri"/>
        <family val="2"/>
        <scheme val="minor"/>
      </rPr>
      <t>ASISTIR A CAPACITACION DEL SUE EN LA U NACIONAL $298301</t>
    </r>
    <r>
      <rPr>
        <sz val="8"/>
        <color theme="1"/>
        <rFont val="Calibri"/>
        <family val="2"/>
        <scheme val="minor"/>
      </rPr>
      <t xml:space="preserve">
</t>
    </r>
    <r>
      <rPr>
        <sz val="8"/>
        <color theme="7" tint="0.39997558519241921"/>
        <rFont val="Calibri"/>
        <family val="2"/>
        <scheme val="minor"/>
      </rPr>
      <t>ASISTIR A SEMINARIO PARA CIERRE INTEGRAL DE VIGENCIA FISCAL AÑO 2016 638837</t>
    </r>
    <r>
      <rPr>
        <sz val="8"/>
        <color theme="1"/>
        <rFont val="Calibri"/>
        <family val="2"/>
        <scheme val="minor"/>
      </rPr>
      <t xml:space="preserve">
</t>
    </r>
    <r>
      <rPr>
        <sz val="8"/>
        <color theme="9" tint="0.39997558519241921"/>
        <rFont val="Calibri"/>
        <family val="2"/>
        <scheme val="minor"/>
      </rPr>
      <t>PARTICIPAR EN LA VIII CONFERENCIA LATINOAMERICANA Y DEL CARIBE PARA LA INTERNACIONALIZACION DE LA EDUCACION SUPERIOR $1313372</t>
    </r>
    <r>
      <rPr>
        <sz val="8"/>
        <color theme="1"/>
        <rFont val="Calibri"/>
        <family val="2"/>
        <scheme val="minor"/>
      </rPr>
      <t xml:space="preserve">
</t>
    </r>
    <r>
      <rPr>
        <sz val="8"/>
        <color theme="9" tint="-0.249977111117893"/>
        <rFont val="Calibri"/>
        <family val="2"/>
        <scheme val="minor"/>
      </rPr>
      <t>PARTICIPAR DE TALLER EN NORMAS INTERNACIONALES DE CONTABILIDAD $550698</t>
    </r>
    <r>
      <rPr>
        <sz val="8"/>
        <color theme="1"/>
        <rFont val="Calibri"/>
        <family val="2"/>
        <scheme val="minor"/>
      </rPr>
      <t xml:space="preserve">
</t>
    </r>
    <r>
      <rPr>
        <sz val="8"/>
        <color theme="7" tint="-0.249977111117893"/>
        <rFont val="Calibri"/>
        <family val="2"/>
        <scheme val="minor"/>
      </rPr>
      <t>PARTICIPAR DE TALLER EN NORMAS INTERNACIONALES DE CONTABILIDAD $550698</t>
    </r>
    <r>
      <rPr>
        <sz val="8"/>
        <color theme="1"/>
        <rFont val="Calibri"/>
        <family val="2"/>
        <scheme val="minor"/>
      </rPr>
      <t xml:space="preserve">
</t>
    </r>
    <r>
      <rPr>
        <sz val="8"/>
        <color theme="6" tint="0.39997558519241921"/>
        <rFont val="Calibri"/>
        <family val="2"/>
        <scheme val="minor"/>
      </rPr>
      <t>GESTION DESARROLLO Y SOCIEDADES SAS $1240000</t>
    </r>
    <r>
      <rPr>
        <sz val="8"/>
        <color theme="1"/>
        <rFont val="Calibri"/>
        <family val="2"/>
        <scheme val="minor"/>
      </rPr>
      <t xml:space="preserve">
</t>
    </r>
    <r>
      <rPr>
        <sz val="8"/>
        <color theme="5" tint="-0.249977111117893"/>
        <rFont val="Calibri"/>
        <family val="2"/>
        <scheme val="minor"/>
      </rPr>
      <t>F Y C CONSULTORES SAS $1910000</t>
    </r>
    <r>
      <rPr>
        <sz val="8"/>
        <color theme="1"/>
        <rFont val="Calibri"/>
        <family val="2"/>
        <scheme val="minor"/>
      </rPr>
      <t xml:space="preserve">
ASISTIR A SEMINARIO ADMINISTRACION DE BIENES Y PLAN DE ADQUISICIONES 2017 $709787
</t>
    </r>
    <r>
      <rPr>
        <sz val="8"/>
        <color theme="5" tint="-0.249977111117893"/>
        <rFont val="Calibri"/>
        <family val="2"/>
        <scheme val="minor"/>
      </rPr>
      <t>ASISTIR A SEMINARIO ADMINISTRACION DE BIENES Y PLAN DE ADQUISICIONES 2017 $631545</t>
    </r>
    <r>
      <rPr>
        <sz val="8"/>
        <color theme="1"/>
        <rFont val="Calibri"/>
        <family val="2"/>
        <scheme val="minor"/>
      </rPr>
      <t xml:space="preserve">
</t>
    </r>
    <r>
      <rPr>
        <sz val="8"/>
        <color theme="4" tint="-0.249977111117893"/>
        <rFont val="Calibri"/>
        <family val="2"/>
        <scheme val="minor"/>
      </rPr>
      <t>PARTICIPAR EN EL SEMINARIO NACIONAL NEURO-LIDERAZGO COMUNICACIÓN Y NEGOCIACION PARA LA GESTION ADMINISTRATIVA $720977</t>
    </r>
    <r>
      <rPr>
        <sz val="8"/>
        <color theme="1"/>
        <rFont val="Calibri"/>
        <family val="2"/>
        <scheme val="minor"/>
      </rPr>
      <t xml:space="preserve">
</t>
    </r>
    <r>
      <rPr>
        <sz val="8"/>
        <color theme="5" tint="-0.249977111117893"/>
        <rFont val="Calibri"/>
        <family val="2"/>
        <scheme val="minor"/>
      </rPr>
      <t>PARTICIPAR EN EL SEMINARIO NACIONAL NEURO-LIDERAZGO COMUNICACIÓN Y NEGOCIACION PARA LA GESTION ADMINISTRATIVA $1130600</t>
    </r>
    <r>
      <rPr>
        <sz val="8"/>
        <color theme="1"/>
        <rFont val="Calibri"/>
        <family val="2"/>
        <scheme val="minor"/>
      </rPr>
      <t xml:space="preserve">
</t>
    </r>
    <r>
      <rPr>
        <sz val="8"/>
        <color theme="6" tint="-0.249977111117893"/>
        <rFont val="Calibri"/>
        <family val="2"/>
        <scheme val="minor"/>
      </rPr>
      <t xml:space="preserve">REALIZAR ACTUALIZACION EN CONTRATACION EN ENTIDADES CON REGIMEN ESPECIAL, REGIMEN JURIDICO ENTIDADES PUBLICAS  $264419                                                                  </t>
    </r>
    <r>
      <rPr>
        <sz val="8"/>
        <color theme="3" tint="0.39997558519241921"/>
        <rFont val="Calibri"/>
        <family val="2"/>
        <scheme val="minor"/>
      </rPr>
      <t>FY C CONSULTORES $955000</t>
    </r>
    <r>
      <rPr>
        <sz val="8"/>
        <color theme="1"/>
        <rFont val="Calibri"/>
        <family val="2"/>
        <scheme val="minor"/>
      </rPr>
      <t xml:space="preserve">
ICONTEC $2850000
</t>
    </r>
    <r>
      <rPr>
        <sz val="8"/>
        <color theme="5" tint="-0.249977111117893"/>
        <rFont val="Calibri"/>
        <family val="2"/>
        <scheme val="minor"/>
      </rPr>
      <t>CENDAP LTDA $661200</t>
    </r>
    <r>
      <rPr>
        <sz val="8"/>
        <color theme="1"/>
        <rFont val="Calibri"/>
        <family val="2"/>
        <scheme val="minor"/>
      </rPr>
      <t xml:space="preserve">
</t>
    </r>
    <r>
      <rPr>
        <sz val="8"/>
        <color theme="3" tint="0.39997558519241921"/>
        <rFont val="Calibri"/>
        <family val="2"/>
        <scheme val="minor"/>
      </rPr>
      <t>CONTRATO VA 0176 2016 "FYC CONSULTORES": SERVICIO DE CAPACITACIÓN EN LA FORMULACIÓN, EJECUCIÓN, SEGUIMIENTO Y CONTROL DE PRESUPUESTO EN LOS ORGANISMOS AUTÓNOMOS DIRIGIDA A LOS FUNCIONARIOS ADMINISTRATIVOS DE LA UNIVERSIDAD SURCOLOMBIANA. $9600000</t>
    </r>
  </si>
  <si>
    <t>TRIMESTRE 4                    100%</t>
  </si>
  <si>
    <t>FORMACIÓN</t>
  </si>
  <si>
    <t xml:space="preserve">INVESTIGACIÓN </t>
  </si>
  <si>
    <t>PROYECCIÓN SOCIAL</t>
  </si>
  <si>
    <t>BIENESTAR</t>
  </si>
  <si>
    <t>ADMINISTRATIVO</t>
  </si>
  <si>
    <t>CUMPLIMIENTO DE METAS</t>
  </si>
  <si>
    <t>EJECUCIÓN PLAN DE ACCIÓN</t>
  </si>
  <si>
    <t>TRIMESTRE 3              72%</t>
  </si>
  <si>
    <t>TRIMESTRE 3                88%</t>
  </si>
  <si>
    <t>100% o más</t>
  </si>
  <si>
    <t>Mayor o igual a 76% y menor que 99%</t>
  </si>
  <si>
    <t>Mayor o igual a 34% y menor a 75%</t>
  </si>
  <si>
    <t>Menor a 33%</t>
  </si>
  <si>
    <t>SE FORMULA EL PROGRAMA DE ATENCION A NIÑOS CON TRASTORNO DISOCIAL EN ESCUELAS DE LA COMUNA 8, EL CUAL FUE INCORPORADO A LA PROPUESTA QUE SE PRESENTO ANTE PLANEACION MUNICIPAL EN EL PROGRAMA TERRITORISO DE VIDA, CONVIVENCIA Y PAZ.</t>
  </si>
  <si>
    <r>
      <t xml:space="preserve">CONSTRUCCION DE CUARTO PISO DEL BLOQUE DE LABORATORIOS DE CIENCIAS BASICAS EN LA SEDE CENTRAL DE LA USCO $789,301,238
</t>
    </r>
    <r>
      <rPr>
        <sz val="11"/>
        <color theme="9" tint="-0.249977111117893"/>
        <rFont val="Calibri"/>
        <family val="2"/>
        <scheme val="minor"/>
      </rPr>
      <t>ADICION A CONTRATO DE OBRA UC-075 "CONSTRUCCION DE BLOQUE PARA LABORATORIO DE CIENCIAS BASICAS DE PITALITO"  RINCON Y RINCON CONSTRUCTORES LTDA $35,080,495</t>
    </r>
    <r>
      <rPr>
        <sz val="11"/>
        <color theme="4" tint="-0.249977111117893"/>
        <rFont val="Calibri"/>
        <family val="2"/>
        <scheme val="minor"/>
      </rPr>
      <t xml:space="preserve">
</t>
    </r>
    <r>
      <rPr>
        <sz val="11"/>
        <color theme="7" tint="-0.249977111117893"/>
        <rFont val="Calibri"/>
        <family val="2"/>
        <scheme val="minor"/>
      </rPr>
      <t xml:space="preserve"> ADICION A CONTRATO DE OBRA UC-075 "CONSTRUCCION DE BLOQUE PARA LABORATORIO DE CIENCIAS BASICAS DE PITALITO" RINCON Y RINCON CONSTRUCTORES LTDA $20,302,986 - </t>
    </r>
    <r>
      <rPr>
        <b/>
        <sz val="11"/>
        <rFont val="Calibri"/>
        <family val="2"/>
        <scheme val="minor"/>
      </rPr>
      <t>515 Metros 2</t>
    </r>
    <r>
      <rPr>
        <sz val="11"/>
        <color theme="4" tint="-0.249977111117893"/>
        <rFont val="Calibri"/>
        <family val="2"/>
        <scheme val="minor"/>
      </rPr>
      <t xml:space="preserve">
</t>
    </r>
    <r>
      <rPr>
        <sz val="11"/>
        <color theme="3" tint="0.39997558519241921"/>
        <rFont val="Calibri"/>
        <family val="2"/>
        <scheme val="minor"/>
      </rPr>
      <t xml:space="preserve">ADICION A CONTRATO DE CONSULTORIA "INTERVENTORIA TECNICA, ADMINISTRATIVA Y FINANCIERA A CONTRATO DE OBRA" UC-075 DE 2015 $4,497,139. 
</t>
    </r>
    <r>
      <rPr>
        <sz val="11"/>
        <color theme="9" tint="-0.499984740745262"/>
        <rFont val="Calibri"/>
        <family val="2"/>
        <scheme val="minor"/>
      </rPr>
      <t xml:space="preserve">CONSTRUCCION DE AULAS MULTIPLES PITALITO 492 Metros 2.  </t>
    </r>
  </si>
  <si>
    <t>elaboración de bases de datos para estructurar el documento de acreditación, el cual fue entregado en el mes de diciembre  para ser radicado ante el CNA, mesa 2 (factores  FACTOR 5: VISIBILIDAD NACIONAL E INTERNACIONAL, FACTOR 6: INVESTIGACIÓN Y CREACIÓN ARTÍSTICA y FACTOR 7: PERTINENCIA E IMPACTO SOCIAL)</t>
  </si>
  <si>
    <t xml:space="preserve">se ejecutó el  16 % de los proyectos que se encontraban en banco </t>
  </si>
  <si>
    <t xml:space="preserve">25 proyectos de mediana cuantiia de los cuales 4 continuan en ejecucion 2017  y 21 continuan en banco </t>
  </si>
  <si>
    <t>Meriendas La Plata</t>
  </si>
  <si>
    <t xml:space="preserve">EFICACIA </t>
  </si>
  <si>
    <t xml:space="preserve">EFICIENCIA </t>
  </si>
  <si>
    <t xml:space="preserve">EFECTIVIDAD </t>
  </si>
  <si>
    <t xml:space="preserve">SOPORTE </t>
  </si>
  <si>
    <t>83.5%</t>
  </si>
  <si>
    <t>TRIMESTRE 4                94%</t>
  </si>
  <si>
    <t>TRIMESTRE 4             85%</t>
  </si>
  <si>
    <t>TRIMESTRE 4                    90%</t>
  </si>
  <si>
    <t>TRIMESTRE 4                       91%</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</si>
</sst>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6" formatCode="&quot;$&quot;\ #,##0_);[Red]\(&quot;$&quot;\ #,##0\)"/>
    <numFmt numFmtId="43" formatCode="_(* #,##0.00_);_(* \(#,##0.00\);_(* &quot;-&quot;??_);_(@_)"/>
    <numFmt numFmtId="164" formatCode="_(&quot;$ &quot;* #,##0.00_);_(&quot;$ &quot;* \(#,##0.00\);_(&quot;$ &quot;* \-??_);_(@_)"/>
    <numFmt numFmtId="165" formatCode="&quot;$ &quot;#,##0"/>
    <numFmt numFmtId="166" formatCode="&quot;$&quot;\ #,##0.00"/>
    <numFmt numFmtId="167" formatCode="_(* #,##0_);_(* \(#,##0\);_(* &quot;-&quot;??_);_(@_)"/>
    <numFmt numFmtId="168" formatCode="0.0%"/>
  </numFmts>
  <fonts count="105" x14ac:knownFonts="1">
    <font>
      <sz val="11"/>
      <color theme="1"/>
      <name val="Calibri"/>
      <family val="2"/>
      <scheme val="minor"/>
    </font>
    <font>
      <sz val="11"/>
      <color rgb="FF000000"/>
      <name val="Calibri"/>
      <family val="2"/>
      <charset val="1"/>
    </font>
    <font>
      <b/>
      <sz val="12"/>
      <color rgb="FF000000"/>
      <name val="Calibri"/>
      <family val="2"/>
      <charset val="1"/>
    </font>
    <font>
      <sz val="11"/>
      <color theme="1"/>
      <name val="Calibri"/>
      <family val="2"/>
      <scheme val="minor"/>
    </font>
    <font>
      <b/>
      <sz val="12"/>
      <color theme="1"/>
      <name val="Calibri"/>
      <family val="2"/>
      <scheme val="minor"/>
    </font>
    <font>
      <sz val="12"/>
      <color theme="1"/>
      <name val="Calibri"/>
      <family val="2"/>
      <scheme val="minor"/>
    </font>
    <font>
      <sz val="11"/>
      <color rgb="FF000000"/>
      <name val="Calibri"/>
      <family val="2"/>
    </font>
    <font>
      <sz val="11"/>
      <name val="Calibri"/>
      <family val="2"/>
      <charset val="1"/>
    </font>
    <font>
      <sz val="12"/>
      <name val="Calibri"/>
      <family val="2"/>
      <charset val="1"/>
    </font>
    <font>
      <sz val="12"/>
      <color rgb="FF000000"/>
      <name val="Calibri"/>
      <family val="2"/>
      <charset val="1"/>
    </font>
    <font>
      <b/>
      <sz val="11"/>
      <color theme="1"/>
      <name val="Calibri"/>
      <family val="2"/>
      <scheme val="minor"/>
    </font>
    <font>
      <b/>
      <sz val="11"/>
      <color indexed="8"/>
      <name val="Calibri"/>
      <family val="2"/>
    </font>
    <font>
      <sz val="8"/>
      <color indexed="8"/>
      <name val="Calibri"/>
      <family val="2"/>
    </font>
    <font>
      <sz val="9"/>
      <color indexed="8"/>
      <name val="Calibri"/>
      <family val="2"/>
    </font>
    <font>
      <sz val="8"/>
      <color indexed="8"/>
      <name val="Arial"/>
      <family val="2"/>
    </font>
    <font>
      <sz val="9"/>
      <color indexed="81"/>
      <name val="Tahoma"/>
      <family val="2"/>
    </font>
    <font>
      <sz val="11"/>
      <name val="Calibri"/>
      <family val="2"/>
      <scheme val="minor"/>
    </font>
    <font>
      <b/>
      <sz val="10"/>
      <color theme="1"/>
      <name val="Calibri"/>
      <family val="2"/>
      <scheme val="minor"/>
    </font>
    <font>
      <sz val="11"/>
      <color theme="4" tint="-0.249977111117893"/>
      <name val="Calibri"/>
      <family val="2"/>
      <scheme val="minor"/>
    </font>
    <font>
      <sz val="11"/>
      <color theme="5" tint="-0.249977111117893"/>
      <name val="Calibri"/>
      <family val="2"/>
      <scheme val="minor"/>
    </font>
    <font>
      <sz val="11"/>
      <color theme="9" tint="-0.249977111117893"/>
      <name val="Calibri"/>
      <family val="2"/>
      <scheme val="minor"/>
    </font>
    <font>
      <sz val="11"/>
      <color theme="8" tint="-0.249977111117893"/>
      <name val="Calibri"/>
      <family val="2"/>
      <scheme val="minor"/>
    </font>
    <font>
      <sz val="11"/>
      <color theme="6" tint="-0.249977111117893"/>
      <name val="Calibri"/>
      <family val="2"/>
      <scheme val="minor"/>
    </font>
    <font>
      <sz val="11"/>
      <color theme="2" tint="-0.749992370372631"/>
      <name val="Calibri"/>
      <family val="2"/>
      <scheme val="minor"/>
    </font>
    <font>
      <sz val="11"/>
      <color theme="5" tint="0.39997558519241921"/>
      <name val="Calibri"/>
      <family val="2"/>
      <scheme val="minor"/>
    </font>
    <font>
      <sz val="11"/>
      <color theme="7" tint="-0.249977111117893"/>
      <name val="Calibri"/>
      <family val="2"/>
      <scheme val="minor"/>
    </font>
    <font>
      <sz val="9"/>
      <color theme="4" tint="-0.249977111117893"/>
      <name val="Calibri"/>
      <family val="2"/>
      <scheme val="minor"/>
    </font>
    <font>
      <sz val="9"/>
      <color theme="9" tint="-0.249977111117893"/>
      <name val="Calibri"/>
      <family val="2"/>
      <scheme val="minor"/>
    </font>
    <font>
      <sz val="9"/>
      <color theme="7" tint="-0.249977111117893"/>
      <name val="Calibri"/>
      <family val="2"/>
      <scheme val="minor"/>
    </font>
    <font>
      <sz val="9"/>
      <color theme="5" tint="-0.249977111117893"/>
      <name val="Calibri"/>
      <family val="2"/>
      <scheme val="minor"/>
    </font>
    <font>
      <sz val="9"/>
      <color theme="1"/>
      <name val="Calibri"/>
      <family val="2"/>
      <scheme val="minor"/>
    </font>
    <font>
      <sz val="11"/>
      <color theme="7" tint="0.39997558519241921"/>
      <name val="Calibri"/>
      <family val="2"/>
      <scheme val="minor"/>
    </font>
    <font>
      <sz val="11"/>
      <color indexed="8"/>
      <name val="Arial"/>
      <family val="2"/>
    </font>
    <font>
      <sz val="14"/>
      <name val="Calibri"/>
      <family val="2"/>
      <scheme val="minor"/>
    </font>
    <font>
      <b/>
      <sz val="11"/>
      <color rgb="FF000000"/>
      <name val="Calibri"/>
      <family val="2"/>
      <charset val="1"/>
    </font>
    <font>
      <sz val="9"/>
      <color rgb="FF000000"/>
      <name val="Calibri"/>
      <family val="2"/>
      <charset val="1"/>
    </font>
    <font>
      <sz val="10"/>
      <name val="Calibri"/>
      <family val="2"/>
      <charset val="1"/>
    </font>
    <font>
      <sz val="10"/>
      <color rgb="FF000000"/>
      <name val="Calibri"/>
      <family val="2"/>
      <charset val="1"/>
    </font>
    <font>
      <sz val="9"/>
      <name val="Calibri"/>
      <family val="2"/>
      <charset val="1"/>
    </font>
    <font>
      <sz val="11"/>
      <color rgb="FFFF0000"/>
      <name val="Calibri"/>
      <family val="2"/>
      <scheme val="minor"/>
    </font>
    <font>
      <b/>
      <sz val="11"/>
      <name val="Calibri"/>
      <family val="2"/>
      <scheme val="minor"/>
    </font>
    <font>
      <sz val="11"/>
      <color rgb="FF002060"/>
      <name val="Calibri"/>
      <family val="2"/>
      <scheme val="minor"/>
    </font>
    <font>
      <sz val="10"/>
      <color theme="1"/>
      <name val="Times New Roman"/>
      <family val="1"/>
    </font>
    <font>
      <b/>
      <sz val="10"/>
      <color theme="1"/>
      <name val="Times New Roman"/>
      <family val="1"/>
    </font>
    <font>
      <sz val="10"/>
      <color theme="1"/>
      <name val="Calibri"/>
      <family val="2"/>
      <scheme val="minor"/>
    </font>
    <font>
      <sz val="8"/>
      <name val="Arial"/>
      <family val="2"/>
    </font>
    <font>
      <b/>
      <sz val="8"/>
      <name val="Arial"/>
      <family val="2"/>
    </font>
    <font>
      <sz val="10"/>
      <name val="Arial"/>
      <family val="2"/>
    </font>
    <font>
      <sz val="11"/>
      <color indexed="8"/>
      <name val="Calibri"/>
      <family val="2"/>
      <scheme val="minor"/>
    </font>
    <font>
      <b/>
      <sz val="11"/>
      <color indexed="8"/>
      <name val="Calibri"/>
      <family val="2"/>
      <scheme val="minor"/>
    </font>
    <font>
      <b/>
      <sz val="8"/>
      <color indexed="8"/>
      <name val="Arial"/>
      <family val="2"/>
    </font>
    <font>
      <b/>
      <sz val="9"/>
      <color theme="1"/>
      <name val="Calibri"/>
      <family val="2"/>
      <scheme val="minor"/>
    </font>
    <font>
      <sz val="9"/>
      <color indexed="8"/>
      <name val="Arial"/>
      <family val="2"/>
    </font>
    <font>
      <b/>
      <sz val="9"/>
      <color indexed="8"/>
      <name val="Arial"/>
      <family val="2"/>
    </font>
    <font>
      <b/>
      <sz val="9"/>
      <color rgb="FFFF0000"/>
      <name val="Calibri"/>
      <family val="2"/>
      <scheme val="minor"/>
    </font>
    <font>
      <sz val="9"/>
      <color rgb="FFFF0000"/>
      <name val="Calibri"/>
      <family val="2"/>
      <scheme val="minor"/>
    </font>
    <font>
      <b/>
      <sz val="9"/>
      <name val="Calibri"/>
      <family val="2"/>
      <scheme val="minor"/>
    </font>
    <font>
      <b/>
      <sz val="10"/>
      <color theme="1"/>
      <name val="Arial"/>
      <family val="2"/>
    </font>
    <font>
      <sz val="10"/>
      <color theme="1"/>
      <name val="Arial"/>
      <family val="2"/>
    </font>
    <font>
      <b/>
      <sz val="10"/>
      <color indexed="8"/>
      <name val="Arial"/>
      <family val="2"/>
    </font>
    <font>
      <sz val="10"/>
      <color indexed="8"/>
      <name val="Arial"/>
      <family val="2"/>
    </font>
    <font>
      <b/>
      <sz val="10"/>
      <name val="Arial"/>
      <family val="2"/>
    </font>
    <font>
      <sz val="11"/>
      <color theme="3" tint="0.39997558519241921"/>
      <name val="Calibri"/>
      <family val="2"/>
      <scheme val="minor"/>
    </font>
    <font>
      <sz val="11"/>
      <color theme="2" tint="-0.499984740745262"/>
      <name val="Calibri"/>
      <family val="2"/>
      <scheme val="minor"/>
    </font>
    <font>
      <sz val="11"/>
      <color theme="4" tint="0.39997558519241921"/>
      <name val="Calibri"/>
      <family val="2"/>
      <scheme val="minor"/>
    </font>
    <font>
      <sz val="11"/>
      <color theme="3" tint="-0.249977111117893"/>
      <name val="Calibri"/>
      <family val="2"/>
      <scheme val="minor"/>
    </font>
    <font>
      <sz val="9.1999999999999993"/>
      <color theme="1"/>
      <name val="Calibri"/>
      <family val="2"/>
      <scheme val="minor"/>
    </font>
    <font>
      <sz val="9.1999999999999993"/>
      <color rgb="FFFF0000"/>
      <name val="Calibri"/>
      <family val="2"/>
      <scheme val="minor"/>
    </font>
    <font>
      <sz val="9.1999999999999993"/>
      <color theme="7" tint="-0.499984740745262"/>
      <name val="Calibri"/>
      <family val="2"/>
      <scheme val="minor"/>
    </font>
    <font>
      <sz val="9.1999999999999993"/>
      <color theme="6" tint="-0.249977111117893"/>
      <name val="Calibri"/>
      <family val="2"/>
      <scheme val="minor"/>
    </font>
    <font>
      <sz val="9.1999999999999993"/>
      <color theme="5" tint="-0.249977111117893"/>
      <name val="Calibri"/>
      <family val="2"/>
      <scheme val="minor"/>
    </font>
    <font>
      <sz val="9.1999999999999993"/>
      <color theme="2" tint="-0.499984740745262"/>
      <name val="Calibri"/>
      <family val="2"/>
      <scheme val="minor"/>
    </font>
    <font>
      <sz val="9.1999999999999993"/>
      <color theme="8" tint="-0.249977111117893"/>
      <name val="Calibri"/>
      <family val="2"/>
      <scheme val="minor"/>
    </font>
    <font>
      <sz val="9.1999999999999993"/>
      <color theme="9" tint="-0.249977111117893"/>
      <name val="Calibri"/>
      <family val="2"/>
      <scheme val="minor"/>
    </font>
    <font>
      <sz val="9.1999999999999993"/>
      <color theme="7" tint="-0.249977111117893"/>
      <name val="Calibri"/>
      <family val="2"/>
      <scheme val="minor"/>
    </font>
    <font>
      <sz val="9.1999999999999993"/>
      <color theme="4" tint="0.39997558519241921"/>
      <name val="Calibri"/>
      <family val="2"/>
      <scheme val="minor"/>
    </font>
    <font>
      <sz val="9.1999999999999993"/>
      <color theme="4" tint="-0.249977111117893"/>
      <name val="Calibri"/>
      <family val="2"/>
      <scheme val="minor"/>
    </font>
    <font>
      <sz val="9.1999999999999993"/>
      <color theme="9" tint="0.39997558519241921"/>
      <name val="Calibri"/>
      <family val="2"/>
      <scheme val="minor"/>
    </font>
    <font>
      <sz val="9.1999999999999993"/>
      <color theme="3" tint="0.39997558519241921"/>
      <name val="Calibri"/>
      <family val="2"/>
      <scheme val="minor"/>
    </font>
    <font>
      <sz val="9.1999999999999993"/>
      <color theme="3" tint="-0.249977111117893"/>
      <name val="Calibri"/>
      <family val="2"/>
      <scheme val="minor"/>
    </font>
    <font>
      <sz val="9.1999999999999993"/>
      <color theme="5" tint="0.39997558519241921"/>
      <name val="Calibri"/>
      <family val="2"/>
      <scheme val="minor"/>
    </font>
    <font>
      <sz val="9.1999999999999993"/>
      <color theme="8" tint="0.39997558519241921"/>
      <name val="Calibri"/>
      <family val="2"/>
      <scheme val="minor"/>
    </font>
    <font>
      <sz val="11"/>
      <color rgb="FF7030A0"/>
      <name val="Calibri"/>
      <family val="2"/>
      <scheme val="minor"/>
    </font>
    <font>
      <b/>
      <sz val="11"/>
      <color rgb="FF7030A0"/>
      <name val="Calibri"/>
      <family val="2"/>
      <scheme val="minor"/>
    </font>
    <font>
      <sz val="11"/>
      <color theme="9" tint="-0.499984740745262"/>
      <name val="Calibri"/>
      <family val="2"/>
      <scheme val="minor"/>
    </font>
    <font>
      <sz val="8"/>
      <color theme="1"/>
      <name val="Calibri"/>
      <family val="2"/>
      <scheme val="minor"/>
    </font>
    <font>
      <sz val="8"/>
      <color theme="5" tint="0.39997558519241921"/>
      <name val="Calibri"/>
      <family val="2"/>
      <scheme val="minor"/>
    </font>
    <font>
      <sz val="8"/>
      <color theme="4" tint="-0.249977111117893"/>
      <name val="Calibri"/>
      <family val="2"/>
      <scheme val="minor"/>
    </font>
    <font>
      <sz val="8"/>
      <color theme="9" tint="-0.249977111117893"/>
      <name val="Calibri"/>
      <family val="2"/>
      <scheme val="minor"/>
    </font>
    <font>
      <sz val="8"/>
      <color theme="2" tint="-0.749992370372631"/>
      <name val="Calibri"/>
      <family val="2"/>
      <scheme val="minor"/>
    </font>
    <font>
      <sz val="8"/>
      <color theme="7" tint="0.39997558519241921"/>
      <name val="Calibri"/>
      <family val="2"/>
      <scheme val="minor"/>
    </font>
    <font>
      <sz val="8"/>
      <color theme="3" tint="0.59999389629810485"/>
      <name val="Calibri"/>
      <family val="2"/>
      <scheme val="minor"/>
    </font>
    <font>
      <sz val="8"/>
      <color theme="8" tint="0.59999389629810485"/>
      <name val="Calibri"/>
      <family val="2"/>
      <scheme val="minor"/>
    </font>
    <font>
      <sz val="8"/>
      <color theme="6" tint="0.39997558519241921"/>
      <name val="Calibri"/>
      <family val="2"/>
      <scheme val="minor"/>
    </font>
    <font>
      <sz val="8"/>
      <color theme="9" tint="0.39997558519241921"/>
      <name val="Calibri"/>
      <family val="2"/>
      <scheme val="minor"/>
    </font>
    <font>
      <sz val="8"/>
      <color theme="1" tint="0.34998626667073579"/>
      <name val="Calibri"/>
      <family val="2"/>
      <scheme val="minor"/>
    </font>
    <font>
      <sz val="8"/>
      <color theme="6" tint="-0.249977111117893"/>
      <name val="Calibri"/>
      <family val="2"/>
      <scheme val="minor"/>
    </font>
    <font>
      <sz val="8"/>
      <color theme="2" tint="-0.249977111117893"/>
      <name val="Calibri"/>
      <family val="2"/>
      <scheme val="minor"/>
    </font>
    <font>
      <sz val="8"/>
      <color theme="5" tint="-0.249977111117893"/>
      <name val="Calibri"/>
      <family val="2"/>
      <scheme val="minor"/>
    </font>
    <font>
      <sz val="8"/>
      <color theme="8" tint="-0.249977111117893"/>
      <name val="Calibri"/>
      <family val="2"/>
      <scheme val="minor"/>
    </font>
    <font>
      <sz val="8"/>
      <color theme="4" tint="0.39997558519241921"/>
      <name val="Calibri"/>
      <family val="2"/>
      <scheme val="minor"/>
    </font>
    <font>
      <sz val="8"/>
      <color theme="3" tint="-0.249977111117893"/>
      <name val="Calibri"/>
      <family val="2"/>
      <scheme val="minor"/>
    </font>
    <font>
      <sz val="8"/>
      <color theme="7" tint="-0.249977111117893"/>
      <name val="Calibri"/>
      <family val="2"/>
      <scheme val="minor"/>
    </font>
    <font>
      <sz val="8"/>
      <color theme="3" tint="0.39997558519241921"/>
      <name val="Calibri"/>
      <family val="2"/>
      <scheme val="minor"/>
    </font>
    <font>
      <b/>
      <sz val="11"/>
      <color rgb="FF000000"/>
      <name val="Calibri"/>
      <family val="2"/>
    </font>
  </fonts>
  <fills count="40">
    <fill>
      <patternFill patternType="none"/>
    </fill>
    <fill>
      <patternFill patternType="gray125"/>
    </fill>
    <fill>
      <patternFill patternType="solid">
        <fgColor rgb="FFD8E4BC"/>
        <bgColor rgb="FFD7E4BD"/>
      </patternFill>
    </fill>
    <fill>
      <patternFill patternType="solid">
        <fgColor theme="5" tint="0.39997558519241921"/>
        <bgColor indexed="64"/>
      </patternFill>
    </fill>
    <fill>
      <patternFill patternType="solid">
        <fgColor rgb="FF31869B"/>
        <bgColor rgb="FF4F81BD"/>
      </patternFill>
    </fill>
    <fill>
      <patternFill patternType="solid">
        <fgColor rgb="FF76933C"/>
        <bgColor rgb="FF7F7F7F"/>
      </patternFill>
    </fill>
    <fill>
      <patternFill patternType="solid">
        <fgColor theme="3" tint="0.79998168889431442"/>
        <bgColor indexed="64"/>
      </patternFill>
    </fill>
    <fill>
      <patternFill patternType="solid">
        <fgColor rgb="FFC5D9F1"/>
        <bgColor rgb="FFD9D9D9"/>
      </patternFill>
    </fill>
    <fill>
      <patternFill patternType="solid">
        <fgColor theme="3" tint="0.79998168889431442"/>
        <bgColor rgb="FF7F7F7F"/>
      </patternFill>
    </fill>
    <fill>
      <patternFill patternType="solid">
        <fgColor rgb="FFFFFF00"/>
        <bgColor indexed="64"/>
      </patternFill>
    </fill>
    <fill>
      <patternFill patternType="solid">
        <fgColor theme="9" tint="0.79998168889431442"/>
        <bgColor indexed="64"/>
      </patternFill>
    </fill>
    <fill>
      <patternFill patternType="solid">
        <fgColor rgb="FFD99694"/>
        <bgColor rgb="FFE6B9B8"/>
      </patternFill>
    </fill>
    <fill>
      <patternFill patternType="solid">
        <fgColor theme="9" tint="0.79998168889431442"/>
        <bgColor rgb="FFFDE9D9"/>
      </patternFill>
    </fill>
    <fill>
      <patternFill patternType="solid">
        <fgColor rgb="FFFDEADA"/>
        <bgColor rgb="FFFDE9D9"/>
      </patternFill>
    </fill>
    <fill>
      <patternFill patternType="solid">
        <fgColor theme="4" tint="0.79998168889431442"/>
        <bgColor indexed="64"/>
      </patternFill>
    </fill>
    <fill>
      <patternFill patternType="solid">
        <fgColor theme="6"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FF"/>
        <bgColor rgb="FFFDEADA"/>
      </patternFill>
    </fill>
    <fill>
      <patternFill patternType="solid">
        <fgColor rgb="FFFF0000"/>
        <bgColor rgb="FF993300"/>
      </patternFill>
    </fill>
    <fill>
      <patternFill patternType="solid">
        <fgColor rgb="FFFFFF00"/>
        <bgColor rgb="FFD8E4BC"/>
      </patternFill>
    </fill>
    <fill>
      <patternFill patternType="solid">
        <fgColor rgb="FF00B0F0"/>
        <bgColor rgb="FF993300"/>
      </patternFill>
    </fill>
    <fill>
      <patternFill patternType="solid">
        <fgColor rgb="FFFF0000"/>
        <bgColor rgb="FFFF66FF"/>
      </patternFill>
    </fill>
    <fill>
      <patternFill patternType="solid">
        <fgColor rgb="FFFFFF00"/>
        <bgColor rgb="FF993300"/>
      </patternFill>
    </fill>
    <fill>
      <patternFill patternType="solid">
        <fgColor rgb="FF00B0F0"/>
        <bgColor rgb="FF31869B"/>
      </patternFill>
    </fill>
    <fill>
      <patternFill patternType="solid">
        <fgColor rgb="FF00B0F0"/>
        <bgColor rgb="FFD8E4BC"/>
      </patternFill>
    </fill>
    <fill>
      <patternFill patternType="solid">
        <fgColor rgb="FFFF0000"/>
        <bgColor rgb="FFFDE9D9"/>
      </patternFill>
    </fill>
    <fill>
      <patternFill patternType="solid">
        <fgColor rgb="FFFFFF00"/>
        <bgColor rgb="FF31869B"/>
      </patternFill>
    </fill>
    <fill>
      <patternFill patternType="solid">
        <fgColor rgb="FFFF0000"/>
        <bgColor rgb="FFD8E4BC"/>
      </patternFill>
    </fill>
    <fill>
      <patternFill patternType="solid">
        <fgColor theme="6" tint="0.59999389629810485"/>
        <bgColor indexed="64"/>
      </patternFill>
    </fill>
    <fill>
      <patternFill patternType="solid">
        <fgColor theme="0" tint="-4.9989318521683403E-2"/>
        <bgColor indexed="64"/>
      </patternFill>
    </fill>
    <fill>
      <patternFill patternType="solid">
        <fgColor theme="0"/>
        <bgColor rgb="FFFDE9D9"/>
      </patternFill>
    </fill>
    <fill>
      <patternFill patternType="solid">
        <fgColor rgb="FF00B0F0"/>
        <bgColor indexed="64"/>
      </patternFill>
    </fill>
    <fill>
      <patternFill patternType="solid">
        <fgColor rgb="FFFF0000"/>
        <bgColor indexed="64"/>
      </patternFill>
    </fill>
    <fill>
      <patternFill patternType="solid">
        <fgColor rgb="FFFDE9D9"/>
        <bgColor rgb="FFFDEADA"/>
      </patternFill>
    </fill>
    <fill>
      <patternFill patternType="solid">
        <fgColor rgb="FF92D050"/>
        <bgColor indexed="64"/>
      </patternFill>
    </fill>
    <fill>
      <patternFill patternType="solid">
        <fgColor rgb="FF92D050"/>
        <bgColor rgb="FF993300"/>
      </patternFill>
    </fill>
    <fill>
      <patternFill patternType="solid">
        <fgColor rgb="FF92D050"/>
        <bgColor rgb="FFD8E4BC"/>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8"/>
      </left>
      <right style="thin">
        <color indexed="8"/>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s>
  <cellStyleXfs count="4">
    <xf numFmtId="0" fontId="0" fillId="0" borderId="0"/>
    <xf numFmtId="164" fontId="1" fillId="0" borderId="0"/>
    <xf numFmtId="43" fontId="3" fillId="0" borderId="0" applyFont="0" applyFill="0" applyBorder="0" applyAlignment="0" applyProtection="0"/>
    <xf numFmtId="9" fontId="3" fillId="0" borderId="0" applyFont="0" applyFill="0" applyBorder="0" applyAlignment="0" applyProtection="0"/>
  </cellStyleXfs>
  <cellXfs count="357">
    <xf numFmtId="0" fontId="0" fillId="0" borderId="0" xfId="0"/>
    <xf numFmtId="0" fontId="2" fillId="5" borderId="1" xfId="1" applyNumberFormat="1" applyFont="1" applyFill="1" applyBorder="1" applyAlignment="1" applyProtection="1">
      <alignment horizontal="center" vertical="center" wrapText="1"/>
    </xf>
    <xf numFmtId="0" fontId="0" fillId="0" borderId="1" xfId="0" applyBorder="1" applyAlignment="1">
      <alignment horizontal="center" vertical="center" wrapText="1"/>
    </xf>
    <xf numFmtId="3" fontId="0" fillId="0" borderId="1" xfId="0" applyNumberFormat="1" applyBorder="1" applyAlignment="1">
      <alignment horizontal="center" vertical="center" wrapText="1"/>
    </xf>
    <xf numFmtId="3" fontId="0" fillId="0" borderId="1" xfId="0" applyNumberFormat="1" applyBorder="1" applyAlignment="1">
      <alignment horizontal="center" vertical="center"/>
    </xf>
    <xf numFmtId="0" fontId="0" fillId="0" borderId="1" xfId="0" applyBorder="1" applyAlignment="1">
      <alignment horizontal="center" vertical="center"/>
    </xf>
    <xf numFmtId="9" fontId="0" fillId="0" borderId="1" xfId="0" applyNumberFormat="1" applyBorder="1" applyAlignment="1">
      <alignment horizontal="center" vertical="center"/>
    </xf>
    <xf numFmtId="10" fontId="0" fillId="0" borderId="1" xfId="0" applyNumberFormat="1" applyBorder="1" applyAlignment="1">
      <alignment horizontal="center" vertical="center"/>
    </xf>
    <xf numFmtId="0" fontId="0" fillId="0" borderId="1" xfId="0" applyBorder="1" applyAlignment="1">
      <alignment horizontal="left" vertical="top" wrapText="1"/>
    </xf>
    <xf numFmtId="0" fontId="0" fillId="0" borderId="1" xfId="0" applyFill="1" applyBorder="1" applyAlignment="1">
      <alignment horizontal="left" vertical="top" wrapText="1"/>
    </xf>
    <xf numFmtId="0" fontId="0" fillId="9" borderId="1" xfId="0" applyFill="1" applyBorder="1" applyAlignment="1">
      <alignment horizontal="center" vertical="center"/>
    </xf>
    <xf numFmtId="0" fontId="0" fillId="0" borderId="1" xfId="0" applyBorder="1" applyAlignment="1">
      <alignment wrapText="1"/>
    </xf>
    <xf numFmtId="3" fontId="0" fillId="0" borderId="1" xfId="0" applyNumberFormat="1" applyBorder="1" applyAlignment="1">
      <alignment vertical="center"/>
    </xf>
    <xf numFmtId="0" fontId="0" fillId="0" borderId="1" xfId="0" applyBorder="1"/>
    <xf numFmtId="3" fontId="0" fillId="0" borderId="1" xfId="0" applyNumberFormat="1" applyBorder="1" applyAlignment="1">
      <alignment horizontal="right" vertical="center" wrapText="1"/>
    </xf>
    <xf numFmtId="0" fontId="6" fillId="13" borderId="1" xfId="0" applyFont="1" applyFill="1" applyBorder="1" applyAlignment="1">
      <alignment horizontal="center" vertical="center" wrapText="1"/>
    </xf>
    <xf numFmtId="0" fontId="6" fillId="0" borderId="0" xfId="0" applyFont="1" applyAlignment="1">
      <alignment horizontal="center"/>
    </xf>
    <xf numFmtId="0" fontId="6" fillId="0" borderId="0" xfId="0" applyFont="1"/>
    <xf numFmtId="1" fontId="0" fillId="0" borderId="0" xfId="0" applyNumberFormat="1" applyFont="1" applyBorder="1" applyAlignment="1">
      <alignment horizontal="center" vertical="center"/>
    </xf>
    <xf numFmtId="0" fontId="6" fillId="0" borderId="0" xfId="0" applyFont="1" applyFill="1" applyBorder="1" applyAlignment="1">
      <alignment horizontal="center"/>
    </xf>
    <xf numFmtId="1" fontId="7" fillId="0" borderId="0" xfId="1" applyNumberFormat="1" applyFont="1" applyFill="1" applyBorder="1" applyAlignment="1" applyProtection="1">
      <alignment horizontal="center" vertical="center" wrapText="1"/>
    </xf>
    <xf numFmtId="0" fontId="6" fillId="0" borderId="0" xfId="0" applyFont="1" applyFill="1" applyBorder="1" applyAlignment="1">
      <alignment horizontal="center" vertical="center" wrapText="1"/>
    </xf>
    <xf numFmtId="0" fontId="9" fillId="0" borderId="0" xfId="0" applyFont="1" applyAlignment="1">
      <alignment horizontal="center"/>
    </xf>
    <xf numFmtId="0" fontId="9" fillId="0" borderId="0" xfId="0" applyFont="1" applyBorder="1" applyAlignment="1">
      <alignment horizontal="center"/>
    </xf>
    <xf numFmtId="0" fontId="9" fillId="0" borderId="0" xfId="0" applyFont="1" applyFill="1" applyBorder="1" applyAlignment="1">
      <alignment horizontal="center"/>
    </xf>
    <xf numFmtId="1" fontId="0" fillId="0" borderId="0" xfId="1" applyNumberFormat="1" applyFont="1" applyFill="1" applyBorder="1" applyAlignment="1" applyProtection="1">
      <alignment horizontal="center" vertical="center" wrapText="1"/>
    </xf>
    <xf numFmtId="0" fontId="0" fillId="0" borderId="2" xfId="0" applyBorder="1" applyAlignment="1">
      <alignment horizontal="center" vertical="center" wrapText="1"/>
    </xf>
    <xf numFmtId="0" fontId="0" fillId="0" borderId="1" xfId="0" applyBorder="1" applyAlignment="1">
      <alignment horizontal="center" vertical="center" wrapText="1"/>
    </xf>
    <xf numFmtId="0" fontId="0" fillId="0" borderId="1" xfId="0" applyFill="1" applyBorder="1" applyAlignment="1">
      <alignment horizontal="center" vertical="center"/>
    </xf>
    <xf numFmtId="10" fontId="3" fillId="0" borderId="1" xfId="3" applyNumberFormat="1" applyFont="1" applyBorder="1" applyAlignment="1">
      <alignment horizontal="center" vertical="center"/>
    </xf>
    <xf numFmtId="3" fontId="0" fillId="14" borderId="1" xfId="0" applyNumberFormat="1" applyFill="1" applyBorder="1" applyAlignment="1">
      <alignment horizontal="right" vertical="center" wrapText="1"/>
    </xf>
    <xf numFmtId="166" fontId="0" fillId="0" borderId="1" xfId="0" applyNumberFormat="1" applyBorder="1" applyAlignment="1">
      <alignment horizontal="left" vertical="center" wrapText="1"/>
    </xf>
    <xf numFmtId="0" fontId="0" fillId="0" borderId="1" xfId="0" applyBorder="1" applyAlignment="1">
      <alignment horizontal="left" vertical="center" wrapText="1"/>
    </xf>
    <xf numFmtId="0" fontId="0" fillId="16" borderId="1" xfId="0" applyFill="1" applyBorder="1" applyAlignment="1">
      <alignment horizontal="center" vertical="center"/>
    </xf>
    <xf numFmtId="0" fontId="0" fillId="16" borderId="1" xfId="0" quotePrefix="1" applyFill="1" applyBorder="1" applyAlignment="1">
      <alignment horizontal="center" vertical="center"/>
    </xf>
    <xf numFmtId="3" fontId="0" fillId="0" borderId="1" xfId="0" applyNumberFormat="1" applyBorder="1"/>
    <xf numFmtId="0" fontId="0" fillId="0" borderId="0" xfId="0" applyFill="1" applyBorder="1" applyAlignment="1">
      <alignment horizontal="center" vertical="center"/>
    </xf>
    <xf numFmtId="0" fontId="0" fillId="0" borderId="0" xfId="0" applyBorder="1"/>
    <xf numFmtId="0" fontId="0" fillId="0" borderId="0" xfId="0" applyFill="1" applyBorder="1" applyAlignment="1">
      <alignment horizontal="center" vertical="center" wrapText="1"/>
    </xf>
    <xf numFmtId="3" fontId="0" fillId="0" borderId="0" xfId="0" applyNumberFormat="1" applyFill="1" applyBorder="1" applyAlignment="1">
      <alignment horizontal="right" vertical="center" wrapText="1"/>
    </xf>
    <xf numFmtId="3" fontId="0" fillId="0" borderId="0" xfId="0" applyNumberFormat="1" applyFill="1" applyBorder="1" applyAlignment="1">
      <alignment horizontal="center" vertical="center"/>
    </xf>
    <xf numFmtId="10" fontId="3" fillId="0" borderId="0" xfId="3" applyNumberFormat="1" applyFont="1" applyFill="1" applyBorder="1" applyAlignment="1">
      <alignment horizontal="center" vertical="center"/>
    </xf>
    <xf numFmtId="0" fontId="0" fillId="0" borderId="0" xfId="0" applyFill="1" applyBorder="1" applyAlignment="1">
      <alignment horizontal="left" vertical="center" wrapText="1"/>
    </xf>
    <xf numFmtId="9" fontId="0" fillId="0" borderId="0" xfId="0" applyNumberFormat="1" applyFill="1" applyBorder="1" applyAlignment="1">
      <alignment horizontal="center" vertical="center" wrapText="1"/>
    </xf>
    <xf numFmtId="0" fontId="0" fillId="15" borderId="2" xfId="0" applyFill="1" applyBorder="1" applyAlignment="1">
      <alignment horizontal="center" vertical="center" wrapText="1"/>
    </xf>
    <xf numFmtId="3" fontId="0" fillId="15" borderId="2" xfId="0" applyNumberFormat="1" applyFill="1" applyBorder="1" applyAlignment="1">
      <alignment horizontal="center" vertical="center" wrapText="1"/>
    </xf>
    <xf numFmtId="3" fontId="0" fillId="14" borderId="2" xfId="0" applyNumberFormat="1" applyFill="1" applyBorder="1" applyAlignment="1">
      <alignment horizontal="center" vertical="center" wrapText="1"/>
    </xf>
    <xf numFmtId="3" fontId="0" fillId="0" borderId="2" xfId="0" applyNumberFormat="1" applyBorder="1" applyAlignment="1">
      <alignment horizontal="center" vertical="center"/>
    </xf>
    <xf numFmtId="0" fontId="0" fillId="0" borderId="2" xfId="0" applyBorder="1" applyAlignment="1">
      <alignment horizontal="center" vertical="center"/>
    </xf>
    <xf numFmtId="0" fontId="0" fillId="0" borderId="2" xfId="0" applyFill="1" applyBorder="1" applyAlignment="1">
      <alignment horizontal="center" vertical="center"/>
    </xf>
    <xf numFmtId="3" fontId="0" fillId="0" borderId="2" xfId="0" applyNumberFormat="1" applyBorder="1" applyAlignment="1">
      <alignment horizontal="center" vertical="center" wrapText="1"/>
    </xf>
    <xf numFmtId="0" fontId="0" fillId="0" borderId="2" xfId="0" applyBorder="1" applyAlignment="1">
      <alignment horizontal="left" vertical="center" wrapText="1"/>
    </xf>
    <xf numFmtId="10" fontId="3" fillId="0" borderId="2" xfId="3" applyNumberFormat="1" applyFont="1" applyBorder="1" applyAlignment="1">
      <alignment horizontal="center" vertical="center"/>
    </xf>
    <xf numFmtId="0" fontId="0" fillId="0" borderId="1" xfId="0" applyBorder="1" applyAlignment="1">
      <alignment horizontal="left" vertical="center"/>
    </xf>
    <xf numFmtId="0" fontId="0" fillId="14" borderId="1" xfId="0" applyFont="1" applyFill="1" applyBorder="1" applyAlignment="1">
      <alignment horizontal="center" vertical="center" wrapText="1"/>
    </xf>
    <xf numFmtId="0" fontId="0" fillId="14" borderId="1" xfId="0" applyFill="1" applyBorder="1" applyAlignment="1">
      <alignment horizontal="center" vertical="center" wrapText="1"/>
    </xf>
    <xf numFmtId="3" fontId="0" fillId="14" borderId="1" xfId="0" applyNumberFormat="1" applyFill="1" applyBorder="1" applyAlignment="1">
      <alignment horizontal="center" vertical="center"/>
    </xf>
    <xf numFmtId="0" fontId="4" fillId="0" borderId="1" xfId="0" applyFont="1" applyBorder="1" applyAlignment="1">
      <alignment horizontal="center" vertical="center"/>
    </xf>
    <xf numFmtId="0" fontId="0" fillId="0" borderId="1" xfId="0" applyFill="1" applyBorder="1" applyAlignment="1">
      <alignment horizontal="center" vertical="center" wrapText="1"/>
    </xf>
    <xf numFmtId="3" fontId="0" fillId="0" borderId="1" xfId="2" applyNumberFormat="1" applyFont="1" applyFill="1" applyBorder="1" applyAlignment="1">
      <alignment horizontal="center" vertical="center"/>
    </xf>
    <xf numFmtId="0" fontId="16" fillId="15" borderId="1" xfId="0" applyFont="1" applyFill="1" applyBorder="1" applyAlignment="1">
      <alignment horizontal="center" vertical="center" wrapText="1"/>
    </xf>
    <xf numFmtId="0" fontId="0" fillId="15" borderId="1" xfId="0" applyFill="1" applyBorder="1" applyAlignment="1">
      <alignment horizontal="center" vertical="center" wrapText="1"/>
    </xf>
    <xf numFmtId="1" fontId="0" fillId="0" borderId="1" xfId="2" applyNumberFormat="1" applyFont="1" applyFill="1" applyBorder="1" applyAlignment="1">
      <alignment horizontal="center" vertical="center"/>
    </xf>
    <xf numFmtId="167" fontId="0" fillId="0" borderId="1" xfId="2" applyNumberFormat="1" applyFont="1" applyFill="1" applyBorder="1" applyAlignment="1">
      <alignment horizontal="center" vertical="center"/>
    </xf>
    <xf numFmtId="0" fontId="0" fillId="17" borderId="1" xfId="0" applyFill="1" applyBorder="1" applyAlignment="1">
      <alignment horizontal="center" vertical="center" wrapText="1"/>
    </xf>
    <xf numFmtId="1" fontId="0" fillId="0" borderId="1" xfId="2" applyNumberFormat="1" applyFont="1" applyBorder="1" applyAlignment="1">
      <alignment horizontal="center" vertical="center"/>
    </xf>
    <xf numFmtId="0" fontId="0" fillId="10" borderId="1" xfId="0" applyFill="1" applyBorder="1" applyAlignment="1">
      <alignment horizontal="center" vertical="center" wrapText="1"/>
    </xf>
    <xf numFmtId="3" fontId="0" fillId="10" borderId="1" xfId="0" applyNumberFormat="1" applyFill="1" applyBorder="1" applyAlignment="1">
      <alignment horizontal="right" vertical="center" wrapText="1"/>
    </xf>
    <xf numFmtId="0" fontId="0" fillId="10" borderId="1" xfId="0" applyFill="1" applyBorder="1" applyAlignment="1">
      <alignment horizontal="center" vertical="center"/>
    </xf>
    <xf numFmtId="3" fontId="0" fillId="10" borderId="1" xfId="0" applyNumberFormat="1" applyFill="1" applyBorder="1" applyAlignment="1">
      <alignment horizontal="center" vertical="center"/>
    </xf>
    <xf numFmtId="0" fontId="1" fillId="0" borderId="1" xfId="1" applyNumberFormat="1" applyFont="1" applyFill="1" applyBorder="1" applyAlignment="1" applyProtection="1">
      <alignment horizontal="center" vertical="center" wrapText="1"/>
    </xf>
    <xf numFmtId="167" fontId="0" fillId="0" borderId="1" xfId="2" applyNumberFormat="1" applyFont="1" applyBorder="1" applyAlignment="1">
      <alignment horizontal="center" vertical="center"/>
    </xf>
    <xf numFmtId="0" fontId="10" fillId="0" borderId="1" xfId="0" applyFont="1" applyBorder="1" applyAlignment="1">
      <alignment horizontal="left" vertical="center"/>
    </xf>
    <xf numFmtId="0" fontId="10" fillId="0" borderId="1" xfId="0" applyFont="1" applyBorder="1" applyAlignment="1">
      <alignment horizontal="center" vertical="center" wrapText="1"/>
    </xf>
    <xf numFmtId="3" fontId="10" fillId="0" borderId="1" xfId="0" applyNumberFormat="1" applyFont="1" applyBorder="1" applyAlignment="1">
      <alignment horizontal="right" vertical="center" wrapText="1"/>
    </xf>
    <xf numFmtId="3" fontId="0" fillId="0" borderId="1" xfId="0" applyNumberFormat="1" applyFill="1" applyBorder="1" applyAlignment="1">
      <alignment horizontal="center" vertical="center"/>
    </xf>
    <xf numFmtId="0" fontId="0" fillId="0" borderId="1" xfId="0" applyFill="1" applyBorder="1" applyAlignment="1">
      <alignment vertical="center"/>
    </xf>
    <xf numFmtId="0" fontId="0" fillId="18" borderId="1" xfId="0" applyFill="1" applyBorder="1" applyAlignment="1">
      <alignment horizontal="center" vertical="center" wrapText="1"/>
    </xf>
    <xf numFmtId="3" fontId="0" fillId="18" borderId="1" xfId="0" applyNumberFormat="1" applyFill="1" applyBorder="1" applyAlignment="1">
      <alignment horizontal="right" vertical="center" wrapText="1"/>
    </xf>
    <xf numFmtId="0" fontId="0" fillId="18" borderId="1" xfId="0" applyFill="1" applyBorder="1" applyAlignment="1">
      <alignment horizontal="center" vertical="center"/>
    </xf>
    <xf numFmtId="3" fontId="0" fillId="18" borderId="1" xfId="0" applyNumberFormat="1" applyFill="1" applyBorder="1" applyAlignment="1">
      <alignment horizontal="center" vertical="center"/>
    </xf>
    <xf numFmtId="0" fontId="0" fillId="19" borderId="1" xfId="0" applyFill="1" applyBorder="1" applyAlignment="1">
      <alignment horizontal="center" vertical="center" wrapText="1"/>
    </xf>
    <xf numFmtId="3" fontId="0" fillId="19" borderId="1" xfId="0" applyNumberFormat="1" applyFill="1" applyBorder="1" applyAlignment="1">
      <alignment horizontal="right" vertical="center" wrapText="1"/>
    </xf>
    <xf numFmtId="3" fontId="0" fillId="19" borderId="1" xfId="0" applyNumberFormat="1" applyFill="1" applyBorder="1" applyAlignment="1">
      <alignment horizontal="center" vertical="center"/>
    </xf>
    <xf numFmtId="0" fontId="18" fillId="0" borderId="1" xfId="0" applyFont="1" applyBorder="1" applyAlignment="1">
      <alignment horizontal="left" vertical="center" wrapText="1"/>
    </xf>
    <xf numFmtId="0" fontId="26" fillId="0" borderId="1" xfId="0" applyFont="1" applyBorder="1" applyAlignment="1">
      <alignment horizontal="left" vertical="center" wrapText="1"/>
    </xf>
    <xf numFmtId="0" fontId="0" fillId="0" borderId="1" xfId="0" applyFont="1" applyBorder="1" applyAlignment="1">
      <alignment horizontal="left" vertical="center" wrapText="1"/>
    </xf>
    <xf numFmtId="0" fontId="16" fillId="0" borderId="1" xfId="0" applyFont="1" applyBorder="1" applyAlignment="1">
      <alignment horizontal="left" vertical="center" wrapText="1"/>
    </xf>
    <xf numFmtId="3" fontId="32" fillId="0" borderId="1" xfId="0" applyNumberFormat="1" applyFont="1" applyFill="1" applyBorder="1" applyAlignment="1">
      <alignment horizontal="center" vertical="center"/>
    </xf>
    <xf numFmtId="3" fontId="0" fillId="0" borderId="1" xfId="0" applyNumberFormat="1" applyFont="1" applyBorder="1" applyAlignment="1">
      <alignment horizontal="center" vertical="center"/>
    </xf>
    <xf numFmtId="3" fontId="0" fillId="0" borderId="1" xfId="0" applyNumberFormat="1" applyFont="1" applyBorder="1" applyAlignment="1">
      <alignment horizontal="right" vertical="center" wrapText="1"/>
    </xf>
    <xf numFmtId="0" fontId="0" fillId="14" borderId="1" xfId="0" applyFont="1" applyFill="1" applyBorder="1" applyAlignment="1">
      <alignment horizontal="center" vertical="center" wrapText="1"/>
    </xf>
    <xf numFmtId="0" fontId="0" fillId="10" borderId="1" xfId="0" applyFont="1" applyFill="1" applyBorder="1" applyAlignment="1">
      <alignment horizontal="center" vertical="center" wrapText="1"/>
    </xf>
    <xf numFmtId="0" fontId="33" fillId="16" borderId="2" xfId="0" applyFont="1" applyFill="1" applyBorder="1" applyAlignment="1">
      <alignment horizontal="center" vertical="center"/>
    </xf>
    <xf numFmtId="0" fontId="0" fillId="13" borderId="1" xfId="0" applyFont="1" applyFill="1" applyBorder="1" applyAlignment="1">
      <alignment horizontal="center"/>
    </xf>
    <xf numFmtId="1" fontId="7" fillId="0" borderId="1" xfId="1" applyNumberFormat="1" applyFont="1" applyFill="1" applyBorder="1" applyAlignment="1" applyProtection="1">
      <alignment horizontal="center" vertical="center" wrapText="1"/>
    </xf>
    <xf numFmtId="0" fontId="0" fillId="13" borderId="1" xfId="0" applyFont="1" applyFill="1" applyBorder="1" applyAlignment="1">
      <alignment horizontal="center" vertical="center"/>
    </xf>
    <xf numFmtId="0" fontId="0" fillId="0" borderId="0" xfId="0" applyFont="1" applyAlignment="1">
      <alignment horizontal="center"/>
    </xf>
    <xf numFmtId="0" fontId="0" fillId="0" borderId="0" xfId="0" applyFont="1"/>
    <xf numFmtId="0" fontId="0" fillId="0" borderId="0" xfId="0" applyFont="1" applyBorder="1" applyAlignment="1">
      <alignment horizontal="center"/>
    </xf>
    <xf numFmtId="0" fontId="0" fillId="13" borderId="0" xfId="0" applyFont="1" applyFill="1" applyBorder="1" applyAlignment="1">
      <alignment horizontal="center"/>
    </xf>
    <xf numFmtId="0" fontId="0" fillId="0" borderId="0" xfId="0" applyFont="1" applyFill="1" applyBorder="1" applyAlignment="1">
      <alignment horizontal="center"/>
    </xf>
    <xf numFmtId="6" fontId="0" fillId="0" borderId="1" xfId="0" applyNumberFormat="1" applyBorder="1" applyAlignment="1">
      <alignment horizontal="center" vertical="center"/>
    </xf>
    <xf numFmtId="0" fontId="0" fillId="13" borderId="1" xfId="0" applyFont="1" applyFill="1" applyBorder="1" applyAlignment="1">
      <alignment horizontal="center" vertical="center" wrapText="1"/>
    </xf>
    <xf numFmtId="0" fontId="6" fillId="12" borderId="0" xfId="0" applyFont="1" applyFill="1" applyBorder="1" applyAlignment="1">
      <alignment horizontal="center" vertical="center" wrapText="1"/>
    </xf>
    <xf numFmtId="0" fontId="6" fillId="12" borderId="6" xfId="0" applyFont="1" applyFill="1" applyBorder="1" applyAlignment="1">
      <alignment vertical="center" wrapText="1"/>
    </xf>
    <xf numFmtId="0" fontId="6" fillId="12" borderId="1" xfId="0" applyFont="1" applyFill="1" applyBorder="1" applyAlignment="1">
      <alignment vertical="center" wrapText="1"/>
    </xf>
    <xf numFmtId="0" fontId="7" fillId="13" borderId="1" xfId="0" applyFont="1" applyFill="1" applyBorder="1" applyAlignment="1">
      <alignment vertical="center" wrapText="1"/>
    </xf>
    <xf numFmtId="0" fontId="0" fillId="13" borderId="1" xfId="0" applyFont="1" applyFill="1" applyBorder="1" applyAlignment="1">
      <alignment vertical="center" wrapText="1"/>
    </xf>
    <xf numFmtId="0" fontId="8" fillId="13" borderId="1" xfId="0" applyFont="1" applyFill="1" applyBorder="1" applyAlignment="1">
      <alignment vertical="center" wrapText="1"/>
    </xf>
    <xf numFmtId="0" fontId="0" fillId="13" borderId="4" xfId="0" applyFont="1" applyFill="1" applyBorder="1" applyAlignment="1">
      <alignment horizontal="center" vertical="center"/>
    </xf>
    <xf numFmtId="0" fontId="0" fillId="13" borderId="4" xfId="0" applyFont="1" applyFill="1" applyBorder="1" applyAlignment="1">
      <alignment horizontal="center" vertical="center" wrapText="1"/>
    </xf>
    <xf numFmtId="0" fontId="35" fillId="13" borderId="1" xfId="0" applyFont="1" applyFill="1" applyBorder="1" applyAlignment="1">
      <alignment vertical="center" wrapText="1"/>
    </xf>
    <xf numFmtId="0" fontId="35" fillId="23" borderId="1" xfId="0" applyFont="1" applyFill="1" applyBorder="1" applyAlignment="1">
      <alignment vertical="center" wrapText="1"/>
    </xf>
    <xf numFmtId="0" fontId="35" fillId="24" borderId="1" xfId="0" applyFont="1" applyFill="1" applyBorder="1" applyAlignment="1">
      <alignment vertical="center" wrapText="1"/>
    </xf>
    <xf numFmtId="0" fontId="35" fillId="25" borderId="1" xfId="0" applyFont="1" applyFill="1" applyBorder="1" applyAlignment="1">
      <alignment vertical="center" wrapText="1"/>
    </xf>
    <xf numFmtId="0" fontId="36" fillId="13" borderId="1" xfId="0" applyFont="1" applyFill="1" applyBorder="1" applyAlignment="1">
      <alignment vertical="center" wrapText="1"/>
    </xf>
    <xf numFmtId="0" fontId="36" fillId="22" borderId="1" xfId="0" applyFont="1" applyFill="1" applyBorder="1" applyAlignment="1">
      <alignment vertical="center" wrapText="1"/>
    </xf>
    <xf numFmtId="0" fontId="36" fillId="21" borderId="1" xfId="0" applyFont="1" applyFill="1" applyBorder="1" applyAlignment="1">
      <alignment vertical="center" wrapText="1"/>
    </xf>
    <xf numFmtId="0" fontId="37" fillId="13" borderId="1" xfId="0" applyFont="1" applyFill="1" applyBorder="1" applyAlignment="1">
      <alignment vertical="center" wrapText="1"/>
    </xf>
    <xf numFmtId="0" fontId="36" fillId="27" borderId="1" xfId="0" applyFont="1" applyFill="1" applyBorder="1" applyAlignment="1">
      <alignment vertical="center" wrapText="1"/>
    </xf>
    <xf numFmtId="0" fontId="36" fillId="13" borderId="5" xfId="0" applyFont="1" applyFill="1" applyBorder="1" applyAlignment="1">
      <alignment vertical="center" wrapText="1"/>
    </xf>
    <xf numFmtId="0" fontId="36" fillId="28" borderId="1" xfId="0" applyFont="1" applyFill="1" applyBorder="1" applyAlignment="1">
      <alignment vertical="center" wrapText="1"/>
    </xf>
    <xf numFmtId="0" fontId="36" fillId="23" borderId="1" xfId="0" applyFont="1" applyFill="1" applyBorder="1" applyAlignment="1">
      <alignment vertical="center" wrapText="1"/>
    </xf>
    <xf numFmtId="0" fontId="36" fillId="25" borderId="1" xfId="0" applyFont="1" applyFill="1" applyBorder="1" applyAlignment="1">
      <alignment vertical="center" wrapText="1"/>
    </xf>
    <xf numFmtId="0" fontId="38" fillId="13" borderId="1" xfId="0" applyFont="1" applyFill="1" applyBorder="1" applyAlignment="1">
      <alignment vertical="center" wrapText="1"/>
    </xf>
    <xf numFmtId="0" fontId="38" fillId="26" borderId="1" xfId="0" applyFont="1" applyFill="1" applyBorder="1" applyAlignment="1">
      <alignment vertical="center" wrapText="1"/>
    </xf>
    <xf numFmtId="0" fontId="38" fillId="21" borderId="1" xfId="0" applyFont="1" applyFill="1" applyBorder="1" applyAlignment="1">
      <alignment vertical="center" wrapText="1"/>
    </xf>
    <xf numFmtId="0" fontId="38" fillId="29" borderId="1" xfId="0" applyFont="1" applyFill="1" applyBorder="1" applyAlignment="1">
      <alignment vertical="center" wrapText="1"/>
    </xf>
    <xf numFmtId="0" fontId="38" fillId="30" borderId="1" xfId="0" applyFont="1" applyFill="1" applyBorder="1" applyAlignment="1">
      <alignment vertical="center" wrapText="1"/>
    </xf>
    <xf numFmtId="0" fontId="4" fillId="10" borderId="1" xfId="0" applyFont="1" applyFill="1"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wrapText="1"/>
    </xf>
    <xf numFmtId="9" fontId="0" fillId="0" borderId="2" xfId="3" applyFont="1" applyBorder="1" applyAlignment="1">
      <alignment horizontal="center" vertical="center"/>
    </xf>
    <xf numFmtId="1" fontId="0" fillId="31" borderId="1" xfId="0" applyNumberFormat="1" applyFill="1" applyBorder="1" applyAlignment="1">
      <alignment horizontal="center" vertical="center"/>
    </xf>
    <xf numFmtId="0" fontId="0" fillId="9" borderId="1" xfId="0" applyFill="1" applyBorder="1" applyAlignment="1">
      <alignment horizontal="left" vertical="center" wrapText="1"/>
    </xf>
    <xf numFmtId="3" fontId="0" fillId="14" borderId="1" xfId="0" applyNumberFormat="1" applyFill="1" applyBorder="1" applyAlignment="1">
      <alignment horizontal="right" vertical="center" wrapText="1"/>
    </xf>
    <xf numFmtId="3" fontId="0" fillId="0" borderId="1" xfId="0" applyNumberFormat="1" applyBorder="1" applyAlignment="1">
      <alignment horizontal="right" vertical="center"/>
    </xf>
    <xf numFmtId="3" fontId="0" fillId="0" borderId="1" xfId="0" applyNumberFormat="1" applyFont="1" applyBorder="1" applyAlignment="1">
      <alignment horizontal="right" vertical="center"/>
    </xf>
    <xf numFmtId="0" fontId="42" fillId="0" borderId="11" xfId="0" applyFont="1" applyBorder="1" applyAlignment="1">
      <alignment horizontal="justify" vertical="justify" wrapText="1"/>
    </xf>
    <xf numFmtId="0" fontId="0" fillId="0" borderId="11" xfId="0" applyBorder="1" applyAlignment="1">
      <alignment horizontal="justify" vertical="top" wrapText="1"/>
    </xf>
    <xf numFmtId="0" fontId="17" fillId="0" borderId="15" xfId="0" applyFont="1" applyBorder="1" applyAlignment="1">
      <alignment horizontal="justify" vertical="top" wrapText="1"/>
    </xf>
    <xf numFmtId="0" fontId="44" fillId="0" borderId="11" xfId="0" applyFont="1" applyBorder="1" applyAlignment="1">
      <alignment horizontal="justify" vertical="top" wrapText="1"/>
    </xf>
    <xf numFmtId="0" fontId="0" fillId="0" borderId="12" xfId="0" applyBorder="1" applyAlignment="1">
      <alignment horizontal="justify" vertical="top" wrapText="1"/>
    </xf>
    <xf numFmtId="0" fontId="0" fillId="0" borderId="16" xfId="0" applyBorder="1" applyAlignment="1">
      <alignment horizontal="left" vertical="top" wrapText="1"/>
    </xf>
    <xf numFmtId="0" fontId="0" fillId="0" borderId="14" xfId="0" applyBorder="1" applyAlignment="1">
      <alignment horizontal="left" vertical="top" wrapText="1"/>
    </xf>
    <xf numFmtId="0" fontId="0" fillId="0" borderId="15" xfId="0" applyBorder="1" applyAlignment="1">
      <alignment horizontal="justify" vertical="top"/>
    </xf>
    <xf numFmtId="0" fontId="0" fillId="0" borderId="17" xfId="0" applyBorder="1" applyAlignment="1">
      <alignment horizontal="left" vertical="top" wrapText="1"/>
    </xf>
    <xf numFmtId="0" fontId="16" fillId="0" borderId="1" xfId="0" applyFont="1" applyFill="1" applyBorder="1" applyAlignment="1">
      <alignment horizontal="left" vertical="center" wrapText="1"/>
    </xf>
    <xf numFmtId="0" fontId="47" fillId="0" borderId="1" xfId="0" applyFont="1" applyFill="1" applyBorder="1" applyAlignment="1">
      <alignment horizontal="center" vertical="center"/>
    </xf>
    <xf numFmtId="10" fontId="47" fillId="0" borderId="1" xfId="3" applyNumberFormat="1" applyFont="1" applyFill="1" applyBorder="1" applyAlignment="1">
      <alignment horizontal="center" vertical="center"/>
    </xf>
    <xf numFmtId="0" fontId="48" fillId="0" borderId="2" xfId="0" applyFont="1" applyBorder="1" applyAlignment="1">
      <alignment horizontal="left" vertical="center" wrapText="1"/>
    </xf>
    <xf numFmtId="0" fontId="40" fillId="0" borderId="1" xfId="0" applyFont="1" applyFill="1" applyBorder="1" applyAlignment="1">
      <alignment horizontal="left" vertical="center" wrapText="1"/>
    </xf>
    <xf numFmtId="0" fontId="46" fillId="0" borderId="1" xfId="0" applyFont="1" applyFill="1" applyBorder="1" applyAlignment="1">
      <alignment horizontal="left" vertical="center" wrapText="1"/>
    </xf>
    <xf numFmtId="0" fontId="0" fillId="32" borderId="1" xfId="0" applyFill="1" applyBorder="1" applyAlignment="1">
      <alignment horizontal="center" vertical="center"/>
    </xf>
    <xf numFmtId="0" fontId="0" fillId="0" borderId="1" xfId="0" applyBorder="1" applyAlignment="1">
      <alignment vertical="center" wrapText="1"/>
    </xf>
    <xf numFmtId="0" fontId="0" fillId="0" borderId="0" xfId="0" applyBorder="1" applyAlignment="1">
      <alignment wrapText="1"/>
    </xf>
    <xf numFmtId="0" fontId="0" fillId="0" borderId="1" xfId="0" applyBorder="1" applyAlignment="1">
      <alignment horizontal="center" vertical="center" wrapText="1"/>
    </xf>
    <xf numFmtId="0" fontId="0" fillId="0" borderId="3" xfId="0" applyFill="1" applyBorder="1"/>
    <xf numFmtId="0" fontId="0" fillId="13" borderId="1" xfId="0" applyFont="1" applyFill="1" applyBorder="1" applyAlignment="1">
      <alignment horizontal="center" vertical="center" wrapText="1"/>
    </xf>
    <xf numFmtId="1" fontId="0" fillId="0" borderId="0" xfId="0" applyNumberFormat="1" applyFill="1" applyBorder="1" applyAlignment="1">
      <alignment horizontal="center" vertical="center"/>
    </xf>
    <xf numFmtId="0" fontId="8" fillId="13" borderId="1" xfId="0" applyFont="1" applyFill="1" applyBorder="1" applyAlignment="1">
      <alignment horizontal="center" vertical="center" wrapText="1"/>
    </xf>
    <xf numFmtId="0" fontId="9" fillId="13" borderId="1" xfId="0" applyFont="1" applyFill="1" applyBorder="1" applyAlignment="1">
      <alignment horizontal="center" vertical="center"/>
    </xf>
    <xf numFmtId="0" fontId="9" fillId="13" borderId="0" xfId="0" applyFont="1" applyFill="1" applyBorder="1" applyAlignment="1">
      <alignment horizontal="center" vertical="center"/>
    </xf>
    <xf numFmtId="0" fontId="9" fillId="0" borderId="0" xfId="0" applyFont="1" applyAlignment="1">
      <alignment horizontal="center" vertical="center"/>
    </xf>
    <xf numFmtId="0" fontId="9" fillId="0" borderId="0" xfId="0" applyFont="1" applyFill="1" applyBorder="1" applyAlignment="1">
      <alignment horizontal="center" vertical="center"/>
    </xf>
    <xf numFmtId="0" fontId="0" fillId="0" borderId="0" xfId="0" applyFont="1" applyAlignment="1">
      <alignment horizontal="center" vertical="center"/>
    </xf>
    <xf numFmtId="0" fontId="0" fillId="0" borderId="0" xfId="0" applyFont="1" applyAlignment="1">
      <alignment vertical="center"/>
    </xf>
    <xf numFmtId="0" fontId="36" fillId="25" borderId="1" xfId="0" applyFont="1" applyFill="1" applyBorder="1" applyAlignment="1">
      <alignment horizontal="center" vertical="center" wrapText="1"/>
    </xf>
    <xf numFmtId="0" fontId="36" fillId="23" borderId="1" xfId="0" applyFont="1" applyFill="1" applyBorder="1" applyAlignment="1">
      <alignment horizontal="center" vertical="center" wrapText="1"/>
    </xf>
    <xf numFmtId="0" fontId="36" fillId="21" borderId="1" xfId="0" applyFont="1" applyFill="1" applyBorder="1" applyAlignment="1">
      <alignment horizontal="center" vertical="center" wrapText="1"/>
    </xf>
    <xf numFmtId="0" fontId="0" fillId="34" borderId="1" xfId="0" applyFill="1" applyBorder="1" applyAlignment="1">
      <alignment horizontal="center" vertical="center"/>
    </xf>
    <xf numFmtId="0" fontId="36" fillId="27" borderId="1"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0" xfId="0" applyFont="1" applyFill="1" applyBorder="1" applyAlignment="1">
      <alignment horizontal="center" vertical="center"/>
    </xf>
    <xf numFmtId="0" fontId="0" fillId="13" borderId="6" xfId="0" applyFont="1" applyFill="1" applyBorder="1" applyAlignment="1">
      <alignment horizontal="center" vertical="center"/>
    </xf>
    <xf numFmtId="0" fontId="0" fillId="0" borderId="0" xfId="0" applyFont="1" applyBorder="1" applyAlignment="1">
      <alignment vertical="center"/>
    </xf>
    <xf numFmtId="0" fontId="0" fillId="0" borderId="0" xfId="0" applyAlignment="1">
      <alignment vertical="center"/>
    </xf>
    <xf numFmtId="0" fontId="0" fillId="20" borderId="0" xfId="0" applyFont="1" applyFill="1" applyBorder="1" applyAlignment="1">
      <alignment horizontal="center" vertical="center"/>
    </xf>
    <xf numFmtId="0" fontId="0" fillId="9" borderId="1" xfId="0" applyFill="1" applyBorder="1" applyAlignment="1">
      <alignment horizontal="center" vertical="center" wrapText="1"/>
    </xf>
    <xf numFmtId="0" fontId="0" fillId="0" borderId="0" xfId="0" applyAlignment="1">
      <alignment horizontal="center"/>
    </xf>
    <xf numFmtId="0" fontId="51" fillId="0" borderId="1" xfId="0" applyFont="1" applyBorder="1" applyAlignment="1">
      <alignment horizontal="left" vertical="center" wrapText="1"/>
    </xf>
    <xf numFmtId="166" fontId="51" fillId="0" borderId="1" xfId="0" applyNumberFormat="1" applyFont="1" applyBorder="1" applyAlignment="1">
      <alignment horizontal="left" vertical="center" wrapText="1"/>
    </xf>
    <xf numFmtId="0" fontId="30" fillId="0" borderId="1" xfId="0" applyFont="1" applyBorder="1" applyAlignment="1">
      <alignment horizontal="left" vertical="center" wrapText="1"/>
    </xf>
    <xf numFmtId="0" fontId="52" fillId="0" borderId="2" xfId="0" applyFont="1" applyBorder="1" applyAlignment="1">
      <alignment horizontal="left" vertical="center" wrapText="1"/>
    </xf>
    <xf numFmtId="0" fontId="51" fillId="0" borderId="2" xfId="0" applyFont="1" applyBorder="1" applyAlignment="1">
      <alignment horizontal="left" vertical="center" wrapText="1"/>
    </xf>
    <xf numFmtId="0" fontId="30" fillId="0" borderId="1" xfId="0" applyFont="1" applyBorder="1" applyAlignment="1">
      <alignment horizontal="left" vertical="top" wrapText="1"/>
    </xf>
    <xf numFmtId="0" fontId="51" fillId="0" borderId="1" xfId="0" applyFont="1" applyBorder="1" applyAlignment="1">
      <alignment horizontal="left" vertical="top" wrapText="1"/>
    </xf>
    <xf numFmtId="0" fontId="51" fillId="0" borderId="1" xfId="0" applyFont="1" applyBorder="1" applyAlignment="1">
      <alignment horizontal="left" vertical="center"/>
    </xf>
    <xf numFmtId="1" fontId="0" fillId="36" borderId="1" xfId="1" applyNumberFormat="1" applyFont="1" applyFill="1" applyBorder="1" applyAlignment="1" applyProtection="1">
      <alignment horizontal="center" vertical="center" wrapText="1"/>
    </xf>
    <xf numFmtId="0" fontId="57" fillId="0" borderId="1" xfId="0" applyFont="1" applyBorder="1" applyAlignment="1">
      <alignment horizontal="left" vertical="center" wrapText="1"/>
    </xf>
    <xf numFmtId="166" fontId="57" fillId="0" borderId="1" xfId="0" applyNumberFormat="1" applyFont="1" applyBorder="1" applyAlignment="1">
      <alignment horizontal="left" vertical="center" wrapText="1"/>
    </xf>
    <xf numFmtId="0" fontId="58" fillId="0" borderId="1" xfId="0" applyFont="1" applyBorder="1" applyAlignment="1">
      <alignment horizontal="left" vertical="center" wrapText="1"/>
    </xf>
    <xf numFmtId="0" fontId="59" fillId="0" borderId="2" xfId="0" applyFont="1" applyBorder="1" applyAlignment="1">
      <alignment horizontal="left" vertical="center" wrapText="1"/>
    </xf>
    <xf numFmtId="1" fontId="59" fillId="0" borderId="18" xfId="0" applyNumberFormat="1" applyFont="1" applyFill="1" applyBorder="1" applyAlignment="1">
      <alignment horizontal="left" vertical="center" wrapText="1"/>
    </xf>
    <xf numFmtId="0" fontId="57" fillId="0" borderId="2" xfId="0" applyFont="1" applyBorder="1" applyAlignment="1">
      <alignment horizontal="left" vertical="center" wrapText="1"/>
    </xf>
    <xf numFmtId="0" fontId="57" fillId="0" borderId="1" xfId="0" applyFont="1" applyBorder="1" applyAlignment="1">
      <alignment horizontal="left" vertical="top" wrapText="1"/>
    </xf>
    <xf numFmtId="0" fontId="58" fillId="0" borderId="1" xfId="0" applyFont="1" applyFill="1" applyBorder="1" applyAlignment="1">
      <alignment horizontal="center" vertical="center"/>
    </xf>
    <xf numFmtId="0" fontId="58" fillId="0" borderId="1" xfId="0" applyFont="1"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justify" vertical="top" wrapText="1"/>
    </xf>
    <xf numFmtId="0" fontId="0" fillId="0" borderId="1" xfId="0" applyBorder="1" applyAlignment="1">
      <alignment horizontal="justify" vertical="justify" wrapText="1"/>
    </xf>
    <xf numFmtId="0" fontId="0" fillId="0" borderId="1" xfId="0" applyBorder="1" applyAlignment="1">
      <alignment horizontal="left" vertical="top"/>
    </xf>
    <xf numFmtId="0" fontId="0" fillId="0" borderId="1" xfId="0" applyBorder="1" applyAlignment="1">
      <alignment horizontal="justify" vertical="center" wrapText="1"/>
    </xf>
    <xf numFmtId="0" fontId="47" fillId="0" borderId="1" xfId="0" applyFont="1" applyFill="1" applyBorder="1" applyAlignment="1">
      <alignment horizontal="left" vertical="center" wrapText="1"/>
    </xf>
    <xf numFmtId="0" fontId="18" fillId="16" borderId="1" xfId="0" applyFont="1" applyFill="1" applyBorder="1" applyAlignment="1">
      <alignment horizontal="left" vertical="center" wrapText="1"/>
    </xf>
    <xf numFmtId="0" fontId="66" fillId="0" borderId="1" xfId="0" applyFont="1" applyBorder="1" applyAlignment="1">
      <alignment horizontal="left" vertical="center" wrapText="1"/>
    </xf>
    <xf numFmtId="0" fontId="0" fillId="13" borderId="1" xfId="0" applyFont="1" applyFill="1" applyBorder="1" applyAlignment="1">
      <alignment horizontal="center" vertical="center" wrapText="1"/>
    </xf>
    <xf numFmtId="0" fontId="0" fillId="13" borderId="1" xfId="0" applyFont="1" applyFill="1" applyBorder="1" applyAlignment="1">
      <alignment horizontal="center" vertical="center" wrapText="1"/>
    </xf>
    <xf numFmtId="0" fontId="6" fillId="12" borderId="5" xfId="0" applyFont="1" applyFill="1" applyBorder="1" applyAlignment="1">
      <alignment vertical="center" wrapText="1"/>
    </xf>
    <xf numFmtId="0" fontId="35" fillId="23" borderId="1" xfId="0" applyFont="1" applyFill="1" applyBorder="1" applyAlignment="1">
      <alignment horizontal="center" vertical="center" wrapText="1"/>
    </xf>
    <xf numFmtId="0" fontId="0" fillId="35" borderId="1" xfId="0" applyFill="1" applyBorder="1" applyAlignment="1">
      <alignment horizontal="center" vertical="center"/>
    </xf>
    <xf numFmtId="1" fontId="0" fillId="16" borderId="0" xfId="0" applyNumberFormat="1" applyFill="1" applyBorder="1" applyAlignment="1">
      <alignment horizontal="center" vertical="center"/>
    </xf>
    <xf numFmtId="0" fontId="0" fillId="37" borderId="1" xfId="0" applyFill="1" applyBorder="1" applyAlignment="1">
      <alignment horizontal="center" vertical="center"/>
    </xf>
    <xf numFmtId="0" fontId="35" fillId="35" borderId="1" xfId="0" applyFont="1" applyFill="1" applyBorder="1" applyAlignment="1">
      <alignment vertical="center" wrapText="1"/>
    </xf>
    <xf numFmtId="0" fontId="35" fillId="35" borderId="1" xfId="0" applyFont="1" applyFill="1" applyBorder="1" applyAlignment="1">
      <alignment horizontal="center" vertical="center" wrapText="1"/>
    </xf>
    <xf numFmtId="0" fontId="36" fillId="22" borderId="1" xfId="0" applyFont="1" applyFill="1" applyBorder="1" applyAlignment="1">
      <alignment horizontal="center" vertical="center" wrapText="1"/>
    </xf>
    <xf numFmtId="0" fontId="0" fillId="9" borderId="11" xfId="0" applyFill="1" applyBorder="1" applyAlignment="1">
      <alignment horizontal="left" vertical="center" wrapText="1"/>
    </xf>
    <xf numFmtId="0" fontId="36" fillId="38" borderId="1" xfId="0" applyFont="1" applyFill="1" applyBorder="1" applyAlignment="1">
      <alignment horizontal="center" vertical="center" wrapText="1"/>
    </xf>
    <xf numFmtId="0" fontId="0" fillId="16" borderId="1" xfId="0" applyFill="1" applyBorder="1" applyAlignment="1">
      <alignment horizontal="center" vertical="center" wrapText="1"/>
    </xf>
    <xf numFmtId="0" fontId="0" fillId="16" borderId="1" xfId="0" applyFont="1" applyFill="1" applyBorder="1" applyAlignment="1">
      <alignment horizontal="center" vertical="center" wrapText="1"/>
    </xf>
    <xf numFmtId="3" fontId="0" fillId="16" borderId="1" xfId="0" applyNumberFormat="1" applyFill="1" applyBorder="1" applyAlignment="1">
      <alignment horizontal="right" vertical="center" wrapText="1"/>
    </xf>
    <xf numFmtId="3" fontId="0" fillId="16" borderId="1" xfId="0" applyNumberFormat="1" applyFill="1" applyBorder="1" applyAlignment="1">
      <alignment horizontal="center" vertical="center"/>
    </xf>
    <xf numFmtId="0" fontId="0" fillId="10" borderId="1" xfId="0" applyFont="1" applyFill="1" applyBorder="1" applyAlignment="1">
      <alignment horizontal="center" vertical="center"/>
    </xf>
    <xf numFmtId="0" fontId="0" fillId="33" borderId="0" xfId="0" applyFont="1" applyFill="1" applyBorder="1" applyAlignment="1">
      <alignment horizontal="center" vertical="center"/>
    </xf>
    <xf numFmtId="0" fontId="36" fillId="39" borderId="1" xfId="0" applyFont="1" applyFill="1"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3" fontId="0" fillId="14" borderId="1" xfId="0" applyNumberFormat="1" applyFill="1" applyBorder="1" applyAlignment="1">
      <alignment horizontal="right" vertical="center" wrapText="1"/>
    </xf>
    <xf numFmtId="0" fontId="0" fillId="19" borderId="2" xfId="0" applyFont="1" applyFill="1" applyBorder="1" applyAlignment="1">
      <alignment vertical="center" wrapText="1"/>
    </xf>
    <xf numFmtId="0" fontId="0" fillId="0" borderId="11" xfId="0" applyBorder="1" applyAlignment="1">
      <alignment horizontal="center" vertical="center"/>
    </xf>
    <xf numFmtId="0" fontId="0" fillId="0" borderId="1" xfId="0" applyBorder="1" applyAlignment="1">
      <alignment horizontal="justify" vertical="center"/>
    </xf>
    <xf numFmtId="2" fontId="0" fillId="0" borderId="1" xfId="0" applyNumberFormat="1" applyBorder="1" applyAlignment="1">
      <alignment horizontal="justify" vertical="center"/>
    </xf>
    <xf numFmtId="0" fontId="0" fillId="0" borderId="11" xfId="0" applyFill="1" applyBorder="1" applyAlignment="1">
      <alignment horizontal="justify" vertical="top"/>
    </xf>
    <xf numFmtId="0" fontId="0" fillId="0" borderId="0" xfId="0" applyAlignment="1">
      <alignment horizontal="center" vertical="center"/>
    </xf>
    <xf numFmtId="0" fontId="0" fillId="0" borderId="1" xfId="0" applyBorder="1" applyAlignment="1">
      <alignment horizontal="center" wrapText="1"/>
    </xf>
    <xf numFmtId="0" fontId="63" fillId="0" borderId="1" xfId="0" applyFont="1" applyBorder="1" applyAlignment="1">
      <alignment horizontal="left" vertical="center" wrapText="1"/>
    </xf>
    <xf numFmtId="0" fontId="85" fillId="0" borderId="1" xfId="0" applyFont="1" applyBorder="1" applyAlignment="1">
      <alignment horizontal="left" vertical="center" wrapText="1"/>
    </xf>
    <xf numFmtId="3" fontId="48" fillId="0" borderId="1" xfId="0" applyNumberFormat="1" applyFont="1" applyFill="1" applyBorder="1" applyAlignment="1">
      <alignment horizontal="right" vertical="center"/>
    </xf>
    <xf numFmtId="3" fontId="48" fillId="0" borderId="10" xfId="0" applyNumberFormat="1" applyFont="1" applyFill="1" applyBorder="1" applyAlignment="1">
      <alignment horizontal="right" vertical="center"/>
    </xf>
    <xf numFmtId="0" fontId="7" fillId="13" borderId="1" xfId="0" applyFont="1" applyFill="1" applyBorder="1" applyAlignment="1">
      <alignment horizontal="center" vertical="center" wrapText="1"/>
    </xf>
    <xf numFmtId="0" fontId="0" fillId="13" borderId="1" xfId="0" applyFont="1" applyFill="1" applyBorder="1" applyAlignment="1">
      <alignment horizontal="center" vertical="center" wrapText="1"/>
    </xf>
    <xf numFmtId="168" fontId="0" fillId="0" borderId="0" xfId="3" applyNumberFormat="1" applyFont="1"/>
    <xf numFmtId="0" fontId="34" fillId="11" borderId="22" xfId="0" applyFont="1" applyFill="1" applyBorder="1" applyAlignment="1">
      <alignment vertical="center"/>
    </xf>
    <xf numFmtId="9" fontId="34" fillId="11" borderId="22" xfId="0" applyNumberFormat="1" applyFont="1" applyFill="1" applyBorder="1" applyAlignment="1">
      <alignment vertical="center"/>
    </xf>
    <xf numFmtId="0" fontId="6" fillId="13" borderId="4" xfId="0" applyFont="1" applyFill="1" applyBorder="1" applyAlignment="1">
      <alignment horizontal="center" vertical="center"/>
    </xf>
    <xf numFmtId="0" fontId="6" fillId="13" borderId="1"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0" xfId="0" applyFont="1" applyAlignment="1">
      <alignment horizontal="center" vertical="center"/>
    </xf>
    <xf numFmtId="0" fontId="6" fillId="0" borderId="0" xfId="0" applyFont="1" applyAlignment="1">
      <alignment vertical="center"/>
    </xf>
    <xf numFmtId="0" fontId="0" fillId="0" borderId="1" xfId="0" applyBorder="1" applyAlignment="1">
      <alignment horizontal="center" vertical="center"/>
    </xf>
    <xf numFmtId="0" fontId="0" fillId="0" borderId="1" xfId="0" applyBorder="1" applyAlignment="1">
      <alignment horizontal="center" vertical="center"/>
    </xf>
    <xf numFmtId="0" fontId="0" fillId="0" borderId="23" xfId="0" applyBorder="1" applyAlignment="1">
      <alignment horizontal="center" vertical="center"/>
    </xf>
    <xf numFmtId="0" fontId="0" fillId="0" borderId="24" xfId="0" applyFill="1" applyBorder="1" applyAlignment="1">
      <alignment horizontal="center" vertical="center"/>
    </xf>
    <xf numFmtId="3" fontId="0" fillId="0" borderId="23" xfId="0" applyNumberFormat="1" applyBorder="1" applyAlignment="1">
      <alignment horizontal="center" vertical="center"/>
    </xf>
    <xf numFmtId="37" fontId="0" fillId="0" borderId="23" xfId="2" applyNumberFormat="1" applyFont="1" applyBorder="1" applyAlignment="1">
      <alignment horizontal="center" vertical="center"/>
    </xf>
    <xf numFmtId="3" fontId="0" fillId="0" borderId="23" xfId="2" applyNumberFormat="1" applyFont="1" applyBorder="1" applyAlignment="1">
      <alignment horizontal="center" vertical="center"/>
    </xf>
    <xf numFmtId="37" fontId="0" fillId="0" borderId="1" xfId="2" applyNumberFormat="1" applyFont="1" applyBorder="1" applyAlignment="1">
      <alignment horizontal="center" vertical="center"/>
    </xf>
    <xf numFmtId="3" fontId="0" fillId="0" borderId="1" xfId="2" applyNumberFormat="1" applyFont="1" applyBorder="1" applyAlignment="1">
      <alignment horizontal="center" vertical="center"/>
    </xf>
    <xf numFmtId="0" fontId="0" fillId="14" borderId="1" xfId="0" applyFont="1" applyFill="1" applyBorder="1" applyAlignment="1">
      <alignment horizontal="center" vertical="center" wrapText="1"/>
    </xf>
    <xf numFmtId="0" fontId="0" fillId="0" borderId="1" xfId="0" applyBorder="1" applyAlignment="1">
      <alignment horizontal="center" vertical="center"/>
    </xf>
    <xf numFmtId="1" fontId="9" fillId="0" borderId="0" xfId="0" applyNumberFormat="1" applyFont="1" applyAlignment="1">
      <alignment horizontal="center" vertical="center"/>
    </xf>
    <xf numFmtId="1" fontId="0" fillId="0" borderId="1" xfId="0" applyNumberFormat="1" applyBorder="1" applyAlignment="1">
      <alignment horizontal="center" vertical="center"/>
    </xf>
    <xf numFmtId="1" fontId="10" fillId="0" borderId="1" xfId="0" applyNumberFormat="1" applyFont="1" applyBorder="1" applyAlignment="1">
      <alignment horizontal="center" vertical="center"/>
    </xf>
    <xf numFmtId="3" fontId="0" fillId="0" borderId="0" xfId="0" applyNumberFormat="1"/>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0"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0" fillId="0" borderId="1" xfId="0" applyBorder="1" applyAlignment="1">
      <alignment horizontal="center" vertical="center"/>
    </xf>
    <xf numFmtId="0" fontId="0" fillId="0" borderId="2" xfId="0" applyBorder="1" applyAlignment="1">
      <alignment horizontal="left" vertical="top" wrapText="1"/>
    </xf>
    <xf numFmtId="0" fontId="0" fillId="0" borderId="4" xfId="0" applyBorder="1" applyAlignment="1">
      <alignment horizontal="left" vertical="top" wrapText="1"/>
    </xf>
    <xf numFmtId="0" fontId="0" fillId="0" borderId="19" xfId="0" applyBorder="1" applyAlignment="1">
      <alignment horizontal="justify" vertical="center" wrapText="1"/>
    </xf>
    <xf numFmtId="0" fontId="0" fillId="0" borderId="20" xfId="0" applyBorder="1" applyAlignment="1">
      <alignment horizontal="justify" vertical="center" wrapText="1"/>
    </xf>
    <xf numFmtId="0" fontId="0" fillId="0" borderId="21" xfId="0" applyBorder="1" applyAlignment="1">
      <alignment horizontal="justify" vertical="center" wrapText="1"/>
    </xf>
    <xf numFmtId="0" fontId="0" fillId="0" borderId="2" xfId="0" applyBorder="1" applyAlignment="1">
      <alignment horizontal="justify" vertical="top" wrapText="1"/>
    </xf>
    <xf numFmtId="0" fontId="0" fillId="0" borderId="4" xfId="0" applyBorder="1" applyAlignment="1">
      <alignment horizontal="justify" vertical="top" wrapText="1"/>
    </xf>
    <xf numFmtId="1" fontId="7" fillId="0" borderId="2" xfId="1" applyNumberFormat="1" applyFont="1" applyFill="1" applyBorder="1" applyAlignment="1" applyProtection="1">
      <alignment horizontal="center" vertical="center" wrapText="1"/>
    </xf>
    <xf numFmtId="1" fontId="7" fillId="0" borderId="3" xfId="1" applyNumberFormat="1" applyFont="1" applyFill="1" applyBorder="1" applyAlignment="1" applyProtection="1">
      <alignment horizontal="center" vertical="center" wrapText="1"/>
    </xf>
    <xf numFmtId="1" fontId="7" fillId="0" borderId="4" xfId="1" applyNumberFormat="1" applyFont="1" applyFill="1" applyBorder="1" applyAlignment="1" applyProtection="1">
      <alignment horizontal="center" vertical="center" wrapText="1"/>
    </xf>
    <xf numFmtId="0" fontId="44" fillId="0" borderId="12" xfId="0" applyFont="1" applyBorder="1" applyAlignment="1">
      <alignment horizontal="justify" vertical="top" wrapText="1"/>
    </xf>
    <xf numFmtId="0" fontId="44" fillId="0" borderId="13" xfId="0" applyFont="1" applyBorder="1" applyAlignment="1">
      <alignment horizontal="justify" vertical="top" wrapText="1"/>
    </xf>
    <xf numFmtId="0" fontId="44" fillId="0" borderId="14" xfId="0" applyFont="1" applyBorder="1" applyAlignment="1">
      <alignment horizontal="justify" vertical="top" wrapText="1"/>
    </xf>
    <xf numFmtId="0" fontId="0" fillId="0" borderId="1" xfId="0" applyBorder="1" applyAlignment="1">
      <alignment horizontal="center" vertical="center" wrapText="1"/>
    </xf>
    <xf numFmtId="3" fontId="0" fillId="17" borderId="1" xfId="0" applyNumberFormat="1" applyFill="1" applyBorder="1" applyAlignment="1">
      <alignment horizontal="center" vertical="center" wrapText="1"/>
    </xf>
    <xf numFmtId="3" fontId="0" fillId="17" borderId="1" xfId="0" applyNumberFormat="1" applyFill="1" applyBorder="1" applyAlignment="1">
      <alignment horizontal="center" vertical="center"/>
    </xf>
    <xf numFmtId="0" fontId="10" fillId="10" borderId="1" xfId="0" applyFont="1" applyFill="1" applyBorder="1" applyAlignment="1">
      <alignment horizontal="center" vertical="center" wrapText="1"/>
    </xf>
    <xf numFmtId="0" fontId="0" fillId="10" borderId="1" xfId="0" applyFont="1" applyFill="1" applyBorder="1" applyAlignment="1">
      <alignment horizontal="center" vertical="center" wrapText="1"/>
    </xf>
    <xf numFmtId="0" fontId="10" fillId="17" borderId="1" xfId="0" applyFont="1" applyFill="1" applyBorder="1" applyAlignment="1">
      <alignment horizontal="center" vertical="center" wrapText="1"/>
    </xf>
    <xf numFmtId="0" fontId="0" fillId="17" borderId="1" xfId="0" applyFont="1" applyFill="1" applyBorder="1" applyAlignment="1">
      <alignment horizontal="center" vertical="center" wrapText="1"/>
    </xf>
    <xf numFmtId="0" fontId="0" fillId="17" borderId="1" xfId="0" applyFill="1" applyBorder="1" applyAlignment="1">
      <alignment horizontal="center" vertical="center" wrapText="1"/>
    </xf>
    <xf numFmtId="0" fontId="17" fillId="18" borderId="2" xfId="0" applyFont="1" applyFill="1" applyBorder="1" applyAlignment="1">
      <alignment horizontal="center" vertical="center" wrapText="1"/>
    </xf>
    <xf numFmtId="0" fontId="17" fillId="18" borderId="4" xfId="0" applyFont="1" applyFill="1" applyBorder="1" applyAlignment="1">
      <alignment horizontal="center" vertical="center" wrapText="1"/>
    </xf>
    <xf numFmtId="0" fontId="0" fillId="18" borderId="2" xfId="0" applyFont="1" applyFill="1" applyBorder="1" applyAlignment="1">
      <alignment horizontal="center" vertical="center" wrapText="1"/>
    </xf>
    <xf numFmtId="0" fontId="0" fillId="18" borderId="4" xfId="0" applyFont="1" applyFill="1" applyBorder="1" applyAlignment="1">
      <alignment horizontal="center" vertical="center" wrapText="1"/>
    </xf>
    <xf numFmtId="0" fontId="0" fillId="18" borderId="2" xfId="0" applyFill="1" applyBorder="1" applyAlignment="1">
      <alignment horizontal="center" vertical="center" wrapText="1"/>
    </xf>
    <xf numFmtId="0" fontId="0" fillId="18" borderId="4" xfId="0" applyFill="1" applyBorder="1" applyAlignment="1">
      <alignment horizontal="center" vertical="center" wrapText="1"/>
    </xf>
    <xf numFmtId="0" fontId="17" fillId="19" borderId="2" xfId="0" applyFont="1" applyFill="1" applyBorder="1" applyAlignment="1">
      <alignment horizontal="center" vertical="center" wrapText="1"/>
    </xf>
    <xf numFmtId="0" fontId="17" fillId="19" borderId="3" xfId="0" applyFont="1" applyFill="1" applyBorder="1" applyAlignment="1">
      <alignment horizontal="center" vertical="center" wrapText="1"/>
    </xf>
    <xf numFmtId="0" fontId="17" fillId="19" borderId="4" xfId="0" applyFont="1" applyFill="1" applyBorder="1" applyAlignment="1">
      <alignment horizontal="center" vertical="center" wrapText="1"/>
    </xf>
    <xf numFmtId="3" fontId="0" fillId="14" borderId="1" xfId="0" applyNumberFormat="1" applyFill="1" applyBorder="1" applyAlignment="1">
      <alignment horizontal="center" vertical="center" wrapText="1"/>
    </xf>
    <xf numFmtId="3" fontId="0" fillId="14" borderId="1" xfId="0" applyNumberFormat="1" applyFill="1" applyBorder="1" applyAlignment="1">
      <alignment horizontal="center" vertical="center"/>
    </xf>
    <xf numFmtId="0" fontId="10" fillId="15" borderId="1" xfId="0" applyFont="1" applyFill="1" applyBorder="1" applyAlignment="1">
      <alignment horizontal="center" vertical="center" wrapText="1"/>
    </xf>
    <xf numFmtId="0" fontId="0" fillId="15" borderId="1" xfId="0" applyFont="1" applyFill="1" applyBorder="1" applyAlignment="1">
      <alignment horizontal="center" vertical="center" wrapText="1"/>
    </xf>
    <xf numFmtId="0" fontId="0" fillId="15" borderId="1" xfId="0" applyFill="1" applyBorder="1" applyAlignment="1">
      <alignment horizontal="center" vertical="center" wrapText="1"/>
    </xf>
    <xf numFmtId="3" fontId="0" fillId="15" borderId="1" xfId="0" applyNumberFormat="1" applyFill="1" applyBorder="1" applyAlignment="1">
      <alignment horizontal="center" vertical="center" wrapText="1"/>
    </xf>
    <xf numFmtId="3" fontId="0" fillId="15" borderId="1" xfId="0" applyNumberFormat="1" applyFill="1" applyBorder="1" applyAlignment="1">
      <alignment horizontal="center" vertical="center"/>
    </xf>
    <xf numFmtId="0" fontId="10" fillId="14" borderId="1" xfId="0" applyFont="1" applyFill="1" applyBorder="1" applyAlignment="1">
      <alignment horizontal="center" vertical="center" wrapText="1"/>
    </xf>
    <xf numFmtId="0" fontId="0" fillId="14" borderId="1" xfId="0" applyFont="1" applyFill="1" applyBorder="1" applyAlignment="1">
      <alignment horizontal="center" vertical="center" wrapText="1"/>
    </xf>
    <xf numFmtId="0" fontId="0" fillId="14" borderId="1" xfId="0" applyFill="1" applyBorder="1" applyAlignment="1">
      <alignment horizontal="center" vertical="center" wrapText="1"/>
    </xf>
    <xf numFmtId="3" fontId="0" fillId="14" borderId="1" xfId="0" applyNumberFormat="1" applyFill="1" applyBorder="1" applyAlignment="1">
      <alignment horizontal="right"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2" fillId="2" borderId="1" xfId="1" applyNumberFormat="1" applyFont="1" applyFill="1" applyBorder="1" applyAlignment="1" applyProtection="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2" fillId="6" borderId="1" xfId="1" applyNumberFormat="1" applyFont="1" applyFill="1" applyBorder="1" applyAlignment="1" applyProtection="1">
      <alignment horizontal="center" vertical="center" wrapText="1"/>
    </xf>
    <xf numFmtId="0" fontId="2" fillId="7" borderId="1" xfId="1" applyNumberFormat="1" applyFont="1" applyFill="1" applyBorder="1" applyAlignment="1" applyProtection="1">
      <alignment horizontal="center" vertical="center" wrapText="1"/>
    </xf>
    <xf numFmtId="0" fontId="2" fillId="5" borderId="1" xfId="1" applyNumberFormat="1" applyFont="1" applyFill="1" applyBorder="1" applyAlignment="1" applyProtection="1">
      <alignment horizontal="center" vertical="center" wrapText="1"/>
    </xf>
    <xf numFmtId="0" fontId="2" fillId="8" borderId="1" xfId="1" applyNumberFormat="1" applyFont="1" applyFill="1" applyBorder="1" applyAlignment="1" applyProtection="1">
      <alignment horizontal="center" vertical="center" wrapText="1"/>
    </xf>
    <xf numFmtId="165" fontId="2" fillId="3" borderId="1" xfId="1" applyNumberFormat="1" applyFont="1" applyFill="1" applyBorder="1" applyAlignment="1" applyProtection="1">
      <alignment horizontal="center" vertical="center" wrapText="1"/>
    </xf>
    <xf numFmtId="0" fontId="2" fillId="4" borderId="1" xfId="1" applyNumberFormat="1" applyFont="1" applyFill="1" applyBorder="1" applyAlignment="1" applyProtection="1">
      <alignment horizontal="center" vertical="center" wrapText="1"/>
    </xf>
    <xf numFmtId="1" fontId="2" fillId="6" borderId="1" xfId="1" applyNumberFormat="1" applyFont="1" applyFill="1" applyBorder="1" applyAlignment="1" applyProtection="1">
      <alignment horizontal="center" vertical="center" wrapText="1"/>
    </xf>
    <xf numFmtId="0" fontId="6" fillId="12" borderId="1" xfId="0" applyFont="1" applyFill="1" applyBorder="1" applyAlignment="1">
      <alignment horizontal="center" vertical="center" wrapText="1"/>
    </xf>
    <xf numFmtId="0" fontId="104" fillId="11" borderId="1" xfId="0" applyFont="1" applyFill="1" applyBorder="1" applyAlignment="1">
      <alignment horizontal="center" vertical="center"/>
    </xf>
    <xf numFmtId="9" fontId="104" fillId="11" borderId="1" xfId="0" applyNumberFormat="1" applyFont="1" applyFill="1" applyBorder="1" applyAlignment="1">
      <alignment horizontal="center" vertical="center"/>
    </xf>
    <xf numFmtId="0" fontId="6" fillId="12" borderId="5" xfId="0" applyFont="1" applyFill="1" applyBorder="1" applyAlignment="1">
      <alignment horizontal="center" vertical="center" wrapText="1"/>
    </xf>
    <xf numFmtId="0" fontId="6" fillId="12" borderId="6" xfId="0" applyFont="1" applyFill="1" applyBorder="1" applyAlignment="1">
      <alignment horizontal="center" vertical="center" wrapText="1"/>
    </xf>
    <xf numFmtId="9" fontId="6" fillId="12" borderId="5" xfId="0" applyNumberFormat="1" applyFont="1" applyFill="1" applyBorder="1" applyAlignment="1">
      <alignment horizontal="center" vertical="center" wrapText="1"/>
    </xf>
    <xf numFmtId="0" fontId="7" fillId="13" borderId="1" xfId="0" applyFont="1" applyFill="1" applyBorder="1" applyAlignment="1">
      <alignment horizontal="center" vertical="center" wrapText="1"/>
    </xf>
    <xf numFmtId="0" fontId="34" fillId="11" borderId="1" xfId="0" applyFont="1" applyFill="1" applyBorder="1" applyAlignment="1">
      <alignment horizontal="center" vertical="center"/>
    </xf>
    <xf numFmtId="9" fontId="34" fillId="11" borderId="1" xfId="0" applyNumberFormat="1" applyFont="1" applyFill="1" applyBorder="1" applyAlignment="1">
      <alignment horizontal="center" vertical="center"/>
    </xf>
    <xf numFmtId="0" fontId="0" fillId="13" borderId="1" xfId="0" applyFont="1" applyFill="1" applyBorder="1" applyAlignment="1">
      <alignment horizontal="center" vertical="center" wrapText="1"/>
    </xf>
    <xf numFmtId="9" fontId="7" fillId="13" borderId="5" xfId="0" applyNumberFormat="1" applyFont="1" applyFill="1" applyBorder="1" applyAlignment="1">
      <alignment horizontal="center" vertical="center" wrapText="1"/>
    </xf>
    <xf numFmtId="0" fontId="7" fillId="13" borderId="6" xfId="0" applyFont="1" applyFill="1" applyBorder="1" applyAlignment="1">
      <alignment horizontal="center" vertical="center" wrapText="1"/>
    </xf>
    <xf numFmtId="9" fontId="0" fillId="13" borderId="5" xfId="0" applyNumberFormat="1" applyFont="1" applyFill="1" applyBorder="1" applyAlignment="1">
      <alignment horizontal="center" vertical="center" wrapText="1"/>
    </xf>
    <xf numFmtId="0" fontId="0" fillId="13" borderId="6" xfId="0" applyFont="1" applyFill="1" applyBorder="1" applyAlignment="1">
      <alignment horizontal="center" vertical="center" wrapText="1"/>
    </xf>
    <xf numFmtId="0" fontId="8" fillId="13" borderId="1" xfId="0" applyFont="1" applyFill="1" applyBorder="1" applyAlignment="1">
      <alignment horizontal="center" vertical="center" wrapText="1"/>
    </xf>
    <xf numFmtId="0" fontId="2" fillId="11" borderId="1" xfId="0" applyFont="1" applyFill="1" applyBorder="1" applyAlignment="1">
      <alignment horizontal="center" vertical="center"/>
    </xf>
    <xf numFmtId="9" fontId="2" fillId="11" borderId="1" xfId="0" applyNumberFormat="1" applyFont="1" applyFill="1" applyBorder="1" applyAlignment="1">
      <alignment horizontal="center" vertical="center"/>
    </xf>
    <xf numFmtId="9" fontId="8" fillId="13" borderId="5" xfId="0" applyNumberFormat="1" applyFont="1" applyFill="1" applyBorder="1" applyAlignment="1">
      <alignment horizontal="center" vertical="center" wrapText="1"/>
    </xf>
    <xf numFmtId="0" fontId="8" fillId="13" borderId="6" xfId="0" applyFont="1" applyFill="1" applyBorder="1" applyAlignment="1">
      <alignment horizontal="center" vertical="center" wrapText="1"/>
    </xf>
    <xf numFmtId="0" fontId="7" fillId="13" borderId="5" xfId="0" applyFont="1" applyFill="1" applyBorder="1" applyAlignment="1">
      <alignment horizontal="center" vertical="center" wrapText="1"/>
    </xf>
    <xf numFmtId="0" fontId="34" fillId="11" borderId="5" xfId="0" applyFont="1" applyFill="1" applyBorder="1" applyAlignment="1">
      <alignment horizontal="center" vertical="center"/>
    </xf>
    <xf numFmtId="0" fontId="34" fillId="11" borderId="22" xfId="0" applyFont="1" applyFill="1" applyBorder="1" applyAlignment="1">
      <alignment horizontal="center" vertical="center"/>
    </xf>
    <xf numFmtId="0" fontId="34" fillId="11" borderId="6" xfId="0" applyFont="1" applyFill="1" applyBorder="1" applyAlignment="1">
      <alignment horizontal="center" vertical="center"/>
    </xf>
    <xf numFmtId="9" fontId="34" fillId="11" borderId="5" xfId="0" applyNumberFormat="1" applyFont="1" applyFill="1" applyBorder="1" applyAlignment="1">
      <alignment horizontal="center" vertical="center"/>
    </xf>
    <xf numFmtId="9" fontId="34" fillId="11" borderId="22" xfId="0" applyNumberFormat="1" applyFont="1" applyFill="1" applyBorder="1" applyAlignment="1">
      <alignment horizontal="center" vertical="center"/>
    </xf>
    <xf numFmtId="9" fontId="34" fillId="11" borderId="6" xfId="0" applyNumberFormat="1" applyFont="1" applyFill="1" applyBorder="1" applyAlignment="1">
      <alignment horizontal="center" vertical="center"/>
    </xf>
  </cellXfs>
  <cellStyles count="4">
    <cellStyle name="Millares" xfId="2" builtinId="3"/>
    <cellStyle name="Normal" xfId="0" builtinId="0"/>
    <cellStyle name="Porcentaje" xfId="3" builtinId="5"/>
    <cellStyle name="TableStyleLight1" xfId="1"/>
  </cellStyles>
  <dxfs count="294">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FORMACIÓN</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FORMACIÓN!$B$20:$B$26</c:f>
              <c:strCache>
                <c:ptCount val="7"/>
                <c:pt idx="0">
                  <c:v>SF-PY1. Identidad con la Teleología Institucional.</c:v>
                </c:pt>
                <c:pt idx="1">
                  <c:v>SF-PY2.   Creación de nueva Oferta Académica en las Sedes.</c:v>
                </c:pt>
                <c:pt idx="2">
                  <c:v>SF-PY3. Desarrollo Profesoral Permanente en lo Pedagógico, Disciplinar y Profesional.</c:v>
                </c:pt>
                <c:pt idx="3">
                  <c:v>SF-PY4.  Autoevalución y Acreditación de Programas Académicos de Pregrado y Postgrado.</c:v>
                </c:pt>
                <c:pt idx="4">
                  <c:v>SF-PY5.  Acreditación de Alta Calidad de la Universidad.</c:v>
                </c:pt>
                <c:pt idx="5">
                  <c:v>SF-PY6.      Relevo Generacional con Excelencia Académica.</c:v>
                </c:pt>
                <c:pt idx="6">
                  <c:v>SF-PY7. Fortalecimiento de los Vínculos Universidad - Egresados.</c:v>
                </c:pt>
              </c:strCache>
            </c:strRef>
          </c:cat>
          <c:val>
            <c:numRef>
              <c:f>FORMACIÓN!$C$20:$C$26</c:f>
              <c:numCache>
                <c:formatCode>General</c:formatCode>
                <c:ptCount val="7"/>
                <c:pt idx="0">
                  <c:v>100</c:v>
                </c:pt>
                <c:pt idx="1">
                  <c:v>50</c:v>
                </c:pt>
                <c:pt idx="2">
                  <c:v>40</c:v>
                </c:pt>
                <c:pt idx="3">
                  <c:v>100</c:v>
                </c:pt>
                <c:pt idx="4">
                  <c:v>67</c:v>
                </c:pt>
                <c:pt idx="6">
                  <c:v>100</c:v>
                </c:pt>
              </c:numCache>
            </c:numRef>
          </c:val>
        </c:ser>
        <c:dLbls>
          <c:showLegendKey val="0"/>
          <c:showVal val="1"/>
          <c:showCatName val="0"/>
          <c:showSerName val="0"/>
          <c:showPercent val="0"/>
          <c:showBubbleSize val="0"/>
        </c:dLbls>
        <c:gapWidth val="150"/>
        <c:shape val="box"/>
        <c:axId val="45163648"/>
        <c:axId val="75001216"/>
        <c:axId val="0"/>
      </c:bar3DChart>
      <c:catAx>
        <c:axId val="45163648"/>
        <c:scaling>
          <c:orientation val="minMax"/>
        </c:scaling>
        <c:delete val="0"/>
        <c:axPos val="b"/>
        <c:numFmt formatCode="General" sourceLinked="0"/>
        <c:majorTickMark val="none"/>
        <c:minorTickMark val="none"/>
        <c:tickLblPos val="nextTo"/>
        <c:crossAx val="75001216"/>
        <c:crosses val="autoZero"/>
        <c:auto val="1"/>
        <c:lblAlgn val="ctr"/>
        <c:lblOffset val="100"/>
        <c:noMultiLvlLbl val="0"/>
      </c:catAx>
      <c:valAx>
        <c:axId val="75001216"/>
        <c:scaling>
          <c:orientation val="minMax"/>
        </c:scaling>
        <c:delete val="1"/>
        <c:axPos val="l"/>
        <c:numFmt formatCode="General" sourceLinked="1"/>
        <c:majorTickMark val="out"/>
        <c:minorTickMark val="none"/>
        <c:tickLblPos val="nextTo"/>
        <c:crossAx val="45163648"/>
        <c:crosses val="autoZero"/>
        <c:crossBetween val="between"/>
      </c:valAx>
    </c:plotArea>
    <c:plotVisOnly val="1"/>
    <c:dispBlanksAs val="gap"/>
    <c:showDLblsOverMax val="0"/>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PROYECCIÓN SOCIAL</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'PROY. SOCIAL'!$B$23:$B$30</c:f>
              <c:strCache>
                <c:ptCount val="8"/>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SP-PY7.  Articulación de la Educación Superior con la Educación formal, el trabajo y el desarrollo humano.</c:v>
                </c:pt>
                <c:pt idx="7">
                  <c:v>SP-PY8. Fortalecimiento del sistema de comunicación e información institucional.</c:v>
                </c:pt>
              </c:strCache>
            </c:strRef>
          </c:cat>
          <c:val>
            <c:numRef>
              <c:f>'PROY. SOCIAL'!$C$23:$C$30</c:f>
              <c:numCache>
                <c:formatCode>General</c:formatCode>
                <c:ptCount val="8"/>
                <c:pt idx="0">
                  <c:v>0</c:v>
                </c:pt>
                <c:pt idx="1">
                  <c:v>100</c:v>
                </c:pt>
                <c:pt idx="2">
                  <c:v>25</c:v>
                </c:pt>
                <c:pt idx="3">
                  <c:v>28</c:v>
                </c:pt>
                <c:pt idx="4">
                  <c:v>0</c:v>
                </c:pt>
                <c:pt idx="5">
                  <c:v>50</c:v>
                </c:pt>
                <c:pt idx="6">
                  <c:v>0</c:v>
                </c:pt>
                <c:pt idx="7">
                  <c:v>20</c:v>
                </c:pt>
              </c:numCache>
            </c:numRef>
          </c:val>
        </c:ser>
        <c:ser>
          <c:idx val="1"/>
          <c:order val="1"/>
          <c:invertIfNegative val="0"/>
          <c:dPt>
            <c:idx val="0"/>
            <c:invertIfNegative val="0"/>
            <c:bubble3D val="0"/>
            <c:spPr>
              <a:solidFill>
                <a:srgbClr val="FFFF00"/>
              </a:solidFill>
            </c:spPr>
          </c:dPt>
          <c:dPt>
            <c:idx val="1"/>
            <c:invertIfNegative val="0"/>
            <c:bubble3D val="0"/>
            <c:spPr>
              <a:solidFill>
                <a:srgbClr val="00B0F0"/>
              </a:solidFill>
            </c:spPr>
          </c:dPt>
          <c:dPt>
            <c:idx val="2"/>
            <c:invertIfNegative val="0"/>
            <c:bubble3D val="0"/>
            <c:spPr>
              <a:solidFill>
                <a:srgbClr val="FF0000"/>
              </a:solidFill>
            </c:spPr>
          </c:dPt>
          <c:dPt>
            <c:idx val="3"/>
            <c:invertIfNegative val="0"/>
            <c:bubble3D val="0"/>
            <c:spPr>
              <a:solidFill>
                <a:srgbClr val="FF0000"/>
              </a:solidFill>
            </c:spPr>
          </c:dPt>
          <c:dPt>
            <c:idx val="4"/>
            <c:invertIfNegative val="0"/>
            <c:bubble3D val="0"/>
            <c:spPr>
              <a:solidFill>
                <a:srgbClr val="FF0000"/>
              </a:solidFill>
            </c:spPr>
          </c:dPt>
          <c:dPt>
            <c:idx val="5"/>
            <c:invertIfNegative val="0"/>
            <c:bubble3D val="0"/>
            <c:spPr>
              <a:solidFill>
                <a:srgbClr val="FF0000"/>
              </a:solidFill>
            </c:spPr>
          </c:dPt>
          <c:dPt>
            <c:idx val="6"/>
            <c:invertIfNegative val="0"/>
            <c:bubble3D val="0"/>
            <c:spPr>
              <a:solidFill>
                <a:srgbClr val="FF0000"/>
              </a:solidFill>
            </c:spPr>
          </c:dPt>
          <c:dPt>
            <c:idx val="7"/>
            <c:invertIfNegative val="0"/>
            <c:bubble3D val="0"/>
            <c:spPr>
              <a:solidFill>
                <a:srgbClr val="FF0000"/>
              </a:solidFill>
            </c:spPr>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'PROY. SOCIAL'!$B$23:$B$30</c:f>
              <c:strCache>
                <c:ptCount val="8"/>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SP-PY7.  Articulación de la Educación Superior con la Educación formal, el trabajo y el desarrollo humano.</c:v>
                </c:pt>
                <c:pt idx="7">
                  <c:v>SP-PY8. Fortalecimiento del sistema de comunicación e información institucional.</c:v>
                </c:pt>
              </c:strCache>
            </c:strRef>
          </c:cat>
          <c:val>
            <c:numRef>
              <c:f>'PROY. SOCIAL'!$F$23:$F$30</c:f>
              <c:numCache>
                <c:formatCode>General</c:formatCode>
                <c:ptCount val="8"/>
                <c:pt idx="0">
                  <c:v>67</c:v>
                </c:pt>
                <c:pt idx="1">
                  <c:v>100</c:v>
                </c:pt>
                <c:pt idx="2">
                  <c:v>13</c:v>
                </c:pt>
                <c:pt idx="3">
                  <c:v>29</c:v>
                </c:pt>
                <c:pt idx="4">
                  <c:v>0</c:v>
                </c:pt>
                <c:pt idx="5">
                  <c:v>25</c:v>
                </c:pt>
                <c:pt idx="6">
                  <c:v>0</c:v>
                </c:pt>
                <c:pt idx="7">
                  <c:v>0</c:v>
                </c:pt>
              </c:numCache>
            </c:numRef>
          </c:val>
        </c:ser>
        <c:dLbls>
          <c:showLegendKey val="0"/>
          <c:showVal val="1"/>
          <c:showCatName val="0"/>
          <c:showSerName val="0"/>
          <c:showPercent val="0"/>
          <c:showBubbleSize val="0"/>
        </c:dLbls>
        <c:gapWidth val="150"/>
        <c:shape val="box"/>
        <c:axId val="30917376"/>
        <c:axId val="30918912"/>
        <c:axId val="0"/>
      </c:bar3DChart>
      <c:catAx>
        <c:axId val="30917376"/>
        <c:scaling>
          <c:orientation val="minMax"/>
        </c:scaling>
        <c:delete val="0"/>
        <c:axPos val="b"/>
        <c:numFmt formatCode="General" sourceLinked="0"/>
        <c:majorTickMark val="none"/>
        <c:minorTickMark val="none"/>
        <c:tickLblPos val="nextTo"/>
        <c:crossAx val="30918912"/>
        <c:crosses val="autoZero"/>
        <c:auto val="1"/>
        <c:lblAlgn val="ctr"/>
        <c:lblOffset val="100"/>
        <c:noMultiLvlLbl val="0"/>
      </c:catAx>
      <c:valAx>
        <c:axId val="30918912"/>
        <c:scaling>
          <c:orientation val="minMax"/>
        </c:scaling>
        <c:delete val="1"/>
        <c:axPos val="l"/>
        <c:numFmt formatCode="General" sourceLinked="1"/>
        <c:majorTickMark val="out"/>
        <c:minorTickMark val="none"/>
        <c:tickLblPos val="nextTo"/>
        <c:crossAx val="30917376"/>
        <c:crosses val="autoZero"/>
        <c:crossBetween val="between"/>
      </c:valAx>
    </c:plotArea>
    <c:legend>
      <c:legendPos val="t"/>
      <c:overlay val="0"/>
    </c:legend>
    <c:plotVisOnly val="1"/>
    <c:dispBlanksAs val="gap"/>
    <c:showDLblsOverMax val="0"/>
  </c:chart>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PROYECCIÓN SOCIAL</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dLbl>
              <c:idx val="1"/>
              <c:layout>
                <c:manualLayout>
                  <c:x val="-1.7032599322182998E-2"/>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'PROY. SOCIAL'!$B$23:$B$30</c:f>
              <c:strCache>
                <c:ptCount val="8"/>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SP-PY7.  Articulación de la Educación Superior con la Educación formal, el trabajo y el desarrollo humano.</c:v>
                </c:pt>
                <c:pt idx="7">
                  <c:v>SP-PY8. Fortalecimiento del sistema de comunicación e información institucional.</c:v>
                </c:pt>
              </c:strCache>
            </c:strRef>
          </c:cat>
          <c:val>
            <c:numRef>
              <c:f>'PROY. SOCIAL'!$C$23:$C$30</c:f>
              <c:numCache>
                <c:formatCode>General</c:formatCode>
                <c:ptCount val="8"/>
                <c:pt idx="0">
                  <c:v>0</c:v>
                </c:pt>
                <c:pt idx="1">
                  <c:v>100</c:v>
                </c:pt>
                <c:pt idx="2">
                  <c:v>25</c:v>
                </c:pt>
                <c:pt idx="3">
                  <c:v>28</c:v>
                </c:pt>
                <c:pt idx="4">
                  <c:v>0</c:v>
                </c:pt>
                <c:pt idx="5">
                  <c:v>50</c:v>
                </c:pt>
                <c:pt idx="6">
                  <c:v>0</c:v>
                </c:pt>
                <c:pt idx="7">
                  <c:v>20</c:v>
                </c:pt>
              </c:numCache>
            </c:numRef>
          </c:val>
        </c:ser>
        <c:ser>
          <c:idx val="1"/>
          <c:order val="1"/>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'PROY. SOCIAL'!$B$23:$B$30</c:f>
              <c:strCache>
                <c:ptCount val="8"/>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SP-PY7.  Articulación de la Educación Superior con la Educación formal, el trabajo y el desarrollo humano.</c:v>
                </c:pt>
                <c:pt idx="7">
                  <c:v>SP-PY8. Fortalecimiento del sistema de comunicación e información institucional.</c:v>
                </c:pt>
              </c:strCache>
            </c:strRef>
          </c:cat>
          <c:val>
            <c:numRef>
              <c:f>'PROY. SOCIAL'!$F$23:$F$30</c:f>
              <c:numCache>
                <c:formatCode>General</c:formatCode>
                <c:ptCount val="8"/>
                <c:pt idx="0">
                  <c:v>67</c:v>
                </c:pt>
                <c:pt idx="1">
                  <c:v>100</c:v>
                </c:pt>
                <c:pt idx="2">
                  <c:v>13</c:v>
                </c:pt>
                <c:pt idx="3">
                  <c:v>29</c:v>
                </c:pt>
                <c:pt idx="4">
                  <c:v>0</c:v>
                </c:pt>
                <c:pt idx="5">
                  <c:v>25</c:v>
                </c:pt>
                <c:pt idx="6">
                  <c:v>0</c:v>
                </c:pt>
                <c:pt idx="7">
                  <c:v>0</c:v>
                </c:pt>
              </c:numCache>
            </c:numRef>
          </c:val>
        </c:ser>
        <c:ser>
          <c:idx val="2"/>
          <c:order val="2"/>
          <c:spPr>
            <a:solidFill>
              <a:srgbClr val="FF0000"/>
            </a:solidFill>
          </c:spPr>
          <c:invertIfNegative val="0"/>
          <c:dPt>
            <c:idx val="0"/>
            <c:invertIfNegative val="0"/>
            <c:bubble3D val="0"/>
            <c:spPr>
              <a:solidFill>
                <a:srgbClr val="FFFF00"/>
              </a:solidFill>
            </c:spPr>
          </c:dPt>
          <c:dPt>
            <c:idx val="1"/>
            <c:invertIfNegative val="0"/>
            <c:bubble3D val="0"/>
            <c:spPr>
              <a:solidFill>
                <a:srgbClr val="00B0F0"/>
              </a:solidFill>
            </c:spPr>
          </c:dPt>
          <c:dPt>
            <c:idx val="2"/>
            <c:invertIfNegative val="0"/>
            <c:bubble3D val="0"/>
            <c:spPr>
              <a:solidFill>
                <a:srgbClr val="FFFF00"/>
              </a:solidFill>
            </c:spPr>
          </c:dPt>
          <c:dPt>
            <c:idx val="3"/>
            <c:invertIfNegative val="0"/>
            <c:bubble3D val="0"/>
            <c:spPr>
              <a:solidFill>
                <a:srgbClr val="92D050"/>
              </a:solidFill>
            </c:spPr>
          </c:dPt>
          <c:dPt>
            <c:idx val="4"/>
            <c:invertIfNegative val="0"/>
            <c:bubble3D val="0"/>
            <c:spPr>
              <a:solidFill>
                <a:srgbClr val="00B0F0"/>
              </a:solidFill>
            </c:spPr>
          </c:dPt>
          <c:dPt>
            <c:idx val="5"/>
            <c:invertIfNegative val="0"/>
            <c:bubble3D val="0"/>
            <c:spPr>
              <a:solidFill>
                <a:srgbClr val="00B0F0"/>
              </a:solidFill>
            </c:spPr>
          </c:dPt>
          <c:dPt>
            <c:idx val="6"/>
            <c:invertIfNegative val="0"/>
            <c:bubble3D val="0"/>
            <c:spPr>
              <a:solidFill>
                <a:srgbClr val="FFFF00"/>
              </a:solidFill>
            </c:spPr>
          </c:dPt>
          <c:dPt>
            <c:idx val="7"/>
            <c:invertIfNegative val="0"/>
            <c:bubble3D val="0"/>
            <c:spPr>
              <a:solidFill>
                <a:srgbClr val="FFFF00"/>
              </a:solidFill>
            </c:spPr>
          </c:dPt>
          <c:dLbls>
            <c:dLbl>
              <c:idx val="1"/>
              <c:layout>
                <c:manualLayout>
                  <c:x val="1.9161674237455892E-2"/>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'PROY. SOCIAL'!$B$23:$B$30</c:f>
              <c:strCache>
                <c:ptCount val="8"/>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SP-PY7.  Articulación de la Educación Superior con la Educación formal, el trabajo y el desarrollo humano.</c:v>
                </c:pt>
                <c:pt idx="7">
                  <c:v>SP-PY8. Fortalecimiento del sistema de comunicación e información institucional.</c:v>
                </c:pt>
              </c:strCache>
            </c:strRef>
          </c:cat>
          <c:val>
            <c:numRef>
              <c:f>'PROY. SOCIAL'!$H$23:$H$30</c:f>
              <c:numCache>
                <c:formatCode>General</c:formatCode>
                <c:ptCount val="8"/>
                <c:pt idx="0">
                  <c:v>67</c:v>
                </c:pt>
                <c:pt idx="1">
                  <c:v>100</c:v>
                </c:pt>
                <c:pt idx="2">
                  <c:v>38</c:v>
                </c:pt>
                <c:pt idx="3">
                  <c:v>80</c:v>
                </c:pt>
                <c:pt idx="4">
                  <c:v>100</c:v>
                </c:pt>
                <c:pt idx="5">
                  <c:v>100</c:v>
                </c:pt>
                <c:pt idx="6">
                  <c:v>50</c:v>
                </c:pt>
                <c:pt idx="7">
                  <c:v>60</c:v>
                </c:pt>
              </c:numCache>
            </c:numRef>
          </c:val>
        </c:ser>
        <c:dLbls>
          <c:showLegendKey val="0"/>
          <c:showVal val="1"/>
          <c:showCatName val="0"/>
          <c:showSerName val="0"/>
          <c:showPercent val="0"/>
          <c:showBubbleSize val="0"/>
        </c:dLbls>
        <c:gapWidth val="150"/>
        <c:shape val="box"/>
        <c:axId val="30638464"/>
        <c:axId val="30640000"/>
        <c:axId val="0"/>
      </c:bar3DChart>
      <c:catAx>
        <c:axId val="30638464"/>
        <c:scaling>
          <c:orientation val="minMax"/>
        </c:scaling>
        <c:delete val="0"/>
        <c:axPos val="b"/>
        <c:numFmt formatCode="General" sourceLinked="0"/>
        <c:majorTickMark val="none"/>
        <c:minorTickMark val="none"/>
        <c:tickLblPos val="nextTo"/>
        <c:crossAx val="30640000"/>
        <c:crosses val="autoZero"/>
        <c:auto val="1"/>
        <c:lblAlgn val="ctr"/>
        <c:lblOffset val="100"/>
        <c:noMultiLvlLbl val="0"/>
      </c:catAx>
      <c:valAx>
        <c:axId val="30640000"/>
        <c:scaling>
          <c:orientation val="minMax"/>
        </c:scaling>
        <c:delete val="1"/>
        <c:axPos val="l"/>
        <c:numFmt formatCode="General" sourceLinked="1"/>
        <c:majorTickMark val="out"/>
        <c:minorTickMark val="none"/>
        <c:tickLblPos val="nextTo"/>
        <c:crossAx val="30638464"/>
        <c:crosses val="autoZero"/>
        <c:crossBetween val="between"/>
      </c:valAx>
    </c:plotArea>
    <c:plotVisOnly val="1"/>
    <c:dispBlanksAs val="gap"/>
    <c:showDLblsOverMax val="0"/>
  </c:chart>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a:t>
            </a:r>
            <a:r>
              <a:rPr lang="es-CO" baseline="0"/>
              <a:t> DE PROYECCIÓN SOCIAL</a:t>
            </a:r>
            <a:endParaRPr lang="es-CO"/>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'PROY. SOCIAL'!$B$23:$B$30</c:f>
              <c:strCache>
                <c:ptCount val="8"/>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SP-PY7.  Articulación de la Educación Superior con la Educación formal, el trabajo y el desarrollo humano.</c:v>
                </c:pt>
                <c:pt idx="7">
                  <c:v>SP-PY8. Fortalecimiento del sistema de comunicación e información institucional.</c:v>
                </c:pt>
              </c:strCache>
            </c:strRef>
          </c:cat>
          <c:val>
            <c:numRef>
              <c:f>'PROY. SOCIAL'!$C$23:$C$30</c:f>
              <c:numCache>
                <c:formatCode>General</c:formatCode>
                <c:ptCount val="8"/>
                <c:pt idx="0">
                  <c:v>0</c:v>
                </c:pt>
                <c:pt idx="1">
                  <c:v>100</c:v>
                </c:pt>
                <c:pt idx="2">
                  <c:v>25</c:v>
                </c:pt>
                <c:pt idx="3">
                  <c:v>28</c:v>
                </c:pt>
                <c:pt idx="4">
                  <c:v>0</c:v>
                </c:pt>
                <c:pt idx="5">
                  <c:v>50</c:v>
                </c:pt>
                <c:pt idx="6">
                  <c:v>0</c:v>
                </c:pt>
                <c:pt idx="7">
                  <c:v>20</c:v>
                </c:pt>
              </c:numCache>
            </c:numRef>
          </c:val>
        </c:ser>
        <c:ser>
          <c:idx val="1"/>
          <c:order val="1"/>
          <c:invertIfNegative val="0"/>
          <c:dLbls>
            <c:dLbl>
              <c:idx val="1"/>
              <c:delete val="1"/>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'PROY. SOCIAL'!$B$23:$B$30</c:f>
              <c:strCache>
                <c:ptCount val="8"/>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SP-PY7.  Articulación de la Educación Superior con la Educación formal, el trabajo y el desarrollo humano.</c:v>
                </c:pt>
                <c:pt idx="7">
                  <c:v>SP-PY8. Fortalecimiento del sistema de comunicación e información institucional.</c:v>
                </c:pt>
              </c:strCache>
            </c:strRef>
          </c:cat>
          <c:val>
            <c:numRef>
              <c:f>'PROY. SOCIAL'!$F$23:$F$30</c:f>
              <c:numCache>
                <c:formatCode>General</c:formatCode>
                <c:ptCount val="8"/>
                <c:pt idx="0">
                  <c:v>67</c:v>
                </c:pt>
                <c:pt idx="1">
                  <c:v>100</c:v>
                </c:pt>
                <c:pt idx="2">
                  <c:v>13</c:v>
                </c:pt>
                <c:pt idx="3">
                  <c:v>29</c:v>
                </c:pt>
                <c:pt idx="4">
                  <c:v>0</c:v>
                </c:pt>
                <c:pt idx="5">
                  <c:v>25</c:v>
                </c:pt>
                <c:pt idx="6">
                  <c:v>0</c:v>
                </c:pt>
                <c:pt idx="7">
                  <c:v>0</c:v>
                </c:pt>
              </c:numCache>
            </c:numRef>
          </c:val>
        </c:ser>
        <c:ser>
          <c:idx val="2"/>
          <c:order val="2"/>
          <c:invertIfNegative val="0"/>
          <c:dLbls>
            <c:dLbl>
              <c:idx val="1"/>
              <c:layout>
                <c:manualLayout>
                  <c:x val="-1.0697230825063363E-2"/>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'PROY. SOCIAL'!$B$23:$B$30</c:f>
              <c:strCache>
                <c:ptCount val="8"/>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SP-PY7.  Articulación de la Educación Superior con la Educación formal, el trabajo y el desarrollo humano.</c:v>
                </c:pt>
                <c:pt idx="7">
                  <c:v>SP-PY8. Fortalecimiento del sistema de comunicación e información institucional.</c:v>
                </c:pt>
              </c:strCache>
            </c:strRef>
          </c:cat>
          <c:val>
            <c:numRef>
              <c:f>'PROY. SOCIAL'!$H$23:$H$30</c:f>
              <c:numCache>
                <c:formatCode>General</c:formatCode>
                <c:ptCount val="8"/>
                <c:pt idx="0">
                  <c:v>67</c:v>
                </c:pt>
                <c:pt idx="1">
                  <c:v>100</c:v>
                </c:pt>
                <c:pt idx="2">
                  <c:v>38</c:v>
                </c:pt>
                <c:pt idx="3">
                  <c:v>80</c:v>
                </c:pt>
                <c:pt idx="4">
                  <c:v>100</c:v>
                </c:pt>
                <c:pt idx="5">
                  <c:v>100</c:v>
                </c:pt>
                <c:pt idx="6">
                  <c:v>50</c:v>
                </c:pt>
                <c:pt idx="7">
                  <c:v>60</c:v>
                </c:pt>
              </c:numCache>
            </c:numRef>
          </c:val>
        </c:ser>
        <c:ser>
          <c:idx val="3"/>
          <c:order val="3"/>
          <c:invertIfNegative val="0"/>
          <c:dPt>
            <c:idx val="0"/>
            <c:invertIfNegative val="0"/>
            <c:bubble3D val="0"/>
            <c:spPr>
              <a:solidFill>
                <a:srgbClr val="FFFF00"/>
              </a:solidFill>
            </c:spPr>
          </c:dPt>
          <c:dPt>
            <c:idx val="1"/>
            <c:invertIfNegative val="0"/>
            <c:bubble3D val="0"/>
            <c:spPr>
              <a:solidFill>
                <a:srgbClr val="00B0F0"/>
              </a:solidFill>
            </c:spPr>
          </c:dPt>
          <c:dPt>
            <c:idx val="2"/>
            <c:invertIfNegative val="0"/>
            <c:bubble3D val="0"/>
            <c:spPr>
              <a:solidFill>
                <a:srgbClr val="FFFF00"/>
              </a:solidFill>
            </c:spPr>
          </c:dPt>
          <c:dPt>
            <c:idx val="3"/>
            <c:invertIfNegative val="0"/>
            <c:bubble3D val="0"/>
            <c:spPr>
              <a:solidFill>
                <a:srgbClr val="92D050"/>
              </a:solidFill>
            </c:spPr>
          </c:dPt>
          <c:dPt>
            <c:idx val="4"/>
            <c:invertIfNegative val="0"/>
            <c:bubble3D val="0"/>
            <c:spPr>
              <a:solidFill>
                <a:srgbClr val="00B0F0"/>
              </a:solidFill>
            </c:spPr>
          </c:dPt>
          <c:dPt>
            <c:idx val="5"/>
            <c:invertIfNegative val="0"/>
            <c:bubble3D val="0"/>
            <c:spPr>
              <a:solidFill>
                <a:srgbClr val="00B0F0"/>
              </a:solidFill>
            </c:spPr>
          </c:dPt>
          <c:dPt>
            <c:idx val="6"/>
            <c:invertIfNegative val="0"/>
            <c:bubble3D val="0"/>
            <c:spPr>
              <a:solidFill>
                <a:srgbClr val="00B0F0"/>
              </a:solidFill>
            </c:spPr>
          </c:dPt>
          <c:dPt>
            <c:idx val="7"/>
            <c:invertIfNegative val="0"/>
            <c:bubble3D val="0"/>
            <c:spPr>
              <a:solidFill>
                <a:srgbClr val="92D050"/>
              </a:solidFill>
            </c:spPr>
          </c:dPt>
          <c:dLbls>
            <c:dLbl>
              <c:idx val="4"/>
              <c:layout>
                <c:manualLayout>
                  <c:x val="9.1690549929114296E-3"/>
                  <c:y val="0"/>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1.0697230825063336E-2"/>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'PROY. SOCIAL'!$B$23:$B$30</c:f>
              <c:strCache>
                <c:ptCount val="8"/>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SP-PY7.  Articulación de la Educación Superior con la Educación formal, el trabajo y el desarrollo humano.</c:v>
                </c:pt>
                <c:pt idx="7">
                  <c:v>SP-PY8. Fortalecimiento del sistema de comunicación e información institucional.</c:v>
                </c:pt>
              </c:strCache>
            </c:strRef>
          </c:cat>
          <c:val>
            <c:numRef>
              <c:f>'PROY. SOCIAL'!$J$23:$J$30</c:f>
              <c:numCache>
                <c:formatCode>General</c:formatCode>
                <c:ptCount val="8"/>
                <c:pt idx="0">
                  <c:v>67</c:v>
                </c:pt>
                <c:pt idx="1">
                  <c:v>100</c:v>
                </c:pt>
                <c:pt idx="2">
                  <c:v>63</c:v>
                </c:pt>
                <c:pt idx="3">
                  <c:v>80</c:v>
                </c:pt>
                <c:pt idx="4">
                  <c:v>100</c:v>
                </c:pt>
                <c:pt idx="5">
                  <c:v>100</c:v>
                </c:pt>
                <c:pt idx="6">
                  <c:v>100</c:v>
                </c:pt>
                <c:pt idx="7">
                  <c:v>80</c:v>
                </c:pt>
              </c:numCache>
            </c:numRef>
          </c:val>
        </c:ser>
        <c:dLbls>
          <c:showLegendKey val="0"/>
          <c:showVal val="1"/>
          <c:showCatName val="0"/>
          <c:showSerName val="0"/>
          <c:showPercent val="0"/>
          <c:showBubbleSize val="0"/>
        </c:dLbls>
        <c:gapWidth val="150"/>
        <c:shape val="box"/>
        <c:axId val="30712960"/>
        <c:axId val="30714496"/>
        <c:axId val="0"/>
      </c:bar3DChart>
      <c:catAx>
        <c:axId val="30712960"/>
        <c:scaling>
          <c:orientation val="minMax"/>
        </c:scaling>
        <c:delete val="0"/>
        <c:axPos val="b"/>
        <c:numFmt formatCode="General" sourceLinked="0"/>
        <c:majorTickMark val="none"/>
        <c:minorTickMark val="none"/>
        <c:tickLblPos val="nextTo"/>
        <c:crossAx val="30714496"/>
        <c:crosses val="autoZero"/>
        <c:auto val="1"/>
        <c:lblAlgn val="ctr"/>
        <c:lblOffset val="100"/>
        <c:noMultiLvlLbl val="0"/>
      </c:catAx>
      <c:valAx>
        <c:axId val="30714496"/>
        <c:scaling>
          <c:orientation val="minMax"/>
        </c:scaling>
        <c:delete val="1"/>
        <c:axPos val="l"/>
        <c:numFmt formatCode="General" sourceLinked="1"/>
        <c:majorTickMark val="out"/>
        <c:minorTickMark val="none"/>
        <c:tickLblPos val="nextTo"/>
        <c:crossAx val="30712960"/>
        <c:crosses val="autoZero"/>
        <c:crossBetween val="between"/>
      </c:valAx>
    </c:plotArea>
    <c:plotVisOnly val="1"/>
    <c:dispBlanksAs val="gap"/>
    <c:showDLblsOverMax val="0"/>
  </c:chart>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BIENESTAR</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BIENESTAR!$B$22:$B$27</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BIENESTAR!$C$22:$C$27</c:f>
              <c:numCache>
                <c:formatCode>General</c:formatCode>
                <c:ptCount val="6"/>
                <c:pt idx="0">
                  <c:v>50</c:v>
                </c:pt>
                <c:pt idx="1">
                  <c:v>100</c:v>
                </c:pt>
                <c:pt idx="2">
                  <c:v>100</c:v>
                </c:pt>
                <c:pt idx="3">
                  <c:v>0</c:v>
                </c:pt>
                <c:pt idx="4">
                  <c:v>67</c:v>
                </c:pt>
                <c:pt idx="5">
                  <c:v>0</c:v>
                </c:pt>
              </c:numCache>
            </c:numRef>
          </c:val>
        </c:ser>
        <c:dLbls>
          <c:showLegendKey val="0"/>
          <c:showVal val="1"/>
          <c:showCatName val="0"/>
          <c:showSerName val="0"/>
          <c:showPercent val="0"/>
          <c:showBubbleSize val="0"/>
        </c:dLbls>
        <c:gapWidth val="150"/>
        <c:shape val="box"/>
        <c:axId val="30348800"/>
        <c:axId val="30717056"/>
        <c:axId val="0"/>
      </c:bar3DChart>
      <c:catAx>
        <c:axId val="30348800"/>
        <c:scaling>
          <c:orientation val="minMax"/>
        </c:scaling>
        <c:delete val="0"/>
        <c:axPos val="b"/>
        <c:numFmt formatCode="General" sourceLinked="0"/>
        <c:majorTickMark val="none"/>
        <c:minorTickMark val="none"/>
        <c:tickLblPos val="nextTo"/>
        <c:crossAx val="30717056"/>
        <c:crosses val="autoZero"/>
        <c:auto val="1"/>
        <c:lblAlgn val="ctr"/>
        <c:lblOffset val="100"/>
        <c:noMultiLvlLbl val="0"/>
      </c:catAx>
      <c:valAx>
        <c:axId val="30717056"/>
        <c:scaling>
          <c:orientation val="minMax"/>
        </c:scaling>
        <c:delete val="1"/>
        <c:axPos val="l"/>
        <c:numFmt formatCode="General" sourceLinked="1"/>
        <c:majorTickMark val="out"/>
        <c:minorTickMark val="none"/>
        <c:tickLblPos val="nextTo"/>
        <c:crossAx val="30348800"/>
        <c:crosses val="autoZero"/>
        <c:crossBetween val="between"/>
      </c:valAx>
    </c:plotArea>
    <c:plotVisOnly val="1"/>
    <c:dispBlanksAs val="gap"/>
    <c:showDLblsOverMax val="0"/>
  </c:chart>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BIENESTAR</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BIENESTAR!$B$22:$B$27</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BIENESTAR!$C$22:$C$27</c:f>
              <c:numCache>
                <c:formatCode>General</c:formatCode>
                <c:ptCount val="6"/>
                <c:pt idx="0">
                  <c:v>50</c:v>
                </c:pt>
                <c:pt idx="1">
                  <c:v>100</c:v>
                </c:pt>
                <c:pt idx="2">
                  <c:v>100</c:v>
                </c:pt>
                <c:pt idx="3">
                  <c:v>0</c:v>
                </c:pt>
                <c:pt idx="4">
                  <c:v>67</c:v>
                </c:pt>
                <c:pt idx="5">
                  <c:v>0</c:v>
                </c:pt>
              </c:numCache>
            </c:numRef>
          </c:val>
        </c:ser>
        <c:ser>
          <c:idx val="1"/>
          <c:order val="1"/>
          <c:invertIfNegative val="0"/>
          <c:dPt>
            <c:idx val="0"/>
            <c:invertIfNegative val="0"/>
            <c:bubble3D val="0"/>
            <c:spPr>
              <a:solidFill>
                <a:srgbClr val="FFFF00"/>
              </a:solidFill>
            </c:spPr>
          </c:dPt>
          <c:dPt>
            <c:idx val="1"/>
            <c:invertIfNegative val="0"/>
            <c:bubble3D val="0"/>
            <c:spPr>
              <a:solidFill>
                <a:srgbClr val="00B0F0"/>
              </a:solidFill>
            </c:spPr>
          </c:dPt>
          <c:dPt>
            <c:idx val="2"/>
            <c:invertIfNegative val="0"/>
            <c:bubble3D val="0"/>
            <c:spPr>
              <a:solidFill>
                <a:srgbClr val="00B0F0"/>
              </a:solidFill>
            </c:spPr>
          </c:dPt>
          <c:dPt>
            <c:idx val="3"/>
            <c:invertIfNegative val="0"/>
            <c:bubble3D val="0"/>
            <c:spPr>
              <a:solidFill>
                <a:srgbClr val="FF0000"/>
              </a:solidFill>
            </c:spPr>
          </c:dPt>
          <c:dPt>
            <c:idx val="4"/>
            <c:invertIfNegative val="0"/>
            <c:bubble3D val="0"/>
            <c:spPr>
              <a:solidFill>
                <a:srgbClr val="00B0F0"/>
              </a:solidFill>
            </c:spPr>
          </c:dPt>
          <c:dPt>
            <c:idx val="5"/>
            <c:invertIfNegative val="0"/>
            <c:bubble3D val="0"/>
            <c:spPr>
              <a:solidFill>
                <a:srgbClr val="FF0000"/>
              </a:solidFill>
            </c:spPr>
          </c:dPt>
          <c:dLbls>
            <c:dLbl>
              <c:idx val="1"/>
              <c:layout>
                <c:manualLayout>
                  <c:x val="1.7239053582745297E-2"/>
                  <c:y val="0"/>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1.0774408489215835E-2"/>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BIENESTAR!$B$22:$B$27</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BIENESTAR!$F$22:$F$27</c:f>
              <c:numCache>
                <c:formatCode>General</c:formatCode>
                <c:ptCount val="6"/>
                <c:pt idx="0">
                  <c:v>63</c:v>
                </c:pt>
                <c:pt idx="1">
                  <c:v>100</c:v>
                </c:pt>
                <c:pt idx="2">
                  <c:v>100</c:v>
                </c:pt>
                <c:pt idx="3">
                  <c:v>0</c:v>
                </c:pt>
                <c:pt idx="4">
                  <c:v>100</c:v>
                </c:pt>
                <c:pt idx="5">
                  <c:v>0</c:v>
                </c:pt>
              </c:numCache>
            </c:numRef>
          </c:val>
        </c:ser>
        <c:dLbls>
          <c:showLegendKey val="0"/>
          <c:showVal val="1"/>
          <c:showCatName val="0"/>
          <c:showSerName val="0"/>
          <c:showPercent val="0"/>
          <c:showBubbleSize val="0"/>
        </c:dLbls>
        <c:gapWidth val="150"/>
        <c:shape val="box"/>
        <c:axId val="30430336"/>
        <c:axId val="30431872"/>
        <c:axId val="0"/>
      </c:bar3DChart>
      <c:catAx>
        <c:axId val="30430336"/>
        <c:scaling>
          <c:orientation val="minMax"/>
        </c:scaling>
        <c:delete val="0"/>
        <c:axPos val="b"/>
        <c:numFmt formatCode="General" sourceLinked="0"/>
        <c:majorTickMark val="none"/>
        <c:minorTickMark val="none"/>
        <c:tickLblPos val="nextTo"/>
        <c:crossAx val="30431872"/>
        <c:crosses val="autoZero"/>
        <c:auto val="1"/>
        <c:lblAlgn val="ctr"/>
        <c:lblOffset val="100"/>
        <c:noMultiLvlLbl val="0"/>
      </c:catAx>
      <c:valAx>
        <c:axId val="30431872"/>
        <c:scaling>
          <c:orientation val="minMax"/>
        </c:scaling>
        <c:delete val="1"/>
        <c:axPos val="l"/>
        <c:numFmt formatCode="General" sourceLinked="1"/>
        <c:majorTickMark val="out"/>
        <c:minorTickMark val="none"/>
        <c:tickLblPos val="nextTo"/>
        <c:crossAx val="30430336"/>
        <c:crosses val="autoZero"/>
        <c:crossBetween val="between"/>
      </c:valAx>
    </c:plotArea>
    <c:legend>
      <c:legendPos val="t"/>
      <c:overlay val="0"/>
    </c:legend>
    <c:plotVisOnly val="1"/>
    <c:dispBlanksAs val="gap"/>
    <c:showDLblsOverMax val="0"/>
  </c:chart>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BIENESTAR</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dLbl>
              <c:idx val="1"/>
              <c:layout>
                <c:manualLayout>
                  <c:x val="-1.1829945006280583E-2"/>
                  <c:y val="0"/>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1.1829945006280583E-2"/>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BIENESTAR!$B$22:$B$27</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BIENESTAR!$C$22:$C$27</c:f>
              <c:numCache>
                <c:formatCode>General</c:formatCode>
                <c:ptCount val="6"/>
                <c:pt idx="0">
                  <c:v>50</c:v>
                </c:pt>
                <c:pt idx="1">
                  <c:v>100</c:v>
                </c:pt>
                <c:pt idx="2">
                  <c:v>100</c:v>
                </c:pt>
                <c:pt idx="3">
                  <c:v>0</c:v>
                </c:pt>
                <c:pt idx="4">
                  <c:v>67</c:v>
                </c:pt>
                <c:pt idx="5">
                  <c:v>0</c:v>
                </c:pt>
              </c:numCache>
            </c:numRef>
          </c:val>
        </c:ser>
        <c:ser>
          <c:idx val="1"/>
          <c:order val="1"/>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BIENESTAR!$B$22:$B$27</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BIENESTAR!$F$22:$F$27</c:f>
              <c:numCache>
                <c:formatCode>General</c:formatCode>
                <c:ptCount val="6"/>
                <c:pt idx="0">
                  <c:v>63</c:v>
                </c:pt>
                <c:pt idx="1">
                  <c:v>100</c:v>
                </c:pt>
                <c:pt idx="2">
                  <c:v>100</c:v>
                </c:pt>
                <c:pt idx="3">
                  <c:v>0</c:v>
                </c:pt>
                <c:pt idx="4">
                  <c:v>100</c:v>
                </c:pt>
                <c:pt idx="5">
                  <c:v>0</c:v>
                </c:pt>
              </c:numCache>
            </c:numRef>
          </c:val>
        </c:ser>
        <c:ser>
          <c:idx val="2"/>
          <c:order val="2"/>
          <c:spPr>
            <a:solidFill>
              <a:srgbClr val="FF0000"/>
            </a:solidFill>
          </c:spPr>
          <c:invertIfNegative val="0"/>
          <c:dPt>
            <c:idx val="0"/>
            <c:invertIfNegative val="0"/>
            <c:bubble3D val="0"/>
            <c:spPr>
              <a:solidFill>
                <a:srgbClr val="92D050"/>
              </a:solidFill>
            </c:spPr>
          </c:dPt>
          <c:dPt>
            <c:idx val="1"/>
            <c:invertIfNegative val="0"/>
            <c:bubble3D val="0"/>
            <c:spPr>
              <a:solidFill>
                <a:srgbClr val="00B0F0"/>
              </a:solidFill>
            </c:spPr>
          </c:dPt>
          <c:dPt>
            <c:idx val="2"/>
            <c:invertIfNegative val="0"/>
            <c:bubble3D val="0"/>
            <c:spPr>
              <a:solidFill>
                <a:srgbClr val="00B0F0"/>
              </a:solidFill>
            </c:spPr>
          </c:dPt>
          <c:dPt>
            <c:idx val="4"/>
            <c:invertIfNegative val="0"/>
            <c:bubble3D val="0"/>
            <c:spPr>
              <a:solidFill>
                <a:srgbClr val="00B0F0"/>
              </a:solidFill>
            </c:spPr>
          </c:dPt>
          <c:dLbls>
            <c:dLbl>
              <c:idx val="1"/>
              <c:layout>
                <c:manualLayout>
                  <c:x val="3.9433150020935278E-3"/>
                  <c:y val="0"/>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2.3659890012561167E-2"/>
                  <c:y val="0"/>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1.9716575010467637E-2"/>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BIENESTAR!$B$22:$B$27</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BIENESTAR!$H$22:$H$27</c:f>
              <c:numCache>
                <c:formatCode>General</c:formatCode>
                <c:ptCount val="6"/>
                <c:pt idx="0">
                  <c:v>86</c:v>
                </c:pt>
                <c:pt idx="1">
                  <c:v>100</c:v>
                </c:pt>
                <c:pt idx="2">
                  <c:v>100</c:v>
                </c:pt>
                <c:pt idx="3">
                  <c:v>0</c:v>
                </c:pt>
                <c:pt idx="4">
                  <c:v>100</c:v>
                </c:pt>
                <c:pt idx="5">
                  <c:v>0</c:v>
                </c:pt>
              </c:numCache>
            </c:numRef>
          </c:val>
        </c:ser>
        <c:dLbls>
          <c:showLegendKey val="0"/>
          <c:showVal val="1"/>
          <c:showCatName val="0"/>
          <c:showSerName val="0"/>
          <c:showPercent val="0"/>
          <c:showBubbleSize val="0"/>
        </c:dLbls>
        <c:gapWidth val="150"/>
        <c:shape val="box"/>
        <c:axId val="30477696"/>
        <c:axId val="30504064"/>
        <c:axId val="0"/>
      </c:bar3DChart>
      <c:catAx>
        <c:axId val="30477696"/>
        <c:scaling>
          <c:orientation val="minMax"/>
        </c:scaling>
        <c:delete val="0"/>
        <c:axPos val="b"/>
        <c:numFmt formatCode="General" sourceLinked="0"/>
        <c:majorTickMark val="none"/>
        <c:minorTickMark val="none"/>
        <c:tickLblPos val="nextTo"/>
        <c:crossAx val="30504064"/>
        <c:crosses val="autoZero"/>
        <c:auto val="1"/>
        <c:lblAlgn val="ctr"/>
        <c:lblOffset val="100"/>
        <c:noMultiLvlLbl val="0"/>
      </c:catAx>
      <c:valAx>
        <c:axId val="30504064"/>
        <c:scaling>
          <c:orientation val="minMax"/>
        </c:scaling>
        <c:delete val="1"/>
        <c:axPos val="l"/>
        <c:numFmt formatCode="General" sourceLinked="1"/>
        <c:majorTickMark val="out"/>
        <c:minorTickMark val="none"/>
        <c:tickLblPos val="nextTo"/>
        <c:crossAx val="30477696"/>
        <c:crosses val="autoZero"/>
        <c:crossBetween val="between"/>
      </c:valAx>
    </c:plotArea>
    <c:plotVisOnly val="1"/>
    <c:dispBlanksAs val="gap"/>
    <c:showDLblsOverMax val="0"/>
  </c:chart>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a:t>
            </a:r>
            <a:r>
              <a:rPr lang="es-CO" baseline="0"/>
              <a:t> DE BIENESTAR</a:t>
            </a:r>
            <a:endParaRPr lang="es-CO"/>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BIENESTAR!$B$22:$B$27</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BIENESTAR!$C$22:$C$27</c:f>
              <c:numCache>
                <c:formatCode>General</c:formatCode>
                <c:ptCount val="6"/>
                <c:pt idx="0">
                  <c:v>50</c:v>
                </c:pt>
                <c:pt idx="1">
                  <c:v>100</c:v>
                </c:pt>
                <c:pt idx="2">
                  <c:v>100</c:v>
                </c:pt>
                <c:pt idx="3">
                  <c:v>0</c:v>
                </c:pt>
                <c:pt idx="4">
                  <c:v>67</c:v>
                </c:pt>
                <c:pt idx="5">
                  <c:v>0</c:v>
                </c:pt>
              </c:numCache>
            </c:numRef>
          </c:val>
        </c:ser>
        <c:ser>
          <c:idx val="1"/>
          <c:order val="1"/>
          <c:invertIfNegative val="0"/>
          <c:dLbls>
            <c:dLbl>
              <c:idx val="1"/>
              <c:layout>
                <c:manualLayout>
                  <c:x val="1.1985017784067764E-2"/>
                  <c:y val="0"/>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9.9875148200564388E-3"/>
                  <c:y val="0"/>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9.9875148200564388E-3"/>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BIENESTAR!$B$22:$B$27</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BIENESTAR!$F$22:$F$27</c:f>
              <c:numCache>
                <c:formatCode>General</c:formatCode>
                <c:ptCount val="6"/>
                <c:pt idx="0">
                  <c:v>63</c:v>
                </c:pt>
                <c:pt idx="1">
                  <c:v>100</c:v>
                </c:pt>
                <c:pt idx="2">
                  <c:v>100</c:v>
                </c:pt>
                <c:pt idx="3">
                  <c:v>0</c:v>
                </c:pt>
                <c:pt idx="4">
                  <c:v>100</c:v>
                </c:pt>
                <c:pt idx="5">
                  <c:v>0</c:v>
                </c:pt>
              </c:numCache>
            </c:numRef>
          </c:val>
        </c:ser>
        <c:ser>
          <c:idx val="2"/>
          <c:order val="2"/>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BIENESTAR!$B$22:$B$27</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BIENESTAR!$H$22:$H$27</c:f>
              <c:numCache>
                <c:formatCode>General</c:formatCode>
                <c:ptCount val="6"/>
                <c:pt idx="0">
                  <c:v>86</c:v>
                </c:pt>
                <c:pt idx="1">
                  <c:v>100</c:v>
                </c:pt>
                <c:pt idx="2">
                  <c:v>100</c:v>
                </c:pt>
                <c:pt idx="3">
                  <c:v>0</c:v>
                </c:pt>
                <c:pt idx="4">
                  <c:v>100</c:v>
                </c:pt>
                <c:pt idx="5">
                  <c:v>0</c:v>
                </c:pt>
              </c:numCache>
            </c:numRef>
          </c:val>
        </c:ser>
        <c:ser>
          <c:idx val="3"/>
          <c:order val="3"/>
          <c:spPr>
            <a:solidFill>
              <a:srgbClr val="FF0000"/>
            </a:solidFill>
          </c:spPr>
          <c:invertIfNegative val="0"/>
          <c:dPt>
            <c:idx val="0"/>
            <c:invertIfNegative val="0"/>
            <c:bubble3D val="0"/>
            <c:spPr>
              <a:solidFill>
                <a:srgbClr val="00B0F0"/>
              </a:solidFill>
            </c:spPr>
          </c:dPt>
          <c:dPt>
            <c:idx val="1"/>
            <c:invertIfNegative val="0"/>
            <c:bubble3D val="0"/>
            <c:spPr>
              <a:solidFill>
                <a:srgbClr val="00B0F0"/>
              </a:solidFill>
            </c:spPr>
          </c:dPt>
          <c:dPt>
            <c:idx val="2"/>
            <c:invertIfNegative val="0"/>
            <c:bubble3D val="0"/>
            <c:spPr>
              <a:solidFill>
                <a:srgbClr val="00B0F0"/>
              </a:solidFill>
            </c:spPr>
          </c:dPt>
          <c:dPt>
            <c:idx val="4"/>
            <c:invertIfNegative val="0"/>
            <c:bubble3D val="0"/>
            <c:spPr>
              <a:solidFill>
                <a:srgbClr val="00B0F0"/>
              </a:solidFill>
            </c:spPr>
          </c:dPt>
          <c:dPt>
            <c:idx val="5"/>
            <c:invertIfNegative val="0"/>
            <c:bubble3D val="0"/>
            <c:spPr>
              <a:solidFill>
                <a:srgbClr val="00B0F0"/>
              </a:solidFill>
            </c:spPr>
          </c:dPt>
          <c:dLbls>
            <c:dLbl>
              <c:idx val="4"/>
              <c:layout>
                <c:manualLayout>
                  <c:x val="1.5980023712090303E-2"/>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BIENESTAR!$B$22:$B$27</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BIENESTAR!$J$22:$J$27</c:f>
              <c:numCache>
                <c:formatCode>General</c:formatCode>
                <c:ptCount val="6"/>
                <c:pt idx="0">
                  <c:v>100</c:v>
                </c:pt>
                <c:pt idx="1">
                  <c:v>100</c:v>
                </c:pt>
                <c:pt idx="2">
                  <c:v>100</c:v>
                </c:pt>
                <c:pt idx="3">
                  <c:v>0</c:v>
                </c:pt>
                <c:pt idx="4">
                  <c:v>100</c:v>
                </c:pt>
                <c:pt idx="5">
                  <c:v>100</c:v>
                </c:pt>
              </c:numCache>
            </c:numRef>
          </c:val>
        </c:ser>
        <c:dLbls>
          <c:showLegendKey val="0"/>
          <c:showVal val="1"/>
          <c:showCatName val="0"/>
          <c:showSerName val="0"/>
          <c:showPercent val="0"/>
          <c:showBubbleSize val="0"/>
        </c:dLbls>
        <c:gapWidth val="150"/>
        <c:shape val="box"/>
        <c:axId val="30825472"/>
        <c:axId val="30831360"/>
        <c:axId val="0"/>
      </c:bar3DChart>
      <c:catAx>
        <c:axId val="30825472"/>
        <c:scaling>
          <c:orientation val="minMax"/>
        </c:scaling>
        <c:delete val="0"/>
        <c:axPos val="b"/>
        <c:numFmt formatCode="General" sourceLinked="0"/>
        <c:majorTickMark val="none"/>
        <c:minorTickMark val="none"/>
        <c:tickLblPos val="nextTo"/>
        <c:crossAx val="30831360"/>
        <c:crosses val="autoZero"/>
        <c:auto val="1"/>
        <c:lblAlgn val="ctr"/>
        <c:lblOffset val="100"/>
        <c:noMultiLvlLbl val="0"/>
      </c:catAx>
      <c:valAx>
        <c:axId val="30831360"/>
        <c:scaling>
          <c:orientation val="minMax"/>
        </c:scaling>
        <c:delete val="1"/>
        <c:axPos val="l"/>
        <c:numFmt formatCode="General" sourceLinked="1"/>
        <c:majorTickMark val="out"/>
        <c:minorTickMark val="none"/>
        <c:tickLblPos val="nextTo"/>
        <c:crossAx val="30825472"/>
        <c:crosses val="autoZero"/>
        <c:crossBetween val="between"/>
      </c:valAx>
    </c:plotArea>
    <c:plotVisOnly val="1"/>
    <c:dispBlanksAs val="gap"/>
    <c:showDLblsOverMax val="0"/>
  </c:chart>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a:t>
            </a:r>
            <a:r>
              <a:rPr lang="es-CO" baseline="0"/>
              <a:t> ADMINISTRATIVO</a:t>
            </a:r>
            <a:endParaRPr lang="es-CO"/>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ADMINISTRATIVO!$D$21:$D$26</c:f>
              <c:strCache>
                <c:ptCount val="6"/>
                <c:pt idx="0">
                  <c:v>SA-PY2.a  Construcción y mantenimiento de las Sedes.</c:v>
                </c:pt>
                <c:pt idx="1">
                  <c:v>SA-PY2.b  Desarrollo, dotación y Mantenimiento de las Sedes</c:v>
                </c:pt>
                <c:pt idx="2">
                  <c:v>SA-PY3.  Aseguramiento de los sistemas de Gestión de Calidad y Gestión Ambiental.</c:v>
                </c:pt>
                <c:pt idx="3">
                  <c:v>SA-PY4.     Creación del Grupo de Proyectos Institucionales Especiales (GPIE).</c:v>
                </c:pt>
                <c:pt idx="4">
                  <c:v>SA-PY5.  Reestructuración Organizacional académica y administrativa.</c:v>
                </c:pt>
                <c:pt idx="5">
                  <c:v>SA-PY7. Formación y capacitación al personal administrativo y operativo.</c:v>
                </c:pt>
              </c:strCache>
            </c:strRef>
          </c:cat>
          <c:val>
            <c:numRef>
              <c:f>ADMINISTRATIVO!$E$21:$E$26</c:f>
              <c:numCache>
                <c:formatCode>General</c:formatCode>
                <c:ptCount val="6"/>
                <c:pt idx="0">
                  <c:v>0</c:v>
                </c:pt>
                <c:pt idx="1">
                  <c:v>0</c:v>
                </c:pt>
                <c:pt idx="2">
                  <c:v>67</c:v>
                </c:pt>
                <c:pt idx="3">
                  <c:v>100</c:v>
                </c:pt>
                <c:pt idx="4">
                  <c:v>100</c:v>
                </c:pt>
                <c:pt idx="5">
                  <c:v>0</c:v>
                </c:pt>
              </c:numCache>
            </c:numRef>
          </c:val>
        </c:ser>
        <c:dLbls>
          <c:showLegendKey val="0"/>
          <c:showVal val="1"/>
          <c:showCatName val="0"/>
          <c:showSerName val="0"/>
          <c:showPercent val="0"/>
          <c:showBubbleSize val="0"/>
        </c:dLbls>
        <c:gapWidth val="150"/>
        <c:shape val="box"/>
        <c:axId val="30982528"/>
        <c:axId val="30985216"/>
        <c:axId val="0"/>
      </c:bar3DChart>
      <c:catAx>
        <c:axId val="30982528"/>
        <c:scaling>
          <c:orientation val="minMax"/>
        </c:scaling>
        <c:delete val="0"/>
        <c:axPos val="b"/>
        <c:numFmt formatCode="General" sourceLinked="0"/>
        <c:majorTickMark val="none"/>
        <c:minorTickMark val="none"/>
        <c:tickLblPos val="nextTo"/>
        <c:crossAx val="30985216"/>
        <c:crosses val="autoZero"/>
        <c:auto val="1"/>
        <c:lblAlgn val="ctr"/>
        <c:lblOffset val="100"/>
        <c:noMultiLvlLbl val="0"/>
      </c:catAx>
      <c:valAx>
        <c:axId val="30985216"/>
        <c:scaling>
          <c:orientation val="minMax"/>
        </c:scaling>
        <c:delete val="1"/>
        <c:axPos val="l"/>
        <c:numFmt formatCode="General" sourceLinked="1"/>
        <c:majorTickMark val="out"/>
        <c:minorTickMark val="none"/>
        <c:tickLblPos val="nextTo"/>
        <c:crossAx val="30982528"/>
        <c:crosses val="autoZero"/>
        <c:crossBetween val="between"/>
      </c:valAx>
    </c:plotArea>
    <c:plotVisOnly val="1"/>
    <c:dispBlanksAs val="gap"/>
    <c:showDLblsOverMax val="0"/>
  </c:chart>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ADMINISTRATIVO</a:t>
            </a:r>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ADMINISTRATIVO!$D$21:$D$26</c:f>
              <c:strCache>
                <c:ptCount val="6"/>
                <c:pt idx="0">
                  <c:v>SA-PY2.a  Construcción y mantenimiento de las Sedes.</c:v>
                </c:pt>
                <c:pt idx="1">
                  <c:v>SA-PY2.b  Desarrollo, dotación y Mantenimiento de las Sedes</c:v>
                </c:pt>
                <c:pt idx="2">
                  <c:v>SA-PY3.  Aseguramiento de los sistemas de Gestión de Calidad y Gestión Ambiental.</c:v>
                </c:pt>
                <c:pt idx="3">
                  <c:v>SA-PY4.     Creación del Grupo de Proyectos Institucionales Especiales (GPIE).</c:v>
                </c:pt>
                <c:pt idx="4">
                  <c:v>SA-PY5.  Reestructuración Organizacional académica y administrativa.</c:v>
                </c:pt>
                <c:pt idx="5">
                  <c:v>SA-PY7. Formación y capacitación al personal administrativo y operativo.</c:v>
                </c:pt>
              </c:strCache>
            </c:strRef>
          </c:cat>
          <c:val>
            <c:numRef>
              <c:f>ADMINISTRATIVO!$E$21:$E$26</c:f>
              <c:numCache>
                <c:formatCode>General</c:formatCode>
                <c:ptCount val="6"/>
                <c:pt idx="0">
                  <c:v>0</c:v>
                </c:pt>
                <c:pt idx="1">
                  <c:v>0</c:v>
                </c:pt>
                <c:pt idx="2">
                  <c:v>67</c:v>
                </c:pt>
                <c:pt idx="3">
                  <c:v>100</c:v>
                </c:pt>
                <c:pt idx="4">
                  <c:v>100</c:v>
                </c:pt>
                <c:pt idx="5">
                  <c:v>0</c:v>
                </c:pt>
              </c:numCache>
            </c:numRef>
          </c:val>
        </c:ser>
        <c:ser>
          <c:idx val="1"/>
          <c:order val="1"/>
          <c:invertIfNegative val="0"/>
          <c:dPt>
            <c:idx val="0"/>
            <c:invertIfNegative val="0"/>
            <c:bubble3D val="0"/>
            <c:spPr>
              <a:solidFill>
                <a:srgbClr val="FFFF00"/>
              </a:solidFill>
            </c:spPr>
          </c:dPt>
          <c:dPt>
            <c:idx val="1"/>
            <c:invertIfNegative val="0"/>
            <c:bubble3D val="0"/>
            <c:spPr>
              <a:solidFill>
                <a:srgbClr val="FFFF00"/>
              </a:solidFill>
            </c:spPr>
          </c:dPt>
          <c:dPt>
            <c:idx val="2"/>
            <c:invertIfNegative val="0"/>
            <c:bubble3D val="0"/>
            <c:spPr>
              <a:solidFill>
                <a:srgbClr val="FFFF00"/>
              </a:solidFill>
            </c:spPr>
          </c:dPt>
          <c:dPt>
            <c:idx val="3"/>
            <c:invertIfNegative val="0"/>
            <c:bubble3D val="0"/>
            <c:spPr>
              <a:solidFill>
                <a:srgbClr val="00B0F0"/>
              </a:solidFill>
            </c:spPr>
          </c:dPt>
          <c:dPt>
            <c:idx val="4"/>
            <c:invertIfNegative val="0"/>
            <c:bubble3D val="0"/>
            <c:spPr>
              <a:solidFill>
                <a:srgbClr val="00B0F0"/>
              </a:solidFill>
            </c:spPr>
          </c:dPt>
          <c:dPt>
            <c:idx val="5"/>
            <c:invertIfNegative val="0"/>
            <c:bubble3D val="0"/>
            <c:spPr>
              <a:solidFill>
                <a:srgbClr val="FF0000"/>
              </a:solidFill>
            </c:spPr>
          </c:dPt>
          <c:dLbls>
            <c:dLbl>
              <c:idx val="3"/>
              <c:layout>
                <c:manualLayout>
                  <c:x val="2.0874098777221593E-2"/>
                  <c:y val="0"/>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2.0874098777221593E-2"/>
                  <c:y val="4.0145548159010508E-3"/>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ADMINISTRATIVO!$D$21:$D$26</c:f>
              <c:strCache>
                <c:ptCount val="6"/>
                <c:pt idx="0">
                  <c:v>SA-PY2.a  Construcción y mantenimiento de las Sedes.</c:v>
                </c:pt>
                <c:pt idx="1">
                  <c:v>SA-PY2.b  Desarrollo, dotación y Mantenimiento de las Sedes</c:v>
                </c:pt>
                <c:pt idx="2">
                  <c:v>SA-PY3.  Aseguramiento de los sistemas de Gestión de Calidad y Gestión Ambiental.</c:v>
                </c:pt>
                <c:pt idx="3">
                  <c:v>SA-PY4.     Creación del Grupo de Proyectos Institucionales Especiales (GPIE).</c:v>
                </c:pt>
                <c:pt idx="4">
                  <c:v>SA-PY5.  Reestructuración Organizacional académica y administrativa.</c:v>
                </c:pt>
                <c:pt idx="5">
                  <c:v>SA-PY7. Formación y capacitación al personal administrativo y operativo.</c:v>
                </c:pt>
              </c:strCache>
            </c:strRef>
          </c:cat>
          <c:val>
            <c:numRef>
              <c:f>ADMINISTRATIVO!$H$21:$H$26</c:f>
              <c:numCache>
                <c:formatCode>General</c:formatCode>
                <c:ptCount val="6"/>
                <c:pt idx="0">
                  <c:v>34</c:v>
                </c:pt>
                <c:pt idx="1">
                  <c:v>63</c:v>
                </c:pt>
                <c:pt idx="2">
                  <c:v>67</c:v>
                </c:pt>
                <c:pt idx="3">
                  <c:v>100</c:v>
                </c:pt>
                <c:pt idx="4">
                  <c:v>100</c:v>
                </c:pt>
                <c:pt idx="5">
                  <c:v>0</c:v>
                </c:pt>
              </c:numCache>
            </c:numRef>
          </c:val>
        </c:ser>
        <c:dLbls>
          <c:showLegendKey val="0"/>
          <c:showVal val="1"/>
          <c:showCatName val="0"/>
          <c:showSerName val="0"/>
          <c:showPercent val="0"/>
          <c:showBubbleSize val="0"/>
        </c:dLbls>
        <c:gapWidth val="150"/>
        <c:shape val="box"/>
        <c:axId val="31288320"/>
        <c:axId val="31306496"/>
        <c:axId val="0"/>
      </c:bar3DChart>
      <c:catAx>
        <c:axId val="31288320"/>
        <c:scaling>
          <c:orientation val="minMax"/>
        </c:scaling>
        <c:delete val="0"/>
        <c:axPos val="b"/>
        <c:numFmt formatCode="General" sourceLinked="0"/>
        <c:majorTickMark val="none"/>
        <c:minorTickMark val="none"/>
        <c:tickLblPos val="nextTo"/>
        <c:crossAx val="31306496"/>
        <c:crosses val="autoZero"/>
        <c:auto val="1"/>
        <c:lblAlgn val="ctr"/>
        <c:lblOffset val="100"/>
        <c:noMultiLvlLbl val="0"/>
      </c:catAx>
      <c:valAx>
        <c:axId val="31306496"/>
        <c:scaling>
          <c:orientation val="minMax"/>
        </c:scaling>
        <c:delete val="1"/>
        <c:axPos val="l"/>
        <c:numFmt formatCode="General" sourceLinked="1"/>
        <c:majorTickMark val="out"/>
        <c:minorTickMark val="none"/>
        <c:tickLblPos val="nextTo"/>
        <c:crossAx val="31288320"/>
        <c:crosses val="autoZero"/>
        <c:crossBetween val="between"/>
      </c:valAx>
    </c:plotArea>
    <c:legend>
      <c:legendPos val="t"/>
      <c:layout/>
      <c:overlay val="0"/>
    </c:legend>
    <c:plotVisOnly val="1"/>
    <c:dispBlanksAs val="gap"/>
    <c:showDLblsOverMax val="0"/>
  </c:chart>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ADMINISTRATIVO</a:t>
            </a:r>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dLbl>
              <c:idx val="3"/>
              <c:layout>
                <c:manualLayout>
                  <c:x val="-6.2135919796716061E-3"/>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ADMINISTRATIVO!$D$21:$D$26</c:f>
              <c:strCache>
                <c:ptCount val="6"/>
                <c:pt idx="0">
                  <c:v>SA-PY2.a  Construcción y mantenimiento de las Sedes.</c:v>
                </c:pt>
                <c:pt idx="1">
                  <c:v>SA-PY2.b  Desarrollo, dotación y Mantenimiento de las Sedes</c:v>
                </c:pt>
                <c:pt idx="2">
                  <c:v>SA-PY3.  Aseguramiento de los sistemas de Gestión de Calidad y Gestión Ambiental.</c:v>
                </c:pt>
                <c:pt idx="3">
                  <c:v>SA-PY4.     Creación del Grupo de Proyectos Institucionales Especiales (GPIE).</c:v>
                </c:pt>
                <c:pt idx="4">
                  <c:v>SA-PY5.  Reestructuración Organizacional académica y administrativa.</c:v>
                </c:pt>
                <c:pt idx="5">
                  <c:v>SA-PY7. Formación y capacitación al personal administrativo y operativo.</c:v>
                </c:pt>
              </c:strCache>
            </c:strRef>
          </c:cat>
          <c:val>
            <c:numRef>
              <c:f>ADMINISTRATIVO!$E$21:$E$26</c:f>
              <c:numCache>
                <c:formatCode>General</c:formatCode>
                <c:ptCount val="6"/>
                <c:pt idx="0">
                  <c:v>0</c:v>
                </c:pt>
                <c:pt idx="1">
                  <c:v>0</c:v>
                </c:pt>
                <c:pt idx="2">
                  <c:v>67</c:v>
                </c:pt>
                <c:pt idx="3">
                  <c:v>100</c:v>
                </c:pt>
                <c:pt idx="4">
                  <c:v>100</c:v>
                </c:pt>
                <c:pt idx="5">
                  <c:v>0</c:v>
                </c:pt>
              </c:numCache>
            </c:numRef>
          </c:val>
        </c:ser>
        <c:ser>
          <c:idx val="1"/>
          <c:order val="1"/>
          <c:invertIfNegative val="0"/>
          <c:dLbls>
            <c:dLbl>
              <c:idx val="4"/>
              <c:layout>
                <c:manualLayout>
                  <c:x val="4.1423946531144043E-3"/>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ADMINISTRATIVO!$D$21:$D$26</c:f>
              <c:strCache>
                <c:ptCount val="6"/>
                <c:pt idx="0">
                  <c:v>SA-PY2.a  Construcción y mantenimiento de las Sedes.</c:v>
                </c:pt>
                <c:pt idx="1">
                  <c:v>SA-PY2.b  Desarrollo, dotación y Mantenimiento de las Sedes</c:v>
                </c:pt>
                <c:pt idx="2">
                  <c:v>SA-PY3.  Aseguramiento de los sistemas de Gestión de Calidad y Gestión Ambiental.</c:v>
                </c:pt>
                <c:pt idx="3">
                  <c:v>SA-PY4.     Creación del Grupo de Proyectos Institucionales Especiales (GPIE).</c:v>
                </c:pt>
                <c:pt idx="4">
                  <c:v>SA-PY5.  Reestructuración Organizacional académica y administrativa.</c:v>
                </c:pt>
                <c:pt idx="5">
                  <c:v>SA-PY7. Formación y capacitación al personal administrativo y operativo.</c:v>
                </c:pt>
              </c:strCache>
            </c:strRef>
          </c:cat>
          <c:val>
            <c:numRef>
              <c:f>ADMINISTRATIVO!$H$21:$H$26</c:f>
              <c:numCache>
                <c:formatCode>General</c:formatCode>
                <c:ptCount val="6"/>
                <c:pt idx="0">
                  <c:v>34</c:v>
                </c:pt>
                <c:pt idx="1">
                  <c:v>63</c:v>
                </c:pt>
                <c:pt idx="2">
                  <c:v>67</c:v>
                </c:pt>
                <c:pt idx="3">
                  <c:v>100</c:v>
                </c:pt>
                <c:pt idx="4">
                  <c:v>100</c:v>
                </c:pt>
                <c:pt idx="5">
                  <c:v>0</c:v>
                </c:pt>
              </c:numCache>
            </c:numRef>
          </c:val>
        </c:ser>
        <c:ser>
          <c:idx val="2"/>
          <c:order val="2"/>
          <c:invertIfNegative val="0"/>
          <c:dPt>
            <c:idx val="0"/>
            <c:invertIfNegative val="0"/>
            <c:bubble3D val="0"/>
            <c:spPr>
              <a:solidFill>
                <a:srgbClr val="FFFF00"/>
              </a:solidFill>
            </c:spPr>
          </c:dPt>
          <c:dPt>
            <c:idx val="1"/>
            <c:invertIfNegative val="0"/>
            <c:bubble3D val="0"/>
            <c:spPr>
              <a:solidFill>
                <a:srgbClr val="FFFF00"/>
              </a:solidFill>
            </c:spPr>
          </c:dPt>
          <c:dPt>
            <c:idx val="2"/>
            <c:invertIfNegative val="0"/>
            <c:bubble3D val="0"/>
            <c:spPr>
              <a:solidFill>
                <a:srgbClr val="FFFF00"/>
              </a:solidFill>
            </c:spPr>
          </c:dPt>
          <c:dPt>
            <c:idx val="3"/>
            <c:invertIfNegative val="0"/>
            <c:bubble3D val="0"/>
            <c:spPr>
              <a:solidFill>
                <a:srgbClr val="00B0F0"/>
              </a:solidFill>
            </c:spPr>
          </c:dPt>
          <c:dPt>
            <c:idx val="4"/>
            <c:invertIfNegative val="0"/>
            <c:bubble3D val="0"/>
            <c:spPr>
              <a:solidFill>
                <a:srgbClr val="00B0F0"/>
              </a:solidFill>
            </c:spPr>
          </c:dPt>
          <c:dPt>
            <c:idx val="5"/>
            <c:invertIfNegative val="0"/>
            <c:bubble3D val="0"/>
            <c:spPr>
              <a:solidFill>
                <a:srgbClr val="00B0F0"/>
              </a:solidFill>
            </c:spPr>
          </c:dPt>
          <c:dLbls>
            <c:dLbl>
              <c:idx val="3"/>
              <c:layout>
                <c:manualLayout>
                  <c:x val="4.1423946531144798E-3"/>
                  <c:y val="0"/>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1.2427183959343212E-2"/>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ADMINISTRATIVO!$D$21:$D$26</c:f>
              <c:strCache>
                <c:ptCount val="6"/>
                <c:pt idx="0">
                  <c:v>SA-PY2.a  Construcción y mantenimiento de las Sedes.</c:v>
                </c:pt>
                <c:pt idx="1">
                  <c:v>SA-PY2.b  Desarrollo, dotación y Mantenimiento de las Sedes</c:v>
                </c:pt>
                <c:pt idx="2">
                  <c:v>SA-PY3.  Aseguramiento de los sistemas de Gestión de Calidad y Gestión Ambiental.</c:v>
                </c:pt>
                <c:pt idx="3">
                  <c:v>SA-PY4.     Creación del Grupo de Proyectos Institucionales Especiales (GPIE).</c:v>
                </c:pt>
                <c:pt idx="4">
                  <c:v>SA-PY5.  Reestructuración Organizacional académica y administrativa.</c:v>
                </c:pt>
                <c:pt idx="5">
                  <c:v>SA-PY7. Formación y capacitación al personal administrativo y operativo.</c:v>
                </c:pt>
              </c:strCache>
            </c:strRef>
          </c:cat>
          <c:val>
            <c:numRef>
              <c:f>ADMINISTRATIVO!$J$21:$J$26</c:f>
              <c:numCache>
                <c:formatCode>General</c:formatCode>
                <c:ptCount val="6"/>
                <c:pt idx="0">
                  <c:v>67</c:v>
                </c:pt>
                <c:pt idx="1">
                  <c:v>75</c:v>
                </c:pt>
                <c:pt idx="2">
                  <c:v>67</c:v>
                </c:pt>
                <c:pt idx="3">
                  <c:v>100</c:v>
                </c:pt>
                <c:pt idx="4">
                  <c:v>100</c:v>
                </c:pt>
                <c:pt idx="5">
                  <c:v>100</c:v>
                </c:pt>
              </c:numCache>
            </c:numRef>
          </c:val>
        </c:ser>
        <c:dLbls>
          <c:showLegendKey val="0"/>
          <c:showVal val="1"/>
          <c:showCatName val="0"/>
          <c:showSerName val="0"/>
          <c:showPercent val="0"/>
          <c:showBubbleSize val="0"/>
        </c:dLbls>
        <c:gapWidth val="150"/>
        <c:shape val="box"/>
        <c:axId val="31615232"/>
        <c:axId val="31637504"/>
        <c:axId val="0"/>
      </c:bar3DChart>
      <c:catAx>
        <c:axId val="31615232"/>
        <c:scaling>
          <c:orientation val="minMax"/>
        </c:scaling>
        <c:delete val="0"/>
        <c:axPos val="b"/>
        <c:numFmt formatCode="General" sourceLinked="0"/>
        <c:majorTickMark val="none"/>
        <c:minorTickMark val="none"/>
        <c:tickLblPos val="nextTo"/>
        <c:crossAx val="31637504"/>
        <c:crosses val="autoZero"/>
        <c:auto val="1"/>
        <c:lblAlgn val="ctr"/>
        <c:lblOffset val="100"/>
        <c:noMultiLvlLbl val="0"/>
      </c:catAx>
      <c:valAx>
        <c:axId val="31637504"/>
        <c:scaling>
          <c:orientation val="minMax"/>
        </c:scaling>
        <c:delete val="1"/>
        <c:axPos val="l"/>
        <c:numFmt formatCode="General" sourceLinked="1"/>
        <c:majorTickMark val="out"/>
        <c:minorTickMark val="none"/>
        <c:tickLblPos val="nextTo"/>
        <c:crossAx val="31615232"/>
        <c:crosses val="autoZero"/>
        <c:crossBetween val="between"/>
      </c:valAx>
    </c:plotArea>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FORMACIÓN</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v>TRIMESTRE 1</c:v>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FORMACIÓN!$B$20:$B$26</c:f>
              <c:strCache>
                <c:ptCount val="7"/>
                <c:pt idx="0">
                  <c:v>SF-PY1. Identidad con la Teleología Institucional.</c:v>
                </c:pt>
                <c:pt idx="1">
                  <c:v>SF-PY2.   Creación de nueva Oferta Académica en las Sedes.</c:v>
                </c:pt>
                <c:pt idx="2">
                  <c:v>SF-PY3. Desarrollo Profesoral Permanente en lo Pedagógico, Disciplinar y Profesional.</c:v>
                </c:pt>
                <c:pt idx="3">
                  <c:v>SF-PY4.  Autoevalución y Acreditación de Programas Académicos de Pregrado y Postgrado.</c:v>
                </c:pt>
                <c:pt idx="4">
                  <c:v>SF-PY5.  Acreditación de Alta Calidad de la Universidad.</c:v>
                </c:pt>
                <c:pt idx="5">
                  <c:v>SF-PY6.      Relevo Generacional con Excelencia Académica.</c:v>
                </c:pt>
                <c:pt idx="6">
                  <c:v>SF-PY7. Fortalecimiento de los Vínculos Universidad - Egresados.</c:v>
                </c:pt>
              </c:strCache>
            </c:strRef>
          </c:cat>
          <c:val>
            <c:numRef>
              <c:f>FORMACIÓN!$C$20:$C$26</c:f>
              <c:numCache>
                <c:formatCode>General</c:formatCode>
                <c:ptCount val="7"/>
                <c:pt idx="0">
                  <c:v>100</c:v>
                </c:pt>
                <c:pt idx="1">
                  <c:v>50</c:v>
                </c:pt>
                <c:pt idx="2">
                  <c:v>40</c:v>
                </c:pt>
                <c:pt idx="3">
                  <c:v>100</c:v>
                </c:pt>
                <c:pt idx="4">
                  <c:v>67</c:v>
                </c:pt>
                <c:pt idx="6">
                  <c:v>100</c:v>
                </c:pt>
              </c:numCache>
            </c:numRef>
          </c:val>
        </c:ser>
        <c:ser>
          <c:idx val="1"/>
          <c:order val="1"/>
          <c:tx>
            <c:v>TRIMESTRE 2</c:v>
          </c:tx>
          <c:spPr>
            <a:solidFill>
              <a:srgbClr val="00B0F0"/>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FORMACIÓN!$B$20:$B$26</c:f>
              <c:strCache>
                <c:ptCount val="7"/>
                <c:pt idx="0">
                  <c:v>SF-PY1. Identidad con la Teleología Institucional.</c:v>
                </c:pt>
                <c:pt idx="1">
                  <c:v>SF-PY2.   Creación de nueva Oferta Académica en las Sedes.</c:v>
                </c:pt>
                <c:pt idx="2">
                  <c:v>SF-PY3. Desarrollo Profesoral Permanente en lo Pedagógico, Disciplinar y Profesional.</c:v>
                </c:pt>
                <c:pt idx="3">
                  <c:v>SF-PY4.  Autoevalución y Acreditación de Programas Académicos de Pregrado y Postgrado.</c:v>
                </c:pt>
                <c:pt idx="4">
                  <c:v>SF-PY5.  Acreditación de Alta Calidad de la Universidad.</c:v>
                </c:pt>
                <c:pt idx="5">
                  <c:v>SF-PY6.      Relevo Generacional con Excelencia Académica.</c:v>
                </c:pt>
                <c:pt idx="6">
                  <c:v>SF-PY7. Fortalecimiento de los Vínculos Universidad - Egresados.</c:v>
                </c:pt>
              </c:strCache>
            </c:strRef>
          </c:cat>
          <c:val>
            <c:numRef>
              <c:f>FORMACIÓN!$E$20:$E$26</c:f>
              <c:numCache>
                <c:formatCode>General</c:formatCode>
                <c:ptCount val="7"/>
                <c:pt idx="0">
                  <c:v>100</c:v>
                </c:pt>
                <c:pt idx="1">
                  <c:v>100</c:v>
                </c:pt>
                <c:pt idx="2">
                  <c:v>100</c:v>
                </c:pt>
                <c:pt idx="3">
                  <c:v>100</c:v>
                </c:pt>
                <c:pt idx="4">
                  <c:v>100</c:v>
                </c:pt>
                <c:pt idx="6">
                  <c:v>100</c:v>
                </c:pt>
              </c:numCache>
            </c:numRef>
          </c:val>
        </c:ser>
        <c:dLbls>
          <c:showLegendKey val="0"/>
          <c:showVal val="1"/>
          <c:showCatName val="0"/>
          <c:showSerName val="0"/>
          <c:showPercent val="0"/>
          <c:showBubbleSize val="0"/>
        </c:dLbls>
        <c:gapWidth val="150"/>
        <c:shape val="box"/>
        <c:axId val="45282432"/>
        <c:axId val="45283968"/>
        <c:axId val="0"/>
      </c:bar3DChart>
      <c:catAx>
        <c:axId val="45282432"/>
        <c:scaling>
          <c:orientation val="minMax"/>
        </c:scaling>
        <c:delete val="0"/>
        <c:axPos val="b"/>
        <c:numFmt formatCode="General" sourceLinked="0"/>
        <c:majorTickMark val="none"/>
        <c:minorTickMark val="none"/>
        <c:tickLblPos val="nextTo"/>
        <c:crossAx val="45283968"/>
        <c:crosses val="autoZero"/>
        <c:auto val="1"/>
        <c:lblAlgn val="ctr"/>
        <c:lblOffset val="100"/>
        <c:noMultiLvlLbl val="0"/>
      </c:catAx>
      <c:valAx>
        <c:axId val="45283968"/>
        <c:scaling>
          <c:orientation val="minMax"/>
        </c:scaling>
        <c:delete val="1"/>
        <c:axPos val="l"/>
        <c:numFmt formatCode="General" sourceLinked="1"/>
        <c:majorTickMark val="out"/>
        <c:minorTickMark val="none"/>
        <c:tickLblPos val="nextTo"/>
        <c:crossAx val="45282432"/>
        <c:crosses val="autoZero"/>
        <c:crossBetween val="between"/>
      </c:valAx>
    </c:plotArea>
    <c:legend>
      <c:legendPos val="t"/>
      <c:overlay val="0"/>
    </c:legend>
    <c:plotVisOnly val="1"/>
    <c:dispBlanksAs val="gap"/>
    <c:showDLblsOverMax val="0"/>
  </c:chart>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a:t>
            </a:r>
            <a:r>
              <a:rPr lang="es-CO" baseline="0"/>
              <a:t> ADMINISTRATIVO</a:t>
            </a:r>
            <a:endParaRPr lang="es-CO"/>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ADMINISTRATIVO!$D$21:$D$26</c:f>
              <c:strCache>
                <c:ptCount val="6"/>
                <c:pt idx="0">
                  <c:v>SA-PY2.a  Construcción y mantenimiento de las Sedes.</c:v>
                </c:pt>
                <c:pt idx="1">
                  <c:v>SA-PY2.b  Desarrollo, dotación y Mantenimiento de las Sedes</c:v>
                </c:pt>
                <c:pt idx="2">
                  <c:v>SA-PY3.  Aseguramiento de los sistemas de Gestión de Calidad y Gestión Ambiental.</c:v>
                </c:pt>
                <c:pt idx="3">
                  <c:v>SA-PY4.     Creación del Grupo de Proyectos Institucionales Especiales (GPIE).</c:v>
                </c:pt>
                <c:pt idx="4">
                  <c:v>SA-PY5.  Reestructuración Organizacional académica y administrativa.</c:v>
                </c:pt>
                <c:pt idx="5">
                  <c:v>SA-PY7. Formación y capacitación al personal administrativo y operativo.</c:v>
                </c:pt>
              </c:strCache>
            </c:strRef>
          </c:cat>
          <c:val>
            <c:numRef>
              <c:f>ADMINISTRATIVO!$E$21:$E$26</c:f>
              <c:numCache>
                <c:formatCode>General</c:formatCode>
                <c:ptCount val="6"/>
                <c:pt idx="0">
                  <c:v>0</c:v>
                </c:pt>
                <c:pt idx="1">
                  <c:v>0</c:v>
                </c:pt>
                <c:pt idx="2">
                  <c:v>67</c:v>
                </c:pt>
                <c:pt idx="3">
                  <c:v>100</c:v>
                </c:pt>
                <c:pt idx="4">
                  <c:v>100</c:v>
                </c:pt>
                <c:pt idx="5">
                  <c:v>0</c:v>
                </c:pt>
              </c:numCache>
            </c:numRef>
          </c:val>
        </c:ser>
        <c:ser>
          <c:idx val="1"/>
          <c:order val="1"/>
          <c:invertIfNegative val="0"/>
          <c:dLbls>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ADMINISTRATIVO!$D$21:$D$26</c:f>
              <c:strCache>
                <c:ptCount val="6"/>
                <c:pt idx="0">
                  <c:v>SA-PY2.a  Construcción y mantenimiento de las Sedes.</c:v>
                </c:pt>
                <c:pt idx="1">
                  <c:v>SA-PY2.b  Desarrollo, dotación y Mantenimiento de las Sedes</c:v>
                </c:pt>
                <c:pt idx="2">
                  <c:v>SA-PY3.  Aseguramiento de los sistemas de Gestión de Calidad y Gestión Ambiental.</c:v>
                </c:pt>
                <c:pt idx="3">
                  <c:v>SA-PY4.     Creación del Grupo de Proyectos Institucionales Especiales (GPIE).</c:v>
                </c:pt>
                <c:pt idx="4">
                  <c:v>SA-PY5.  Reestructuración Organizacional académica y administrativa.</c:v>
                </c:pt>
                <c:pt idx="5">
                  <c:v>SA-PY7. Formación y capacitación al personal administrativo y operativo.</c:v>
                </c:pt>
              </c:strCache>
            </c:strRef>
          </c:cat>
          <c:val>
            <c:numRef>
              <c:f>ADMINISTRATIVO!$H$21:$H$26</c:f>
              <c:numCache>
                <c:formatCode>General</c:formatCode>
                <c:ptCount val="6"/>
                <c:pt idx="0">
                  <c:v>34</c:v>
                </c:pt>
                <c:pt idx="1">
                  <c:v>63</c:v>
                </c:pt>
                <c:pt idx="2">
                  <c:v>67</c:v>
                </c:pt>
                <c:pt idx="3">
                  <c:v>100</c:v>
                </c:pt>
                <c:pt idx="4">
                  <c:v>100</c:v>
                </c:pt>
                <c:pt idx="5">
                  <c:v>0</c:v>
                </c:pt>
              </c:numCache>
            </c:numRef>
          </c:val>
        </c:ser>
        <c:ser>
          <c:idx val="2"/>
          <c:order val="2"/>
          <c:invertIfNegative val="0"/>
          <c:dLbls>
            <c:dLbl>
              <c:idx val="3"/>
              <c:layout>
                <c:manualLayout>
                  <c:x val="-1.1743119718485674E-2"/>
                  <c:y val="0"/>
                </c:manualLayout>
              </c:layout>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1.1743119718485674E-2"/>
                  <c:y val="0"/>
                </c:manualLayout>
              </c:layout>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ADMINISTRATIVO!$D$21:$D$26</c:f>
              <c:strCache>
                <c:ptCount val="6"/>
                <c:pt idx="0">
                  <c:v>SA-PY2.a  Construcción y mantenimiento de las Sedes.</c:v>
                </c:pt>
                <c:pt idx="1">
                  <c:v>SA-PY2.b  Desarrollo, dotación y Mantenimiento de las Sedes</c:v>
                </c:pt>
                <c:pt idx="2">
                  <c:v>SA-PY3.  Aseguramiento de los sistemas de Gestión de Calidad y Gestión Ambiental.</c:v>
                </c:pt>
                <c:pt idx="3">
                  <c:v>SA-PY4.     Creación del Grupo de Proyectos Institucionales Especiales (GPIE).</c:v>
                </c:pt>
                <c:pt idx="4">
                  <c:v>SA-PY5.  Reestructuración Organizacional académica y administrativa.</c:v>
                </c:pt>
                <c:pt idx="5">
                  <c:v>SA-PY7. Formación y capacitación al personal administrativo y operativo.</c:v>
                </c:pt>
              </c:strCache>
            </c:strRef>
          </c:cat>
          <c:val>
            <c:numRef>
              <c:f>ADMINISTRATIVO!$J$21:$J$26</c:f>
              <c:numCache>
                <c:formatCode>General</c:formatCode>
                <c:ptCount val="6"/>
                <c:pt idx="0">
                  <c:v>67</c:v>
                </c:pt>
                <c:pt idx="1">
                  <c:v>75</c:v>
                </c:pt>
                <c:pt idx="2">
                  <c:v>67</c:v>
                </c:pt>
                <c:pt idx="3">
                  <c:v>100</c:v>
                </c:pt>
                <c:pt idx="4">
                  <c:v>100</c:v>
                </c:pt>
                <c:pt idx="5">
                  <c:v>100</c:v>
                </c:pt>
              </c:numCache>
            </c:numRef>
          </c:val>
        </c:ser>
        <c:ser>
          <c:idx val="3"/>
          <c:order val="3"/>
          <c:spPr>
            <a:solidFill>
              <a:srgbClr val="00B0F0"/>
            </a:solidFill>
          </c:spPr>
          <c:invertIfNegative val="0"/>
          <c:dPt>
            <c:idx val="0"/>
            <c:invertIfNegative val="0"/>
            <c:bubble3D val="0"/>
            <c:spPr>
              <a:solidFill>
                <a:srgbClr val="FFFF00"/>
              </a:solidFill>
            </c:spPr>
          </c:dPt>
          <c:dPt>
            <c:idx val="1"/>
            <c:invertIfNegative val="0"/>
            <c:bubble3D val="0"/>
          </c:dPt>
          <c:dLbls>
            <c:dLbl>
              <c:idx val="2"/>
              <c:layout>
                <c:manualLayout>
                  <c:x val="5.8715598592428368E-3"/>
                  <c:y val="0"/>
                </c:manualLayout>
              </c:layout>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7.828746478990449E-3"/>
                  <c:y val="0"/>
                </c:manualLayout>
              </c:layout>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1.1743119718485674E-2"/>
                  <c:y val="0"/>
                </c:manualLayout>
              </c:layout>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ADMINISTRATIVO!$D$21:$D$26</c:f>
              <c:strCache>
                <c:ptCount val="6"/>
                <c:pt idx="0">
                  <c:v>SA-PY2.a  Construcción y mantenimiento de las Sedes.</c:v>
                </c:pt>
                <c:pt idx="1">
                  <c:v>SA-PY2.b  Desarrollo, dotación y Mantenimiento de las Sedes</c:v>
                </c:pt>
                <c:pt idx="2">
                  <c:v>SA-PY3.  Aseguramiento de los sistemas de Gestión de Calidad y Gestión Ambiental.</c:v>
                </c:pt>
                <c:pt idx="3">
                  <c:v>SA-PY4.     Creación del Grupo de Proyectos Institucionales Especiales (GPIE).</c:v>
                </c:pt>
                <c:pt idx="4">
                  <c:v>SA-PY5.  Reestructuración Organizacional académica y administrativa.</c:v>
                </c:pt>
                <c:pt idx="5">
                  <c:v>SA-PY7. Formación y capacitación al personal administrativo y operativo.</c:v>
                </c:pt>
              </c:strCache>
            </c:strRef>
          </c:cat>
          <c:val>
            <c:numRef>
              <c:f>ADMINISTRATIVO!$L$21:$L$26</c:f>
              <c:numCache>
                <c:formatCode>General</c:formatCode>
                <c:ptCount val="6"/>
                <c:pt idx="0">
                  <c:v>67</c:v>
                </c:pt>
                <c:pt idx="1">
                  <c:v>100</c:v>
                </c:pt>
                <c:pt idx="2">
                  <c:v>100</c:v>
                </c:pt>
                <c:pt idx="3">
                  <c:v>100</c:v>
                </c:pt>
                <c:pt idx="4">
                  <c:v>100</c:v>
                </c:pt>
                <c:pt idx="5">
                  <c:v>100</c:v>
                </c:pt>
              </c:numCache>
            </c:numRef>
          </c:val>
        </c:ser>
        <c:dLbls>
          <c:showLegendKey val="0"/>
          <c:showVal val="1"/>
          <c:showCatName val="0"/>
          <c:showSerName val="0"/>
          <c:showPercent val="0"/>
          <c:showBubbleSize val="0"/>
        </c:dLbls>
        <c:gapWidth val="150"/>
        <c:shape val="box"/>
        <c:axId val="31475584"/>
        <c:axId val="31477120"/>
        <c:axId val="0"/>
      </c:bar3DChart>
      <c:catAx>
        <c:axId val="31475584"/>
        <c:scaling>
          <c:orientation val="minMax"/>
        </c:scaling>
        <c:delete val="0"/>
        <c:axPos val="b"/>
        <c:numFmt formatCode="General" sourceLinked="0"/>
        <c:majorTickMark val="none"/>
        <c:minorTickMark val="none"/>
        <c:tickLblPos val="nextTo"/>
        <c:crossAx val="31477120"/>
        <c:crosses val="autoZero"/>
        <c:auto val="1"/>
        <c:lblAlgn val="ctr"/>
        <c:lblOffset val="100"/>
        <c:noMultiLvlLbl val="0"/>
      </c:catAx>
      <c:valAx>
        <c:axId val="31477120"/>
        <c:scaling>
          <c:orientation val="minMax"/>
        </c:scaling>
        <c:delete val="1"/>
        <c:axPos val="l"/>
        <c:numFmt formatCode="General" sourceLinked="1"/>
        <c:majorTickMark val="out"/>
        <c:minorTickMark val="none"/>
        <c:tickLblPos val="nextTo"/>
        <c:crossAx val="31475584"/>
        <c:crosses val="autoZero"/>
        <c:crossBetween val="between"/>
      </c:valAx>
    </c:plotArea>
    <c:plotVisOnly val="1"/>
    <c:dispBlanksAs val="gap"/>
    <c:showDLblsOverMax val="0"/>
  </c:chart>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COMPARATIVO</a:t>
            </a:r>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ADMINISTRATIVO!$Z$34</c:f>
              <c:strCache>
                <c:ptCount val="1"/>
                <c:pt idx="0">
                  <c:v>CUMPLIMIENTO DE METAS</c:v>
                </c:pt>
              </c:strCache>
            </c:strRef>
          </c:tx>
          <c:invertIfNegative val="0"/>
          <c:dLbls>
            <c:dLbl>
              <c:idx val="0"/>
              <c:layout>
                <c:manualLayout>
                  <c:x val="1.1111111111111112E-2"/>
                  <c:y val="-3.2407407407407406E-2"/>
                </c:manualLayout>
              </c:layout>
              <c:tx>
                <c:rich>
                  <a:bodyPr/>
                  <a:lstStyle/>
                  <a:p>
                    <a:r>
                      <a:rPr lang="en-US"/>
                      <a:t>76%</a:t>
                    </a:r>
                  </a:p>
                </c:rich>
              </c:tx>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1.6666666666666666E-2"/>
                  <c:y val="-2.3148148148148147E-2"/>
                </c:manualLayout>
              </c:layout>
              <c:tx>
                <c:rich>
                  <a:bodyPr/>
                  <a:lstStyle/>
                  <a:p>
                    <a:r>
                      <a:rPr lang="en-US"/>
                      <a:t>92%</a:t>
                    </a:r>
                  </a:p>
                </c:rich>
              </c:tx>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ADMINISTRATIVO!$AA$33:$AB$33</c:f>
              <c:numCache>
                <c:formatCode>General</c:formatCode>
                <c:ptCount val="2"/>
                <c:pt idx="0">
                  <c:v>2015</c:v>
                </c:pt>
                <c:pt idx="1">
                  <c:v>2016</c:v>
                </c:pt>
              </c:numCache>
            </c:numRef>
          </c:cat>
          <c:val>
            <c:numRef>
              <c:f>ADMINISTRATIVO!$AA$34:$AB$34</c:f>
              <c:numCache>
                <c:formatCode>General</c:formatCode>
                <c:ptCount val="2"/>
                <c:pt idx="0">
                  <c:v>76</c:v>
                </c:pt>
                <c:pt idx="1">
                  <c:v>92</c:v>
                </c:pt>
              </c:numCache>
            </c:numRef>
          </c:val>
        </c:ser>
        <c:ser>
          <c:idx val="1"/>
          <c:order val="1"/>
          <c:tx>
            <c:strRef>
              <c:f>ADMINISTRATIVO!$Z$35</c:f>
              <c:strCache>
                <c:ptCount val="1"/>
                <c:pt idx="0">
                  <c:v>EJECUCIÓN PLAN DE ACCIÓN</c:v>
                </c:pt>
              </c:strCache>
            </c:strRef>
          </c:tx>
          <c:invertIfNegative val="0"/>
          <c:dLbls>
            <c:dLbl>
              <c:idx val="0"/>
              <c:layout>
                <c:manualLayout>
                  <c:x val="1.9444444444444497E-2"/>
                  <c:y val="-3.2407407407407406E-2"/>
                </c:manualLayout>
              </c:layout>
              <c:tx>
                <c:rich>
                  <a:bodyPr/>
                  <a:lstStyle/>
                  <a:p>
                    <a:r>
                      <a:rPr lang="en-US"/>
                      <a:t>76%</a:t>
                    </a:r>
                  </a:p>
                </c:rich>
              </c:tx>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2.777777777777788E-2"/>
                  <c:y val="-3.2407407407407406E-2"/>
                </c:manualLayout>
              </c:layout>
              <c:tx>
                <c:rich>
                  <a:bodyPr/>
                  <a:lstStyle/>
                  <a:p>
                    <a:r>
                      <a:rPr lang="en-US"/>
                      <a:t>83.5%</a:t>
                    </a:r>
                  </a:p>
                </c:rich>
              </c:tx>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ADMINISTRATIVO!$AA$33:$AB$33</c:f>
              <c:numCache>
                <c:formatCode>General</c:formatCode>
                <c:ptCount val="2"/>
                <c:pt idx="0">
                  <c:v>2015</c:v>
                </c:pt>
                <c:pt idx="1">
                  <c:v>2016</c:v>
                </c:pt>
              </c:numCache>
            </c:numRef>
          </c:cat>
          <c:val>
            <c:numRef>
              <c:f>ADMINISTRATIVO!$AA$35:$AB$35</c:f>
              <c:numCache>
                <c:formatCode>General</c:formatCode>
                <c:ptCount val="2"/>
                <c:pt idx="0">
                  <c:v>76</c:v>
                </c:pt>
                <c:pt idx="1">
                  <c:v>83.5</c:v>
                </c:pt>
              </c:numCache>
            </c:numRef>
          </c:val>
        </c:ser>
        <c:dLbls>
          <c:showLegendKey val="0"/>
          <c:showVal val="1"/>
          <c:showCatName val="0"/>
          <c:showSerName val="0"/>
          <c:showPercent val="0"/>
          <c:showBubbleSize val="0"/>
        </c:dLbls>
        <c:gapWidth val="150"/>
        <c:shape val="box"/>
        <c:axId val="31921280"/>
        <c:axId val="31922816"/>
        <c:axId val="0"/>
      </c:bar3DChart>
      <c:catAx>
        <c:axId val="31921280"/>
        <c:scaling>
          <c:orientation val="minMax"/>
        </c:scaling>
        <c:delete val="0"/>
        <c:axPos val="b"/>
        <c:numFmt formatCode="General" sourceLinked="1"/>
        <c:majorTickMark val="none"/>
        <c:minorTickMark val="none"/>
        <c:tickLblPos val="nextTo"/>
        <c:crossAx val="31922816"/>
        <c:crosses val="autoZero"/>
        <c:auto val="1"/>
        <c:lblAlgn val="ctr"/>
        <c:lblOffset val="100"/>
        <c:noMultiLvlLbl val="0"/>
      </c:catAx>
      <c:valAx>
        <c:axId val="31922816"/>
        <c:scaling>
          <c:orientation val="minMax"/>
        </c:scaling>
        <c:delete val="1"/>
        <c:axPos val="l"/>
        <c:numFmt formatCode="General" sourceLinked="1"/>
        <c:majorTickMark val="out"/>
        <c:minorTickMark val="none"/>
        <c:tickLblPos val="nextTo"/>
        <c:crossAx val="31921280"/>
        <c:crosses val="autoZero"/>
        <c:crossBetween val="between"/>
      </c:valAx>
    </c:plotArea>
    <c:legend>
      <c:legendPos val="t"/>
      <c:layout/>
      <c:overlay val="0"/>
    </c:legend>
    <c:plotVisOnly val="1"/>
    <c:dispBlanksAs val="gap"/>
    <c:showDLblsOverMax val="0"/>
  </c:chart>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sz="1800" b="1" i="0" baseline="0">
                <a:effectLst/>
              </a:rPr>
              <a:t>COMPARATIVO ENTRE EL CUMPLIMIENTO DE METAS Y LA EJECUCION DEL PLAN DE ACCION 2016</a:t>
            </a:r>
            <a:endParaRPr lang="es-CO">
              <a:effectLst/>
            </a:endParaRPr>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92D050"/>
              </a:solidFill>
            </c:spPr>
          </c:dPt>
          <c:dPt>
            <c:idx val="1"/>
            <c:invertIfNegative val="0"/>
            <c:bubble3D val="0"/>
            <c:spPr>
              <a:solidFill>
                <a:srgbClr val="92D050"/>
              </a:solidFill>
            </c:spPr>
          </c:dPt>
          <c:dLbls>
            <c:dLbl>
              <c:idx val="0"/>
              <c:layout>
                <c:manualLayout>
                  <c:x val="2.1368947498010334E-2"/>
                  <c:y val="-6.2930206313212805E-2"/>
                </c:manualLayout>
              </c:layout>
              <c:tx>
                <c:rich>
                  <a:bodyPr/>
                  <a:lstStyle/>
                  <a:p>
                    <a:r>
                      <a:rPr lang="en-US"/>
                      <a:t>92%</a:t>
                    </a:r>
                  </a:p>
                </c:rich>
              </c:tx>
              <c:showLegendKey val="0"/>
              <c:showVal val="1"/>
              <c:showCatName val="0"/>
              <c:showSerName val="0"/>
              <c:showPercent val="0"/>
              <c:showBubbleSize val="0"/>
            </c:dLbl>
            <c:dLbl>
              <c:idx val="1"/>
              <c:layout>
                <c:manualLayout>
                  <c:x val="2.6711184372512915E-2"/>
                  <c:y val="-5.8997068418637007E-2"/>
                </c:manualLayout>
              </c:layout>
              <c:tx>
                <c:rich>
                  <a:bodyPr/>
                  <a:lstStyle/>
                  <a:p>
                    <a:r>
                      <a:rPr lang="en-US"/>
                      <a:t>83,5%</a:t>
                    </a:r>
                  </a:p>
                </c:rich>
              </c:tx>
              <c:showLegendKey val="0"/>
              <c:showVal val="1"/>
              <c:showCatName val="0"/>
              <c:showSerName val="0"/>
              <c:showPercent val="0"/>
              <c:showBubbleSize val="0"/>
            </c:dLbl>
            <c:showLegendKey val="0"/>
            <c:showVal val="1"/>
            <c:showCatName val="0"/>
            <c:showSerName val="0"/>
            <c:showPercent val="0"/>
            <c:showBubbleSize val="0"/>
            <c:showLeaderLines val="0"/>
          </c:dLbls>
          <c:cat>
            <c:strRef>
              <c:f>ADMINISTRATIVO!$Z$34:$Z$35</c:f>
              <c:strCache>
                <c:ptCount val="2"/>
                <c:pt idx="0">
                  <c:v>CUMPLIMIENTO DE METAS</c:v>
                </c:pt>
                <c:pt idx="1">
                  <c:v>EJECUCIÓN PLAN DE ACCIÓN</c:v>
                </c:pt>
              </c:strCache>
            </c:strRef>
          </c:cat>
          <c:val>
            <c:numRef>
              <c:f>ADMINISTRATIVO!$AB$34:$AB$35</c:f>
              <c:numCache>
                <c:formatCode>General</c:formatCode>
                <c:ptCount val="2"/>
                <c:pt idx="0">
                  <c:v>92</c:v>
                </c:pt>
                <c:pt idx="1">
                  <c:v>83.5</c:v>
                </c:pt>
              </c:numCache>
            </c:numRef>
          </c:val>
        </c:ser>
        <c:dLbls>
          <c:showLegendKey val="0"/>
          <c:showVal val="1"/>
          <c:showCatName val="0"/>
          <c:showSerName val="0"/>
          <c:showPercent val="0"/>
          <c:showBubbleSize val="0"/>
        </c:dLbls>
        <c:gapWidth val="150"/>
        <c:shape val="box"/>
        <c:axId val="31963776"/>
        <c:axId val="31967488"/>
        <c:axId val="0"/>
      </c:bar3DChart>
      <c:catAx>
        <c:axId val="31963776"/>
        <c:scaling>
          <c:orientation val="minMax"/>
        </c:scaling>
        <c:delete val="0"/>
        <c:axPos val="b"/>
        <c:majorTickMark val="none"/>
        <c:minorTickMark val="none"/>
        <c:tickLblPos val="nextTo"/>
        <c:crossAx val="31967488"/>
        <c:crosses val="autoZero"/>
        <c:auto val="1"/>
        <c:lblAlgn val="ctr"/>
        <c:lblOffset val="100"/>
        <c:noMultiLvlLbl val="0"/>
      </c:catAx>
      <c:valAx>
        <c:axId val="31967488"/>
        <c:scaling>
          <c:orientation val="minMax"/>
        </c:scaling>
        <c:delete val="1"/>
        <c:axPos val="l"/>
        <c:numFmt formatCode="General" sourceLinked="1"/>
        <c:majorTickMark val="out"/>
        <c:minorTickMark val="none"/>
        <c:tickLblPos val="nextTo"/>
        <c:crossAx val="31963776"/>
        <c:crosses val="autoZero"/>
        <c:crossBetween val="between"/>
      </c:valAx>
    </c:plotArea>
    <c:plotVisOnly val="1"/>
    <c:dispBlanksAs val="gap"/>
    <c:showDLblsOverMax val="0"/>
  </c:chart>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COMPARATIVO POR SUBSISTEMAS</a:t>
            </a:r>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v>CUMPLIMIENTO DE METAS</c:v>
          </c:tx>
          <c:invertIfNegative val="0"/>
          <c:dLbls>
            <c:dLbl>
              <c:idx val="0"/>
              <c:layout/>
              <c:tx>
                <c:rich>
                  <a:bodyPr/>
                  <a:lstStyle/>
                  <a:p>
                    <a:r>
                      <a:rPr lang="en-US"/>
                      <a:t>100%</a:t>
                    </a:r>
                  </a:p>
                </c:rich>
              </c:tx>
              <c:showLegendKey val="0"/>
              <c:showVal val="1"/>
              <c:showCatName val="0"/>
              <c:showSerName val="0"/>
              <c:showPercent val="0"/>
              <c:showBubbleSize val="0"/>
            </c:dLbl>
            <c:dLbl>
              <c:idx val="1"/>
              <c:layout/>
              <c:tx>
                <c:rich>
                  <a:bodyPr/>
                  <a:lstStyle/>
                  <a:p>
                    <a:r>
                      <a:rPr lang="en-US"/>
                      <a:t>94%</a:t>
                    </a:r>
                  </a:p>
                </c:rich>
              </c:tx>
              <c:showLegendKey val="0"/>
              <c:showVal val="1"/>
              <c:showCatName val="0"/>
              <c:showSerName val="0"/>
              <c:showPercent val="0"/>
              <c:showBubbleSize val="0"/>
            </c:dLbl>
            <c:dLbl>
              <c:idx val="2"/>
              <c:layout/>
              <c:tx>
                <c:rich>
                  <a:bodyPr/>
                  <a:lstStyle/>
                  <a:p>
                    <a:r>
                      <a:rPr lang="en-US"/>
                      <a:t>85%</a:t>
                    </a:r>
                  </a:p>
                </c:rich>
              </c:tx>
              <c:showLegendKey val="0"/>
              <c:showVal val="1"/>
              <c:showCatName val="0"/>
              <c:showSerName val="0"/>
              <c:showPercent val="0"/>
              <c:showBubbleSize val="0"/>
            </c:dLbl>
            <c:dLbl>
              <c:idx val="3"/>
              <c:layout/>
              <c:tx>
                <c:rich>
                  <a:bodyPr/>
                  <a:lstStyle/>
                  <a:p>
                    <a:r>
                      <a:rPr lang="en-US"/>
                      <a:t>90%</a:t>
                    </a:r>
                  </a:p>
                </c:rich>
              </c:tx>
              <c:showLegendKey val="0"/>
              <c:showVal val="1"/>
              <c:showCatName val="0"/>
              <c:showSerName val="0"/>
              <c:showPercent val="0"/>
              <c:showBubbleSize val="0"/>
            </c:dLbl>
            <c:dLbl>
              <c:idx val="4"/>
              <c:layout/>
              <c:tx>
                <c:rich>
                  <a:bodyPr/>
                  <a:lstStyle/>
                  <a:p>
                    <a:r>
                      <a:rPr lang="en-US"/>
                      <a:t>91%</a:t>
                    </a:r>
                  </a:p>
                </c:rich>
              </c:tx>
              <c:showLegendKey val="0"/>
              <c:showVal val="1"/>
              <c:showCatName val="0"/>
              <c:showSerName val="0"/>
              <c:showPercent val="0"/>
              <c:showBubbleSize val="0"/>
            </c:dLbl>
            <c:showLegendKey val="0"/>
            <c:showVal val="1"/>
            <c:showCatName val="0"/>
            <c:showSerName val="0"/>
            <c:showPercent val="0"/>
            <c:showBubbleSize val="0"/>
            <c:showLeaderLines val="0"/>
          </c:dLbls>
          <c:cat>
            <c:strRef>
              <c:f>ADMINISTRATIVO!$U$34:$U$38</c:f>
              <c:strCache>
                <c:ptCount val="5"/>
                <c:pt idx="0">
                  <c:v>FORMACIÓN</c:v>
                </c:pt>
                <c:pt idx="1">
                  <c:v>INVESTIGACIÓN </c:v>
                </c:pt>
                <c:pt idx="2">
                  <c:v>PROYECCIÓN SOCIAL</c:v>
                </c:pt>
                <c:pt idx="3">
                  <c:v>BIENESTAR</c:v>
                </c:pt>
                <c:pt idx="4">
                  <c:v>ADMINISTRATIVO</c:v>
                </c:pt>
              </c:strCache>
            </c:strRef>
          </c:cat>
          <c:val>
            <c:numRef>
              <c:f>ADMINISTRATIVO!$V$34:$V$38</c:f>
              <c:numCache>
                <c:formatCode>General</c:formatCode>
                <c:ptCount val="5"/>
                <c:pt idx="0">
                  <c:v>100</c:v>
                </c:pt>
                <c:pt idx="1">
                  <c:v>94</c:v>
                </c:pt>
                <c:pt idx="2">
                  <c:v>85</c:v>
                </c:pt>
                <c:pt idx="3">
                  <c:v>90</c:v>
                </c:pt>
                <c:pt idx="4">
                  <c:v>91</c:v>
                </c:pt>
              </c:numCache>
            </c:numRef>
          </c:val>
        </c:ser>
        <c:ser>
          <c:idx val="1"/>
          <c:order val="1"/>
          <c:tx>
            <c:v>EJECUCIÓN PLAN DE ACCIÓN</c:v>
          </c:tx>
          <c:invertIfNegative val="0"/>
          <c:dLbls>
            <c:dLbl>
              <c:idx val="0"/>
              <c:layout>
                <c:manualLayout>
                  <c:x val="1.9719890042909465E-2"/>
                  <c:y val="-1.2997557414407161E-2"/>
                </c:manualLayout>
              </c:layout>
              <c:tx>
                <c:rich>
                  <a:bodyPr/>
                  <a:lstStyle/>
                  <a:p>
                    <a:r>
                      <a:rPr lang="en-US"/>
                      <a:t>75,92%</a:t>
                    </a:r>
                  </a:p>
                </c:rich>
              </c:tx>
              <c:showLegendKey val="0"/>
              <c:showVal val="1"/>
              <c:showCatName val="0"/>
              <c:showSerName val="0"/>
              <c:showPercent val="0"/>
              <c:showBubbleSize val="0"/>
            </c:dLbl>
            <c:dLbl>
              <c:idx val="1"/>
              <c:layout>
                <c:manualLayout>
                  <c:x val="2.330532459616573E-2"/>
                  <c:y val="-8.6650382762714414E-3"/>
                </c:manualLayout>
              </c:layout>
              <c:tx>
                <c:rich>
                  <a:bodyPr/>
                  <a:lstStyle/>
                  <a:p>
                    <a:r>
                      <a:rPr lang="en-US"/>
                      <a:t>86,76%</a:t>
                    </a:r>
                  </a:p>
                </c:rich>
              </c:tx>
              <c:showLegendKey val="0"/>
              <c:showVal val="1"/>
              <c:showCatName val="0"/>
              <c:showSerName val="0"/>
              <c:showPercent val="0"/>
              <c:showBubbleSize val="0"/>
            </c:dLbl>
            <c:dLbl>
              <c:idx val="2"/>
              <c:layout/>
              <c:tx>
                <c:rich>
                  <a:bodyPr/>
                  <a:lstStyle/>
                  <a:p>
                    <a:r>
                      <a:rPr lang="en-US"/>
                      <a:t>94,11%</a:t>
                    </a:r>
                  </a:p>
                </c:rich>
              </c:tx>
              <c:showLegendKey val="0"/>
              <c:showVal val="1"/>
              <c:showCatName val="0"/>
              <c:showSerName val="0"/>
              <c:showPercent val="0"/>
              <c:showBubbleSize val="0"/>
            </c:dLbl>
            <c:dLbl>
              <c:idx val="3"/>
              <c:layout>
                <c:manualLayout>
                  <c:x val="1.7927172766281332E-2"/>
                  <c:y val="0"/>
                </c:manualLayout>
              </c:layout>
              <c:tx>
                <c:rich>
                  <a:bodyPr/>
                  <a:lstStyle/>
                  <a:p>
                    <a:r>
                      <a:rPr lang="en-US"/>
                      <a:t>92,28%</a:t>
                    </a:r>
                  </a:p>
                </c:rich>
              </c:tx>
              <c:showLegendKey val="0"/>
              <c:showVal val="1"/>
              <c:showCatName val="0"/>
              <c:showSerName val="0"/>
              <c:showPercent val="0"/>
              <c:showBubbleSize val="0"/>
            </c:dLbl>
            <c:dLbl>
              <c:idx val="4"/>
              <c:layout>
                <c:manualLayout>
                  <c:x val="2.330532459616573E-2"/>
                  <c:y val="-8.6650382762714414E-3"/>
                </c:manualLayout>
              </c:layout>
              <c:tx>
                <c:rich>
                  <a:bodyPr/>
                  <a:lstStyle/>
                  <a:p>
                    <a:r>
                      <a:rPr lang="en-US"/>
                      <a:t>79,24%</a:t>
                    </a:r>
                  </a:p>
                </c:rich>
              </c:tx>
              <c:showLegendKey val="0"/>
              <c:showVal val="1"/>
              <c:showCatName val="0"/>
              <c:showSerName val="0"/>
              <c:showPercent val="0"/>
              <c:showBubbleSize val="0"/>
            </c:dLbl>
            <c:showLegendKey val="0"/>
            <c:showVal val="1"/>
            <c:showCatName val="0"/>
            <c:showSerName val="0"/>
            <c:showPercent val="0"/>
            <c:showBubbleSize val="0"/>
            <c:showLeaderLines val="0"/>
          </c:dLbls>
          <c:cat>
            <c:strRef>
              <c:f>ADMINISTRATIVO!$U$34:$U$38</c:f>
              <c:strCache>
                <c:ptCount val="5"/>
                <c:pt idx="0">
                  <c:v>FORMACIÓN</c:v>
                </c:pt>
                <c:pt idx="1">
                  <c:v>INVESTIGACIÓN </c:v>
                </c:pt>
                <c:pt idx="2">
                  <c:v>PROYECCIÓN SOCIAL</c:v>
                </c:pt>
                <c:pt idx="3">
                  <c:v>BIENESTAR</c:v>
                </c:pt>
                <c:pt idx="4">
                  <c:v>ADMINISTRATIVO</c:v>
                </c:pt>
              </c:strCache>
            </c:strRef>
          </c:cat>
          <c:val>
            <c:numRef>
              <c:f>ADMINISTRATIVO!$W$34:$W$38</c:f>
              <c:numCache>
                <c:formatCode>General</c:formatCode>
                <c:ptCount val="5"/>
                <c:pt idx="0">
                  <c:v>75.92</c:v>
                </c:pt>
                <c:pt idx="1">
                  <c:v>86.76</c:v>
                </c:pt>
                <c:pt idx="2">
                  <c:v>94.11</c:v>
                </c:pt>
                <c:pt idx="3">
                  <c:v>92.28</c:v>
                </c:pt>
                <c:pt idx="4">
                  <c:v>79.239999999999995</c:v>
                </c:pt>
              </c:numCache>
            </c:numRef>
          </c:val>
        </c:ser>
        <c:dLbls>
          <c:showLegendKey val="0"/>
          <c:showVal val="1"/>
          <c:showCatName val="0"/>
          <c:showSerName val="0"/>
          <c:showPercent val="0"/>
          <c:showBubbleSize val="0"/>
        </c:dLbls>
        <c:gapWidth val="150"/>
        <c:shape val="box"/>
        <c:axId val="31707136"/>
        <c:axId val="31708672"/>
        <c:axId val="0"/>
      </c:bar3DChart>
      <c:catAx>
        <c:axId val="31707136"/>
        <c:scaling>
          <c:orientation val="minMax"/>
        </c:scaling>
        <c:delete val="0"/>
        <c:axPos val="b"/>
        <c:majorTickMark val="none"/>
        <c:minorTickMark val="none"/>
        <c:tickLblPos val="nextTo"/>
        <c:crossAx val="31708672"/>
        <c:crosses val="autoZero"/>
        <c:auto val="1"/>
        <c:lblAlgn val="ctr"/>
        <c:lblOffset val="100"/>
        <c:noMultiLvlLbl val="0"/>
      </c:catAx>
      <c:valAx>
        <c:axId val="31708672"/>
        <c:scaling>
          <c:orientation val="minMax"/>
        </c:scaling>
        <c:delete val="1"/>
        <c:axPos val="l"/>
        <c:numFmt formatCode="General" sourceLinked="1"/>
        <c:majorTickMark val="out"/>
        <c:minorTickMark val="none"/>
        <c:tickLblPos val="nextTo"/>
        <c:crossAx val="31707136"/>
        <c:crosses val="autoZero"/>
        <c:crossBetween val="between"/>
      </c:valAx>
    </c:plotArea>
    <c:legend>
      <c:legendPos val="t"/>
      <c:layout/>
      <c:overlay val="0"/>
    </c:legend>
    <c:plotVisOnly val="1"/>
    <c:dispBlanksAs val="gap"/>
    <c:showDLblsOverMax val="0"/>
  </c:chart>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FORMACIÓN</a:t>
            </a:r>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FORMACIÓN!$B$20:$B$26</c:f>
              <c:strCache>
                <c:ptCount val="7"/>
                <c:pt idx="0">
                  <c:v>SF-PY1. Identidad con la Teleología Institucional.</c:v>
                </c:pt>
                <c:pt idx="1">
                  <c:v>SF-PY2.   Creación de nueva Oferta Académica en las Sedes.</c:v>
                </c:pt>
                <c:pt idx="2">
                  <c:v>SF-PY3. Desarrollo Profesoral Permanente en lo Pedagógico, Disciplinar y Profesional.</c:v>
                </c:pt>
                <c:pt idx="3">
                  <c:v>SF-PY4.  Autoevalución y Acreditación de Programas Académicos de Pregrado y Postgrado.</c:v>
                </c:pt>
                <c:pt idx="4">
                  <c:v>SF-PY5.  Acreditación de Alta Calidad de la Universidad.</c:v>
                </c:pt>
                <c:pt idx="5">
                  <c:v>SF-PY6.      Relevo Generacional con Excelencia Académica.</c:v>
                </c:pt>
                <c:pt idx="6">
                  <c:v>SF-PY7. Fortalecimiento de los Vínculos Universidad - Egresados.</c:v>
                </c:pt>
              </c:strCache>
            </c:strRef>
          </c:cat>
          <c:val>
            <c:numRef>
              <c:f>FORMACIÓN!$C$20:$C$26</c:f>
              <c:numCache>
                <c:formatCode>General</c:formatCode>
                <c:ptCount val="7"/>
                <c:pt idx="0">
                  <c:v>100</c:v>
                </c:pt>
                <c:pt idx="1">
                  <c:v>50</c:v>
                </c:pt>
                <c:pt idx="2">
                  <c:v>40</c:v>
                </c:pt>
                <c:pt idx="3">
                  <c:v>100</c:v>
                </c:pt>
                <c:pt idx="4">
                  <c:v>67</c:v>
                </c:pt>
                <c:pt idx="6">
                  <c:v>100</c:v>
                </c:pt>
              </c:numCache>
            </c:numRef>
          </c:val>
        </c:ser>
        <c:dLbls>
          <c:showLegendKey val="0"/>
          <c:showVal val="1"/>
          <c:showCatName val="0"/>
          <c:showSerName val="0"/>
          <c:showPercent val="0"/>
          <c:showBubbleSize val="0"/>
        </c:dLbls>
        <c:gapWidth val="150"/>
        <c:shape val="box"/>
        <c:axId val="31745536"/>
        <c:axId val="31752576"/>
        <c:axId val="0"/>
      </c:bar3DChart>
      <c:catAx>
        <c:axId val="31745536"/>
        <c:scaling>
          <c:orientation val="minMax"/>
        </c:scaling>
        <c:delete val="0"/>
        <c:axPos val="b"/>
        <c:numFmt formatCode="General" sourceLinked="0"/>
        <c:majorTickMark val="none"/>
        <c:minorTickMark val="none"/>
        <c:tickLblPos val="nextTo"/>
        <c:crossAx val="31752576"/>
        <c:crosses val="autoZero"/>
        <c:auto val="1"/>
        <c:lblAlgn val="ctr"/>
        <c:lblOffset val="100"/>
        <c:noMultiLvlLbl val="0"/>
      </c:catAx>
      <c:valAx>
        <c:axId val="31752576"/>
        <c:scaling>
          <c:orientation val="minMax"/>
        </c:scaling>
        <c:delete val="1"/>
        <c:axPos val="l"/>
        <c:numFmt formatCode="General" sourceLinked="1"/>
        <c:majorTickMark val="out"/>
        <c:minorTickMark val="none"/>
        <c:tickLblPos val="nextTo"/>
        <c:crossAx val="31745536"/>
        <c:crosses val="autoZero"/>
        <c:crossBetween val="between"/>
      </c:valAx>
    </c:plotArea>
    <c:plotVisOnly val="1"/>
    <c:dispBlanksAs val="gap"/>
    <c:showDLblsOverMax val="0"/>
  </c:chart>
  <c:printSettings>
    <c:headerFooter/>
    <c:pageMargins b="0.75" l="0.7" r="0.7" t="0.75" header="0.3" footer="0.3"/>
    <c:pageSetup orientation="portrait"/>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FORMACIÓN</a:t>
            </a:r>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v>TRIMESTRE 1</c:v>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FORMACIÓN!$B$20:$B$26</c:f>
              <c:strCache>
                <c:ptCount val="7"/>
                <c:pt idx="0">
                  <c:v>SF-PY1. Identidad con la Teleología Institucional.</c:v>
                </c:pt>
                <c:pt idx="1">
                  <c:v>SF-PY2.   Creación de nueva Oferta Académica en las Sedes.</c:v>
                </c:pt>
                <c:pt idx="2">
                  <c:v>SF-PY3. Desarrollo Profesoral Permanente en lo Pedagógico, Disciplinar y Profesional.</c:v>
                </c:pt>
                <c:pt idx="3">
                  <c:v>SF-PY4.  Autoevalución y Acreditación de Programas Académicos de Pregrado y Postgrado.</c:v>
                </c:pt>
                <c:pt idx="4">
                  <c:v>SF-PY5.  Acreditación de Alta Calidad de la Universidad.</c:v>
                </c:pt>
                <c:pt idx="5">
                  <c:v>SF-PY6.      Relevo Generacional con Excelencia Académica.</c:v>
                </c:pt>
                <c:pt idx="6">
                  <c:v>SF-PY7. Fortalecimiento de los Vínculos Universidad - Egresados.</c:v>
                </c:pt>
              </c:strCache>
            </c:strRef>
          </c:cat>
          <c:val>
            <c:numRef>
              <c:f>FORMACIÓN!$C$20:$C$26</c:f>
              <c:numCache>
                <c:formatCode>General</c:formatCode>
                <c:ptCount val="7"/>
                <c:pt idx="0">
                  <c:v>100</c:v>
                </c:pt>
                <c:pt idx="1">
                  <c:v>50</c:v>
                </c:pt>
                <c:pt idx="2">
                  <c:v>40</c:v>
                </c:pt>
                <c:pt idx="3">
                  <c:v>100</c:v>
                </c:pt>
                <c:pt idx="4">
                  <c:v>67</c:v>
                </c:pt>
                <c:pt idx="6">
                  <c:v>100</c:v>
                </c:pt>
              </c:numCache>
            </c:numRef>
          </c:val>
        </c:ser>
        <c:ser>
          <c:idx val="1"/>
          <c:order val="1"/>
          <c:tx>
            <c:v>TRIMESTRE 2</c:v>
          </c:tx>
          <c:spPr>
            <a:solidFill>
              <a:srgbClr val="00B0F0"/>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FORMACIÓN!$B$20:$B$26</c:f>
              <c:strCache>
                <c:ptCount val="7"/>
                <c:pt idx="0">
                  <c:v>SF-PY1. Identidad con la Teleología Institucional.</c:v>
                </c:pt>
                <c:pt idx="1">
                  <c:v>SF-PY2.   Creación de nueva Oferta Académica en las Sedes.</c:v>
                </c:pt>
                <c:pt idx="2">
                  <c:v>SF-PY3. Desarrollo Profesoral Permanente en lo Pedagógico, Disciplinar y Profesional.</c:v>
                </c:pt>
                <c:pt idx="3">
                  <c:v>SF-PY4.  Autoevalución y Acreditación de Programas Académicos de Pregrado y Postgrado.</c:v>
                </c:pt>
                <c:pt idx="4">
                  <c:v>SF-PY5.  Acreditación de Alta Calidad de la Universidad.</c:v>
                </c:pt>
                <c:pt idx="5">
                  <c:v>SF-PY6.      Relevo Generacional con Excelencia Académica.</c:v>
                </c:pt>
                <c:pt idx="6">
                  <c:v>SF-PY7. Fortalecimiento de los Vínculos Universidad - Egresados.</c:v>
                </c:pt>
              </c:strCache>
            </c:strRef>
          </c:cat>
          <c:val>
            <c:numRef>
              <c:f>FORMACIÓN!$E$20:$E$26</c:f>
              <c:numCache>
                <c:formatCode>General</c:formatCode>
                <c:ptCount val="7"/>
                <c:pt idx="0">
                  <c:v>100</c:v>
                </c:pt>
                <c:pt idx="1">
                  <c:v>100</c:v>
                </c:pt>
                <c:pt idx="2">
                  <c:v>100</c:v>
                </c:pt>
                <c:pt idx="3">
                  <c:v>100</c:v>
                </c:pt>
                <c:pt idx="4">
                  <c:v>100</c:v>
                </c:pt>
                <c:pt idx="6">
                  <c:v>100</c:v>
                </c:pt>
              </c:numCache>
            </c:numRef>
          </c:val>
        </c:ser>
        <c:dLbls>
          <c:showLegendKey val="0"/>
          <c:showVal val="1"/>
          <c:showCatName val="0"/>
          <c:showSerName val="0"/>
          <c:showPercent val="0"/>
          <c:showBubbleSize val="0"/>
        </c:dLbls>
        <c:gapWidth val="150"/>
        <c:shape val="box"/>
        <c:axId val="31135616"/>
        <c:axId val="31137152"/>
        <c:axId val="0"/>
      </c:bar3DChart>
      <c:catAx>
        <c:axId val="31135616"/>
        <c:scaling>
          <c:orientation val="minMax"/>
        </c:scaling>
        <c:delete val="0"/>
        <c:axPos val="b"/>
        <c:numFmt formatCode="General" sourceLinked="0"/>
        <c:majorTickMark val="none"/>
        <c:minorTickMark val="none"/>
        <c:tickLblPos val="nextTo"/>
        <c:crossAx val="31137152"/>
        <c:crosses val="autoZero"/>
        <c:auto val="1"/>
        <c:lblAlgn val="ctr"/>
        <c:lblOffset val="100"/>
        <c:noMultiLvlLbl val="0"/>
      </c:catAx>
      <c:valAx>
        <c:axId val="31137152"/>
        <c:scaling>
          <c:orientation val="minMax"/>
        </c:scaling>
        <c:delete val="1"/>
        <c:axPos val="l"/>
        <c:numFmt formatCode="General" sourceLinked="1"/>
        <c:majorTickMark val="out"/>
        <c:minorTickMark val="none"/>
        <c:tickLblPos val="nextTo"/>
        <c:crossAx val="31135616"/>
        <c:crosses val="autoZero"/>
        <c:crossBetween val="between"/>
      </c:valAx>
    </c:plotArea>
    <c:legend>
      <c:legendPos val="t"/>
      <c:layout/>
      <c:overlay val="0"/>
    </c:legend>
    <c:plotVisOnly val="1"/>
    <c:dispBlanksAs val="gap"/>
    <c:showDLblsOverMax val="0"/>
  </c:chart>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FORMACIÓN</a:t>
            </a:r>
          </a:p>
        </c:rich>
      </c:tx>
      <c:layout/>
      <c:overlay val="0"/>
    </c:title>
    <c:autoTitleDeleted val="0"/>
    <c:view3D>
      <c:rotX val="15"/>
      <c:rotY val="20"/>
      <c:rAngAx val="1"/>
    </c:view3D>
    <c:floor>
      <c:thickness val="0"/>
    </c:floor>
    <c:sideWall>
      <c:thickness val="0"/>
    </c:sideWall>
    <c:backWall>
      <c:thickness val="0"/>
    </c:backWall>
    <c:plotArea>
      <c:layout>
        <c:manualLayout>
          <c:layoutTarget val="inner"/>
          <c:xMode val="edge"/>
          <c:yMode val="edge"/>
          <c:x val="8.7839189320764358E-2"/>
          <c:y val="0.15515336803229346"/>
          <c:w val="0.89043241223795655"/>
          <c:h val="0.4194271839131351"/>
        </c:manualLayout>
      </c:layout>
      <c:bar3DChart>
        <c:barDir val="col"/>
        <c:grouping val="clustered"/>
        <c:varyColors val="0"/>
        <c:ser>
          <c:idx val="0"/>
          <c:order val="0"/>
          <c:spPr>
            <a:solidFill>
              <a:schemeClr val="accent2"/>
            </a:solidFill>
          </c:spPr>
          <c:invertIfNegative val="0"/>
          <c:dLbls>
            <c:dLbl>
              <c:idx val="0"/>
              <c:layout>
                <c:manualLayout>
                  <c:x val="-7.9012357968287605E-3"/>
                  <c:y val="-3.7865337146104445E-3"/>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9.8765447460359285E-3"/>
                  <c:y val="0"/>
                </c:manualLayout>
              </c:layout>
              <c:showLegendKey val="0"/>
              <c:showVal val="1"/>
              <c:showCatName val="0"/>
              <c:showSerName val="0"/>
              <c:showPercent val="0"/>
              <c:showBubbleSize val="0"/>
              <c:extLst>
                <c:ext xmlns:c15="http://schemas.microsoft.com/office/drawing/2012/chart" uri="{CE6537A1-D6FC-4f65-9D91-7224C49458BB}"/>
              </c:extLst>
            </c:dLbl>
            <c:dLbl>
              <c:idx val="6"/>
              <c:layout>
                <c:manualLayout>
                  <c:x val="-7.9012357968287431E-3"/>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FORMACIÓN!$B$20:$B$26</c:f>
              <c:strCache>
                <c:ptCount val="7"/>
                <c:pt idx="0">
                  <c:v>SF-PY1. Identidad con la Teleología Institucional.</c:v>
                </c:pt>
                <c:pt idx="1">
                  <c:v>SF-PY2.   Creación de nueva Oferta Académica en las Sedes.</c:v>
                </c:pt>
                <c:pt idx="2">
                  <c:v>SF-PY3. Desarrollo Profesoral Permanente en lo Pedagógico, Disciplinar y Profesional.</c:v>
                </c:pt>
                <c:pt idx="3">
                  <c:v>SF-PY4.  Autoevalución y Acreditación de Programas Académicos de Pregrado y Postgrado.</c:v>
                </c:pt>
                <c:pt idx="4">
                  <c:v>SF-PY5.  Acreditación de Alta Calidad de la Universidad.</c:v>
                </c:pt>
                <c:pt idx="5">
                  <c:v>SF-PY6.      Relevo Generacional con Excelencia Académica.</c:v>
                </c:pt>
                <c:pt idx="6">
                  <c:v>SF-PY7. Fortalecimiento de los Vínculos Universidad - Egresados.</c:v>
                </c:pt>
              </c:strCache>
            </c:strRef>
          </c:cat>
          <c:val>
            <c:numRef>
              <c:f>FORMACIÓN!$C$20:$C$26</c:f>
              <c:numCache>
                <c:formatCode>General</c:formatCode>
                <c:ptCount val="7"/>
                <c:pt idx="0">
                  <c:v>100</c:v>
                </c:pt>
                <c:pt idx="1">
                  <c:v>50</c:v>
                </c:pt>
                <c:pt idx="2">
                  <c:v>40</c:v>
                </c:pt>
                <c:pt idx="3">
                  <c:v>100</c:v>
                </c:pt>
                <c:pt idx="4">
                  <c:v>67</c:v>
                </c:pt>
                <c:pt idx="6">
                  <c:v>100</c:v>
                </c:pt>
              </c:numCache>
            </c:numRef>
          </c:val>
        </c:ser>
        <c:ser>
          <c:idx val="1"/>
          <c:order val="1"/>
          <c:spPr>
            <a:solidFill>
              <a:schemeClr val="accent3"/>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FORMACIÓN!$B$20:$B$26</c:f>
              <c:strCache>
                <c:ptCount val="7"/>
                <c:pt idx="0">
                  <c:v>SF-PY1. Identidad con la Teleología Institucional.</c:v>
                </c:pt>
                <c:pt idx="1">
                  <c:v>SF-PY2.   Creación de nueva Oferta Académica en las Sedes.</c:v>
                </c:pt>
                <c:pt idx="2">
                  <c:v>SF-PY3. Desarrollo Profesoral Permanente en lo Pedagógico, Disciplinar y Profesional.</c:v>
                </c:pt>
                <c:pt idx="3">
                  <c:v>SF-PY4.  Autoevalución y Acreditación de Programas Académicos de Pregrado y Postgrado.</c:v>
                </c:pt>
                <c:pt idx="4">
                  <c:v>SF-PY5.  Acreditación de Alta Calidad de la Universidad.</c:v>
                </c:pt>
                <c:pt idx="5">
                  <c:v>SF-PY6.      Relevo Generacional con Excelencia Académica.</c:v>
                </c:pt>
                <c:pt idx="6">
                  <c:v>SF-PY7. Fortalecimiento de los Vínculos Universidad - Egresados.</c:v>
                </c:pt>
              </c:strCache>
            </c:strRef>
          </c:cat>
          <c:val>
            <c:numRef>
              <c:f>FORMACIÓN!$E$20:$E$26</c:f>
              <c:numCache>
                <c:formatCode>General</c:formatCode>
                <c:ptCount val="7"/>
                <c:pt idx="0">
                  <c:v>100</c:v>
                </c:pt>
                <c:pt idx="1">
                  <c:v>100</c:v>
                </c:pt>
                <c:pt idx="2">
                  <c:v>100</c:v>
                </c:pt>
                <c:pt idx="3">
                  <c:v>100</c:v>
                </c:pt>
                <c:pt idx="4">
                  <c:v>100</c:v>
                </c:pt>
                <c:pt idx="6">
                  <c:v>100</c:v>
                </c:pt>
              </c:numCache>
            </c:numRef>
          </c:val>
        </c:ser>
        <c:ser>
          <c:idx val="2"/>
          <c:order val="2"/>
          <c:spPr>
            <a:solidFill>
              <a:srgbClr val="00B0F0"/>
            </a:solidFill>
          </c:spPr>
          <c:invertIfNegative val="0"/>
          <c:dLbls>
            <c:dLbl>
              <c:idx val="0"/>
              <c:layout>
                <c:manualLayout>
                  <c:x val="1.3827162644450299E-2"/>
                  <c:y val="0"/>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7.9012357968287796E-3"/>
                  <c:y val="0"/>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9.8765447460359285E-3"/>
                  <c:y val="-1.7354745708461176E-17"/>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1.5802471593657486E-2"/>
                  <c:y val="0"/>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1.1851853695243114E-2"/>
                  <c:y val="0"/>
                </c:manualLayout>
              </c:layout>
              <c:showLegendKey val="0"/>
              <c:showVal val="1"/>
              <c:showCatName val="0"/>
              <c:showSerName val="0"/>
              <c:showPercent val="0"/>
              <c:showBubbleSize val="0"/>
              <c:extLst>
                <c:ext xmlns:c15="http://schemas.microsoft.com/office/drawing/2012/chart" uri="{CE6537A1-D6FC-4f65-9D91-7224C49458BB}"/>
              </c:extLst>
            </c:dLbl>
            <c:dLbl>
              <c:idx val="6"/>
              <c:layout>
                <c:manualLayout>
                  <c:x val="1.3827162644450299E-2"/>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FORMACIÓN!$B$20:$B$26</c:f>
              <c:strCache>
                <c:ptCount val="7"/>
                <c:pt idx="0">
                  <c:v>SF-PY1. Identidad con la Teleología Institucional.</c:v>
                </c:pt>
                <c:pt idx="1">
                  <c:v>SF-PY2.   Creación de nueva Oferta Académica en las Sedes.</c:v>
                </c:pt>
                <c:pt idx="2">
                  <c:v>SF-PY3. Desarrollo Profesoral Permanente en lo Pedagógico, Disciplinar y Profesional.</c:v>
                </c:pt>
                <c:pt idx="3">
                  <c:v>SF-PY4.  Autoevalución y Acreditación de Programas Académicos de Pregrado y Postgrado.</c:v>
                </c:pt>
                <c:pt idx="4">
                  <c:v>SF-PY5.  Acreditación de Alta Calidad de la Universidad.</c:v>
                </c:pt>
                <c:pt idx="5">
                  <c:v>SF-PY6.      Relevo Generacional con Excelencia Académica.</c:v>
                </c:pt>
                <c:pt idx="6">
                  <c:v>SF-PY7. Fortalecimiento de los Vínculos Universidad - Egresados.</c:v>
                </c:pt>
              </c:strCache>
            </c:strRef>
          </c:cat>
          <c:val>
            <c:numRef>
              <c:f>FORMACIÓN!$G$20:$G$26</c:f>
              <c:numCache>
                <c:formatCode>General</c:formatCode>
                <c:ptCount val="7"/>
                <c:pt idx="0">
                  <c:v>100</c:v>
                </c:pt>
                <c:pt idx="1">
                  <c:v>100</c:v>
                </c:pt>
                <c:pt idx="2">
                  <c:v>100</c:v>
                </c:pt>
                <c:pt idx="3">
                  <c:v>100</c:v>
                </c:pt>
                <c:pt idx="4">
                  <c:v>100</c:v>
                </c:pt>
                <c:pt idx="5">
                  <c:v>100</c:v>
                </c:pt>
                <c:pt idx="6">
                  <c:v>100</c:v>
                </c:pt>
              </c:numCache>
            </c:numRef>
          </c:val>
        </c:ser>
        <c:dLbls>
          <c:showLegendKey val="0"/>
          <c:showVal val="1"/>
          <c:showCatName val="0"/>
          <c:showSerName val="0"/>
          <c:showPercent val="0"/>
          <c:showBubbleSize val="0"/>
        </c:dLbls>
        <c:gapWidth val="150"/>
        <c:shape val="box"/>
        <c:axId val="31181824"/>
        <c:axId val="31208192"/>
        <c:axId val="0"/>
      </c:bar3DChart>
      <c:catAx>
        <c:axId val="31181824"/>
        <c:scaling>
          <c:orientation val="minMax"/>
        </c:scaling>
        <c:delete val="0"/>
        <c:axPos val="b"/>
        <c:numFmt formatCode="General" sourceLinked="0"/>
        <c:majorTickMark val="none"/>
        <c:minorTickMark val="none"/>
        <c:tickLblPos val="nextTo"/>
        <c:crossAx val="31208192"/>
        <c:crosses val="autoZero"/>
        <c:auto val="1"/>
        <c:lblAlgn val="ctr"/>
        <c:lblOffset val="100"/>
        <c:noMultiLvlLbl val="0"/>
      </c:catAx>
      <c:valAx>
        <c:axId val="31208192"/>
        <c:scaling>
          <c:orientation val="minMax"/>
        </c:scaling>
        <c:delete val="1"/>
        <c:axPos val="l"/>
        <c:numFmt formatCode="General" sourceLinked="1"/>
        <c:majorTickMark val="out"/>
        <c:minorTickMark val="none"/>
        <c:tickLblPos val="nextTo"/>
        <c:crossAx val="31181824"/>
        <c:crosses val="autoZero"/>
        <c:crossBetween val="between"/>
      </c:valAx>
    </c:plotArea>
    <c:plotVisOnly val="1"/>
    <c:dispBlanksAs val="gap"/>
    <c:showDLblsOverMax val="0"/>
  </c:chart>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INVESTIGACIÓN</a:t>
            </a:r>
          </a:p>
        </c:rich>
      </c:tx>
      <c:overlay val="0"/>
    </c:title>
    <c:autoTitleDeleted val="0"/>
    <c:view3D>
      <c:rotX val="15"/>
      <c:rotY val="20"/>
      <c:rAngAx val="1"/>
    </c:view3D>
    <c:floor>
      <c:thickness val="0"/>
    </c:floor>
    <c:sideWall>
      <c:thickness val="0"/>
    </c:sideWall>
    <c:backWall>
      <c:thickness val="0"/>
    </c:backWall>
    <c:plotArea>
      <c:layout>
        <c:manualLayout>
          <c:layoutTarget val="inner"/>
          <c:xMode val="edge"/>
          <c:yMode val="edge"/>
          <c:x val="3.1167541557305337E-2"/>
          <c:y val="0.19466681370912908"/>
          <c:w val="0.93827690288713905"/>
          <c:h val="0.39204356644189131"/>
        </c:manualLayout>
      </c:layout>
      <c:bar3DChart>
        <c:barDir val="col"/>
        <c:grouping val="clustered"/>
        <c:varyColors val="0"/>
        <c:ser>
          <c:idx val="0"/>
          <c:order val="0"/>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INVESTIGACIÓN!$B$23:$B$31</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INVESTIGACIÓN!$C$23:$C$31</c:f>
              <c:numCache>
                <c:formatCode>General</c:formatCode>
                <c:ptCount val="9"/>
                <c:pt idx="0">
                  <c:v>67</c:v>
                </c:pt>
                <c:pt idx="1">
                  <c:v>44</c:v>
                </c:pt>
                <c:pt idx="2">
                  <c:v>50</c:v>
                </c:pt>
                <c:pt idx="3">
                  <c:v>75</c:v>
                </c:pt>
                <c:pt idx="4">
                  <c:v>100</c:v>
                </c:pt>
                <c:pt idx="5">
                  <c:v>50</c:v>
                </c:pt>
                <c:pt idx="6">
                  <c:v>50</c:v>
                </c:pt>
                <c:pt idx="7">
                  <c:v>50</c:v>
                </c:pt>
                <c:pt idx="8">
                  <c:v>50</c:v>
                </c:pt>
              </c:numCache>
            </c:numRef>
          </c:val>
        </c:ser>
        <c:dLbls>
          <c:showLegendKey val="0"/>
          <c:showVal val="1"/>
          <c:showCatName val="0"/>
          <c:showSerName val="0"/>
          <c:showPercent val="0"/>
          <c:showBubbleSize val="0"/>
        </c:dLbls>
        <c:gapWidth val="150"/>
        <c:shape val="box"/>
        <c:axId val="31805824"/>
        <c:axId val="31808512"/>
        <c:axId val="0"/>
      </c:bar3DChart>
      <c:catAx>
        <c:axId val="31805824"/>
        <c:scaling>
          <c:orientation val="minMax"/>
        </c:scaling>
        <c:delete val="0"/>
        <c:axPos val="b"/>
        <c:numFmt formatCode="General" sourceLinked="0"/>
        <c:majorTickMark val="none"/>
        <c:minorTickMark val="none"/>
        <c:tickLblPos val="nextTo"/>
        <c:crossAx val="31808512"/>
        <c:crosses val="autoZero"/>
        <c:auto val="1"/>
        <c:lblAlgn val="ctr"/>
        <c:lblOffset val="100"/>
        <c:noMultiLvlLbl val="0"/>
      </c:catAx>
      <c:valAx>
        <c:axId val="31808512"/>
        <c:scaling>
          <c:orientation val="minMax"/>
        </c:scaling>
        <c:delete val="1"/>
        <c:axPos val="l"/>
        <c:numFmt formatCode="General" sourceLinked="1"/>
        <c:majorTickMark val="out"/>
        <c:minorTickMark val="none"/>
        <c:tickLblPos val="nextTo"/>
        <c:crossAx val="31805824"/>
        <c:crosses val="autoZero"/>
        <c:crossBetween val="between"/>
      </c:valAx>
    </c:plotArea>
    <c:plotVisOnly val="1"/>
    <c:dispBlanksAs val="gap"/>
    <c:showDLblsOverMax val="0"/>
  </c:chart>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a:t>
            </a:r>
            <a:r>
              <a:rPr lang="es-CO" baseline="0"/>
              <a:t> DE INVESTIGACIÓN</a:t>
            </a:r>
            <a:endParaRPr lang="es-CO"/>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INVESTIGACIÓN!$B$23:$B$31</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INVESTIGACIÓN!$C$23:$C$31</c:f>
              <c:numCache>
                <c:formatCode>General</c:formatCode>
                <c:ptCount val="9"/>
                <c:pt idx="0">
                  <c:v>67</c:v>
                </c:pt>
                <c:pt idx="1">
                  <c:v>44</c:v>
                </c:pt>
                <c:pt idx="2">
                  <c:v>50</c:v>
                </c:pt>
                <c:pt idx="3">
                  <c:v>75</c:v>
                </c:pt>
                <c:pt idx="4">
                  <c:v>100</c:v>
                </c:pt>
                <c:pt idx="5">
                  <c:v>50</c:v>
                </c:pt>
                <c:pt idx="6">
                  <c:v>50</c:v>
                </c:pt>
                <c:pt idx="7">
                  <c:v>50</c:v>
                </c:pt>
                <c:pt idx="8">
                  <c:v>50</c:v>
                </c:pt>
              </c:numCache>
            </c:numRef>
          </c:val>
        </c:ser>
        <c:ser>
          <c:idx val="1"/>
          <c:order val="1"/>
          <c:invertIfNegative val="0"/>
          <c:dPt>
            <c:idx val="0"/>
            <c:invertIfNegative val="0"/>
            <c:bubble3D val="0"/>
            <c:spPr>
              <a:solidFill>
                <a:srgbClr val="00B0F0"/>
              </a:solidFill>
            </c:spPr>
          </c:dPt>
          <c:dPt>
            <c:idx val="1"/>
            <c:invertIfNegative val="0"/>
            <c:bubble3D val="0"/>
            <c:spPr>
              <a:solidFill>
                <a:srgbClr val="FFFF00"/>
              </a:solidFill>
            </c:spPr>
          </c:dPt>
          <c:dPt>
            <c:idx val="2"/>
            <c:invertIfNegative val="0"/>
            <c:bubble3D val="0"/>
            <c:spPr>
              <a:solidFill>
                <a:srgbClr val="FFFF00"/>
              </a:solidFill>
            </c:spPr>
          </c:dPt>
          <c:dPt>
            <c:idx val="3"/>
            <c:invertIfNegative val="0"/>
            <c:bubble3D val="0"/>
            <c:spPr>
              <a:solidFill>
                <a:srgbClr val="00B0F0"/>
              </a:solidFill>
            </c:spPr>
          </c:dPt>
          <c:dPt>
            <c:idx val="4"/>
            <c:invertIfNegative val="0"/>
            <c:bubble3D val="0"/>
            <c:spPr>
              <a:solidFill>
                <a:srgbClr val="00B0F0"/>
              </a:solidFill>
            </c:spPr>
          </c:dPt>
          <c:dPt>
            <c:idx val="5"/>
            <c:invertIfNegative val="0"/>
            <c:bubble3D val="0"/>
            <c:spPr>
              <a:solidFill>
                <a:srgbClr val="FFFF00"/>
              </a:solidFill>
            </c:spPr>
          </c:dPt>
          <c:dPt>
            <c:idx val="6"/>
            <c:invertIfNegative val="0"/>
            <c:bubble3D val="0"/>
            <c:spPr>
              <a:solidFill>
                <a:srgbClr val="FFFF00"/>
              </a:solidFill>
            </c:spPr>
          </c:dPt>
          <c:dPt>
            <c:idx val="7"/>
            <c:invertIfNegative val="0"/>
            <c:bubble3D val="0"/>
            <c:spPr>
              <a:solidFill>
                <a:srgbClr val="FFFF00"/>
              </a:solidFill>
            </c:spPr>
          </c:dPt>
          <c:dPt>
            <c:idx val="8"/>
            <c:invertIfNegative val="0"/>
            <c:bubble3D val="0"/>
            <c:spPr>
              <a:solidFill>
                <a:srgbClr val="FFFF00"/>
              </a:solidFill>
            </c:spPr>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INVESTIGACIÓN!$B$23:$B$31</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INVESTIGACIÓN!$F$23:$F$31</c:f>
              <c:numCache>
                <c:formatCode>General</c:formatCode>
                <c:ptCount val="9"/>
                <c:pt idx="0">
                  <c:v>100</c:v>
                </c:pt>
                <c:pt idx="1">
                  <c:v>56</c:v>
                </c:pt>
                <c:pt idx="2">
                  <c:v>75</c:v>
                </c:pt>
                <c:pt idx="3">
                  <c:v>100</c:v>
                </c:pt>
                <c:pt idx="4">
                  <c:v>100</c:v>
                </c:pt>
                <c:pt idx="5">
                  <c:v>50</c:v>
                </c:pt>
                <c:pt idx="6">
                  <c:v>50</c:v>
                </c:pt>
                <c:pt idx="7">
                  <c:v>50</c:v>
                </c:pt>
                <c:pt idx="8">
                  <c:v>67</c:v>
                </c:pt>
              </c:numCache>
            </c:numRef>
          </c:val>
        </c:ser>
        <c:dLbls>
          <c:showLegendKey val="0"/>
          <c:showVal val="1"/>
          <c:showCatName val="0"/>
          <c:showSerName val="0"/>
          <c:showPercent val="0"/>
          <c:showBubbleSize val="0"/>
        </c:dLbls>
        <c:gapWidth val="150"/>
        <c:shape val="box"/>
        <c:axId val="31854976"/>
        <c:axId val="31856512"/>
        <c:axId val="0"/>
      </c:bar3DChart>
      <c:catAx>
        <c:axId val="31854976"/>
        <c:scaling>
          <c:orientation val="minMax"/>
        </c:scaling>
        <c:delete val="0"/>
        <c:axPos val="b"/>
        <c:numFmt formatCode="General" sourceLinked="0"/>
        <c:majorTickMark val="none"/>
        <c:minorTickMark val="none"/>
        <c:tickLblPos val="nextTo"/>
        <c:crossAx val="31856512"/>
        <c:crosses val="autoZero"/>
        <c:auto val="1"/>
        <c:lblAlgn val="ctr"/>
        <c:lblOffset val="100"/>
        <c:noMultiLvlLbl val="0"/>
      </c:catAx>
      <c:valAx>
        <c:axId val="31856512"/>
        <c:scaling>
          <c:orientation val="minMax"/>
        </c:scaling>
        <c:delete val="1"/>
        <c:axPos val="l"/>
        <c:numFmt formatCode="General" sourceLinked="1"/>
        <c:majorTickMark val="out"/>
        <c:minorTickMark val="none"/>
        <c:tickLblPos val="nextTo"/>
        <c:crossAx val="31854976"/>
        <c:crosses val="autoZero"/>
        <c:crossBetween val="between"/>
      </c:valAx>
    </c:plotArea>
    <c:legend>
      <c:legendPos val="t"/>
      <c:overlay val="0"/>
    </c:legend>
    <c:plotVisOnly val="1"/>
    <c:dispBlanksAs val="gap"/>
    <c:showDLblsOverMax val="0"/>
  </c:chart>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a:t>
            </a:r>
            <a:r>
              <a:rPr lang="es-CO" baseline="0"/>
              <a:t> DE INVESTIGACIÓN</a:t>
            </a:r>
            <a:endParaRPr lang="es-CO"/>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dLbl>
              <c:idx val="4"/>
              <c:layout>
                <c:manualLayout>
                  <c:x val="-3.1098155450864444E-3"/>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INVESTIGACIÓN!$B$23:$B$31</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INVESTIGACIÓN!$C$23:$C$31</c:f>
              <c:numCache>
                <c:formatCode>General</c:formatCode>
                <c:ptCount val="9"/>
                <c:pt idx="0">
                  <c:v>67</c:v>
                </c:pt>
                <c:pt idx="1">
                  <c:v>44</c:v>
                </c:pt>
                <c:pt idx="2">
                  <c:v>50</c:v>
                </c:pt>
                <c:pt idx="3">
                  <c:v>75</c:v>
                </c:pt>
                <c:pt idx="4">
                  <c:v>100</c:v>
                </c:pt>
                <c:pt idx="5">
                  <c:v>50</c:v>
                </c:pt>
                <c:pt idx="6">
                  <c:v>50</c:v>
                </c:pt>
                <c:pt idx="7">
                  <c:v>50</c:v>
                </c:pt>
                <c:pt idx="8">
                  <c:v>50</c:v>
                </c:pt>
              </c:numCache>
            </c:numRef>
          </c:val>
        </c:ser>
        <c:ser>
          <c:idx val="1"/>
          <c:order val="1"/>
          <c:invertIfNegative val="0"/>
          <c:dLbls>
            <c:dLbl>
              <c:idx val="4"/>
              <c:layout>
                <c:manualLayout>
                  <c:x val="6.2196310901727744E-3"/>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INVESTIGACIÓN!$B$23:$B$31</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INVESTIGACIÓN!$F$23:$F$31</c:f>
              <c:numCache>
                <c:formatCode>General</c:formatCode>
                <c:ptCount val="9"/>
                <c:pt idx="0">
                  <c:v>100</c:v>
                </c:pt>
                <c:pt idx="1">
                  <c:v>56</c:v>
                </c:pt>
                <c:pt idx="2">
                  <c:v>75</c:v>
                </c:pt>
                <c:pt idx="3">
                  <c:v>100</c:v>
                </c:pt>
                <c:pt idx="4">
                  <c:v>100</c:v>
                </c:pt>
                <c:pt idx="5">
                  <c:v>50</c:v>
                </c:pt>
                <c:pt idx="6">
                  <c:v>50</c:v>
                </c:pt>
                <c:pt idx="7">
                  <c:v>50</c:v>
                </c:pt>
                <c:pt idx="8">
                  <c:v>67</c:v>
                </c:pt>
              </c:numCache>
            </c:numRef>
          </c:val>
        </c:ser>
        <c:ser>
          <c:idx val="2"/>
          <c:order val="2"/>
          <c:invertIfNegative val="0"/>
          <c:dPt>
            <c:idx val="0"/>
            <c:invertIfNegative val="0"/>
            <c:bubble3D val="0"/>
            <c:spPr>
              <a:solidFill>
                <a:srgbClr val="00B0F0"/>
              </a:solidFill>
            </c:spPr>
          </c:dPt>
          <c:dPt>
            <c:idx val="1"/>
            <c:invertIfNegative val="0"/>
            <c:bubble3D val="0"/>
            <c:spPr>
              <a:solidFill>
                <a:srgbClr val="92D050"/>
              </a:solidFill>
            </c:spPr>
          </c:dPt>
          <c:dPt>
            <c:idx val="2"/>
            <c:invertIfNegative val="0"/>
            <c:bubble3D val="0"/>
            <c:spPr>
              <a:solidFill>
                <a:srgbClr val="00B0F0"/>
              </a:solidFill>
            </c:spPr>
          </c:dPt>
          <c:dPt>
            <c:idx val="3"/>
            <c:invertIfNegative val="0"/>
            <c:bubble3D val="0"/>
            <c:spPr>
              <a:solidFill>
                <a:srgbClr val="00B0F0"/>
              </a:solidFill>
            </c:spPr>
          </c:dPt>
          <c:dPt>
            <c:idx val="4"/>
            <c:invertIfNegative val="0"/>
            <c:bubble3D val="0"/>
            <c:spPr>
              <a:solidFill>
                <a:srgbClr val="00B0F0"/>
              </a:solidFill>
            </c:spPr>
          </c:dPt>
          <c:dPt>
            <c:idx val="5"/>
            <c:invertIfNegative val="0"/>
            <c:bubble3D val="0"/>
            <c:spPr>
              <a:solidFill>
                <a:srgbClr val="00B0F0"/>
              </a:solidFill>
            </c:spPr>
          </c:dPt>
          <c:dPt>
            <c:idx val="6"/>
            <c:invertIfNegative val="0"/>
            <c:bubble3D val="0"/>
            <c:spPr>
              <a:solidFill>
                <a:srgbClr val="00B0F0"/>
              </a:solidFill>
            </c:spPr>
          </c:dPt>
          <c:dPt>
            <c:idx val="7"/>
            <c:invertIfNegative val="0"/>
            <c:bubble3D val="0"/>
            <c:spPr>
              <a:solidFill>
                <a:srgbClr val="FFFF00"/>
              </a:solidFill>
            </c:spPr>
          </c:dPt>
          <c:dPt>
            <c:idx val="8"/>
            <c:invertIfNegative val="0"/>
            <c:bubble3D val="0"/>
            <c:spPr>
              <a:solidFill>
                <a:srgbClr val="FFFF00"/>
              </a:solidFill>
            </c:spPr>
          </c:dPt>
          <c:dLbls>
            <c:dLbl>
              <c:idx val="0"/>
              <c:layout>
                <c:manualLayout>
                  <c:x val="1.0884354407802355E-2"/>
                  <c:y val="0"/>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6.2196310901727744E-3"/>
                  <c:y val="0"/>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1.3994169952888743E-2"/>
                  <c:y val="-4.1879319629232817E-3"/>
                </c:manualLayout>
              </c:layout>
              <c:showLegendKey val="0"/>
              <c:showVal val="1"/>
              <c:showCatName val="0"/>
              <c:showSerName val="0"/>
              <c:showPercent val="0"/>
              <c:showBubbleSize val="0"/>
              <c:extLst>
                <c:ext xmlns:c15="http://schemas.microsoft.com/office/drawing/2012/chart" uri="{CE6537A1-D6FC-4f65-9D91-7224C49458BB}"/>
              </c:extLst>
            </c:dLbl>
            <c:dLbl>
              <c:idx val="8"/>
              <c:layout>
                <c:manualLayout>
                  <c:x val="6.2196310901726608E-3"/>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INVESTIGACIÓN!$B$23:$B$31</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INVESTIGACIÓN!$H$23:$H$31</c:f>
              <c:numCache>
                <c:formatCode>General</c:formatCode>
                <c:ptCount val="9"/>
                <c:pt idx="0">
                  <c:v>100</c:v>
                </c:pt>
                <c:pt idx="1">
                  <c:v>77</c:v>
                </c:pt>
                <c:pt idx="2">
                  <c:v>100</c:v>
                </c:pt>
                <c:pt idx="3">
                  <c:v>100</c:v>
                </c:pt>
                <c:pt idx="4">
                  <c:v>100</c:v>
                </c:pt>
                <c:pt idx="5">
                  <c:v>100</c:v>
                </c:pt>
                <c:pt idx="6">
                  <c:v>100</c:v>
                </c:pt>
                <c:pt idx="7">
                  <c:v>50</c:v>
                </c:pt>
                <c:pt idx="8">
                  <c:v>67</c:v>
                </c:pt>
              </c:numCache>
            </c:numRef>
          </c:val>
        </c:ser>
        <c:dLbls>
          <c:showLegendKey val="0"/>
          <c:showVal val="1"/>
          <c:showCatName val="0"/>
          <c:showSerName val="0"/>
          <c:showPercent val="0"/>
          <c:showBubbleSize val="0"/>
        </c:dLbls>
        <c:gapWidth val="150"/>
        <c:shape val="box"/>
        <c:axId val="32253056"/>
        <c:axId val="32254592"/>
        <c:axId val="0"/>
      </c:bar3DChart>
      <c:catAx>
        <c:axId val="32253056"/>
        <c:scaling>
          <c:orientation val="minMax"/>
        </c:scaling>
        <c:delete val="0"/>
        <c:axPos val="b"/>
        <c:numFmt formatCode="General" sourceLinked="0"/>
        <c:majorTickMark val="none"/>
        <c:minorTickMark val="none"/>
        <c:tickLblPos val="nextTo"/>
        <c:crossAx val="32254592"/>
        <c:crosses val="autoZero"/>
        <c:auto val="1"/>
        <c:lblAlgn val="ctr"/>
        <c:lblOffset val="100"/>
        <c:noMultiLvlLbl val="0"/>
      </c:catAx>
      <c:valAx>
        <c:axId val="32254592"/>
        <c:scaling>
          <c:orientation val="minMax"/>
        </c:scaling>
        <c:delete val="1"/>
        <c:axPos val="l"/>
        <c:numFmt formatCode="General" sourceLinked="1"/>
        <c:majorTickMark val="out"/>
        <c:minorTickMark val="none"/>
        <c:tickLblPos val="nextTo"/>
        <c:crossAx val="32253056"/>
        <c:crosses val="autoZero"/>
        <c:crossBetween val="between"/>
      </c:valAx>
    </c:plotArea>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FORMACIÓN</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dLbl>
              <c:idx val="0"/>
              <c:layout>
                <c:manualLayout>
                  <c:x val="-7.9012357968287605E-3"/>
                  <c:y val="-3.7865337146104445E-3"/>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9.8765447460359285E-3"/>
                  <c:y val="0"/>
                </c:manualLayout>
              </c:layout>
              <c:showLegendKey val="0"/>
              <c:showVal val="1"/>
              <c:showCatName val="0"/>
              <c:showSerName val="0"/>
              <c:showPercent val="0"/>
              <c:showBubbleSize val="0"/>
              <c:extLst>
                <c:ext xmlns:c15="http://schemas.microsoft.com/office/drawing/2012/chart" uri="{CE6537A1-D6FC-4f65-9D91-7224C49458BB}"/>
              </c:extLst>
            </c:dLbl>
            <c:dLbl>
              <c:idx val="6"/>
              <c:layout>
                <c:manualLayout>
                  <c:x val="-7.9012357968287431E-3"/>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FORMACIÓN!$B$20:$B$26</c:f>
              <c:strCache>
                <c:ptCount val="7"/>
                <c:pt idx="0">
                  <c:v>SF-PY1. Identidad con la Teleología Institucional.</c:v>
                </c:pt>
                <c:pt idx="1">
                  <c:v>SF-PY2.   Creación de nueva Oferta Académica en las Sedes.</c:v>
                </c:pt>
                <c:pt idx="2">
                  <c:v>SF-PY3. Desarrollo Profesoral Permanente en lo Pedagógico, Disciplinar y Profesional.</c:v>
                </c:pt>
                <c:pt idx="3">
                  <c:v>SF-PY4.  Autoevalución y Acreditación de Programas Académicos de Pregrado y Postgrado.</c:v>
                </c:pt>
                <c:pt idx="4">
                  <c:v>SF-PY5.  Acreditación de Alta Calidad de la Universidad.</c:v>
                </c:pt>
                <c:pt idx="5">
                  <c:v>SF-PY6.      Relevo Generacional con Excelencia Académica.</c:v>
                </c:pt>
                <c:pt idx="6">
                  <c:v>SF-PY7. Fortalecimiento de los Vínculos Universidad - Egresados.</c:v>
                </c:pt>
              </c:strCache>
            </c:strRef>
          </c:cat>
          <c:val>
            <c:numRef>
              <c:f>FORMACIÓN!$C$20:$C$26</c:f>
              <c:numCache>
                <c:formatCode>General</c:formatCode>
                <c:ptCount val="7"/>
                <c:pt idx="0">
                  <c:v>100</c:v>
                </c:pt>
                <c:pt idx="1">
                  <c:v>50</c:v>
                </c:pt>
                <c:pt idx="2">
                  <c:v>40</c:v>
                </c:pt>
                <c:pt idx="3">
                  <c:v>100</c:v>
                </c:pt>
                <c:pt idx="4">
                  <c:v>67</c:v>
                </c:pt>
                <c:pt idx="6">
                  <c:v>100</c:v>
                </c:pt>
              </c:numCache>
            </c:numRef>
          </c:val>
        </c:ser>
        <c:ser>
          <c:idx val="1"/>
          <c:order val="1"/>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FORMACIÓN!$B$20:$B$26</c:f>
              <c:strCache>
                <c:ptCount val="7"/>
                <c:pt idx="0">
                  <c:v>SF-PY1. Identidad con la Teleología Institucional.</c:v>
                </c:pt>
                <c:pt idx="1">
                  <c:v>SF-PY2.   Creación de nueva Oferta Académica en las Sedes.</c:v>
                </c:pt>
                <c:pt idx="2">
                  <c:v>SF-PY3. Desarrollo Profesoral Permanente en lo Pedagógico, Disciplinar y Profesional.</c:v>
                </c:pt>
                <c:pt idx="3">
                  <c:v>SF-PY4.  Autoevalución y Acreditación de Programas Académicos de Pregrado y Postgrado.</c:v>
                </c:pt>
                <c:pt idx="4">
                  <c:v>SF-PY5.  Acreditación de Alta Calidad de la Universidad.</c:v>
                </c:pt>
                <c:pt idx="5">
                  <c:v>SF-PY6.      Relevo Generacional con Excelencia Académica.</c:v>
                </c:pt>
                <c:pt idx="6">
                  <c:v>SF-PY7. Fortalecimiento de los Vínculos Universidad - Egresados.</c:v>
                </c:pt>
              </c:strCache>
            </c:strRef>
          </c:cat>
          <c:val>
            <c:numRef>
              <c:f>FORMACIÓN!$E$20:$E$26</c:f>
              <c:numCache>
                <c:formatCode>General</c:formatCode>
                <c:ptCount val="7"/>
                <c:pt idx="0">
                  <c:v>100</c:v>
                </c:pt>
                <c:pt idx="1">
                  <c:v>100</c:v>
                </c:pt>
                <c:pt idx="2">
                  <c:v>100</c:v>
                </c:pt>
                <c:pt idx="3">
                  <c:v>100</c:v>
                </c:pt>
                <c:pt idx="4">
                  <c:v>100</c:v>
                </c:pt>
                <c:pt idx="6">
                  <c:v>100</c:v>
                </c:pt>
              </c:numCache>
            </c:numRef>
          </c:val>
        </c:ser>
        <c:ser>
          <c:idx val="2"/>
          <c:order val="2"/>
          <c:spPr>
            <a:solidFill>
              <a:srgbClr val="00B0F0"/>
            </a:solidFill>
          </c:spPr>
          <c:invertIfNegative val="0"/>
          <c:dLbls>
            <c:dLbl>
              <c:idx val="0"/>
              <c:layout>
                <c:manualLayout>
                  <c:x val="1.3827162644450299E-2"/>
                  <c:y val="0"/>
                </c:manualLayout>
              </c:layout>
              <c:showLegendKey val="0"/>
              <c:showVal val="1"/>
              <c:showCatName val="0"/>
              <c:showSerName val="0"/>
              <c:showPercent val="0"/>
              <c:showBubbleSize val="0"/>
              <c:extLst>
                <c:ext xmlns:c15="http://schemas.microsoft.com/office/drawing/2012/chart" uri="{CE6537A1-D6FC-4f65-9D91-7224C49458BB}"/>
              </c:extLst>
            </c:dLbl>
            <c:dLbl>
              <c:idx val="1"/>
              <c:layout>
                <c:manualLayout>
                  <c:x val="7.9012357968287796E-3"/>
                  <c:y val="0"/>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1.5802471593657486E-2"/>
                  <c:y val="0"/>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1.1851853695243114E-2"/>
                  <c:y val="0"/>
                </c:manualLayout>
              </c:layout>
              <c:showLegendKey val="0"/>
              <c:showVal val="1"/>
              <c:showCatName val="0"/>
              <c:showSerName val="0"/>
              <c:showPercent val="0"/>
              <c:showBubbleSize val="0"/>
              <c:extLst>
                <c:ext xmlns:c15="http://schemas.microsoft.com/office/drawing/2012/chart" uri="{CE6537A1-D6FC-4f65-9D91-7224C49458BB}"/>
              </c:extLst>
            </c:dLbl>
            <c:dLbl>
              <c:idx val="6"/>
              <c:layout>
                <c:manualLayout>
                  <c:x val="1.3827162644450299E-2"/>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FORMACIÓN!$B$20:$B$26</c:f>
              <c:strCache>
                <c:ptCount val="7"/>
                <c:pt idx="0">
                  <c:v>SF-PY1. Identidad con la Teleología Institucional.</c:v>
                </c:pt>
                <c:pt idx="1">
                  <c:v>SF-PY2.   Creación de nueva Oferta Académica en las Sedes.</c:v>
                </c:pt>
                <c:pt idx="2">
                  <c:v>SF-PY3. Desarrollo Profesoral Permanente en lo Pedagógico, Disciplinar y Profesional.</c:v>
                </c:pt>
                <c:pt idx="3">
                  <c:v>SF-PY4.  Autoevalución y Acreditación de Programas Académicos de Pregrado y Postgrado.</c:v>
                </c:pt>
                <c:pt idx="4">
                  <c:v>SF-PY5.  Acreditación de Alta Calidad de la Universidad.</c:v>
                </c:pt>
                <c:pt idx="5">
                  <c:v>SF-PY6.      Relevo Generacional con Excelencia Académica.</c:v>
                </c:pt>
                <c:pt idx="6">
                  <c:v>SF-PY7. Fortalecimiento de los Vínculos Universidad - Egresados.</c:v>
                </c:pt>
              </c:strCache>
            </c:strRef>
          </c:cat>
          <c:val>
            <c:numRef>
              <c:f>FORMACIÓN!$G$20:$G$26</c:f>
              <c:numCache>
                <c:formatCode>General</c:formatCode>
                <c:ptCount val="7"/>
                <c:pt idx="0">
                  <c:v>100</c:v>
                </c:pt>
                <c:pt idx="1">
                  <c:v>100</c:v>
                </c:pt>
                <c:pt idx="2">
                  <c:v>100</c:v>
                </c:pt>
                <c:pt idx="3">
                  <c:v>100</c:v>
                </c:pt>
                <c:pt idx="4">
                  <c:v>100</c:v>
                </c:pt>
                <c:pt idx="5">
                  <c:v>100</c:v>
                </c:pt>
                <c:pt idx="6">
                  <c:v>100</c:v>
                </c:pt>
              </c:numCache>
            </c:numRef>
          </c:val>
        </c:ser>
        <c:dLbls>
          <c:showLegendKey val="0"/>
          <c:showVal val="1"/>
          <c:showCatName val="0"/>
          <c:showSerName val="0"/>
          <c:showPercent val="0"/>
          <c:showBubbleSize val="0"/>
        </c:dLbls>
        <c:gapWidth val="150"/>
        <c:shape val="box"/>
        <c:axId val="45184896"/>
        <c:axId val="45186432"/>
        <c:axId val="0"/>
      </c:bar3DChart>
      <c:catAx>
        <c:axId val="45184896"/>
        <c:scaling>
          <c:orientation val="minMax"/>
        </c:scaling>
        <c:delete val="0"/>
        <c:axPos val="b"/>
        <c:numFmt formatCode="General" sourceLinked="0"/>
        <c:majorTickMark val="none"/>
        <c:minorTickMark val="none"/>
        <c:tickLblPos val="nextTo"/>
        <c:crossAx val="45186432"/>
        <c:crosses val="autoZero"/>
        <c:auto val="1"/>
        <c:lblAlgn val="ctr"/>
        <c:lblOffset val="100"/>
        <c:noMultiLvlLbl val="0"/>
      </c:catAx>
      <c:valAx>
        <c:axId val="45186432"/>
        <c:scaling>
          <c:orientation val="minMax"/>
        </c:scaling>
        <c:delete val="1"/>
        <c:axPos val="l"/>
        <c:numFmt formatCode="General" sourceLinked="1"/>
        <c:majorTickMark val="out"/>
        <c:minorTickMark val="none"/>
        <c:tickLblPos val="nextTo"/>
        <c:crossAx val="45184896"/>
        <c:crosses val="autoZero"/>
        <c:crossBetween val="between"/>
      </c:valAx>
    </c:plotArea>
    <c:legend>
      <c:legendPos val="t"/>
      <c:overlay val="0"/>
    </c:legend>
    <c:plotVisOnly val="1"/>
    <c:dispBlanksAs val="gap"/>
    <c:showDLblsOverMax val="0"/>
  </c:chart>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a:t>
            </a:r>
            <a:r>
              <a:rPr lang="es-CO" baseline="0"/>
              <a:t> DE INVESTIGACIÓN</a:t>
            </a:r>
            <a:endParaRPr lang="es-CO"/>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dLbl>
              <c:idx val="4"/>
              <c:layout>
                <c:manualLayout>
                  <c:x val="-4.139715507015731E-3"/>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INVESTIGACIÓN!$B$23:$B$31</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INVESTIGACIÓN!$C$23:$C$31</c:f>
              <c:numCache>
                <c:formatCode>General</c:formatCode>
                <c:ptCount val="9"/>
                <c:pt idx="0">
                  <c:v>67</c:v>
                </c:pt>
                <c:pt idx="1">
                  <c:v>44</c:v>
                </c:pt>
                <c:pt idx="2">
                  <c:v>50</c:v>
                </c:pt>
                <c:pt idx="3">
                  <c:v>75</c:v>
                </c:pt>
                <c:pt idx="4">
                  <c:v>100</c:v>
                </c:pt>
                <c:pt idx="5">
                  <c:v>50</c:v>
                </c:pt>
                <c:pt idx="6">
                  <c:v>50</c:v>
                </c:pt>
                <c:pt idx="7">
                  <c:v>50</c:v>
                </c:pt>
                <c:pt idx="8">
                  <c:v>50</c:v>
                </c:pt>
              </c:numCache>
            </c:numRef>
          </c:val>
        </c:ser>
        <c:ser>
          <c:idx val="1"/>
          <c:order val="1"/>
          <c:invertIfNegative val="0"/>
          <c:dLbls>
            <c:dLbl>
              <c:idx val="0"/>
              <c:layout>
                <c:manualLayout>
                  <c:x val="-6.8995258450262184E-3"/>
                  <c:y val="0"/>
                </c:manualLayout>
              </c:layout>
              <c:showLegendKey val="0"/>
              <c:showVal val="1"/>
              <c:showCatName val="0"/>
              <c:showSerName val="0"/>
              <c:showPercent val="0"/>
              <c:showBubbleSize val="0"/>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INVESTIGACIÓN!$B$23:$B$31</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INVESTIGACIÓN!$F$23:$F$31</c:f>
              <c:numCache>
                <c:formatCode>General</c:formatCode>
                <c:ptCount val="9"/>
                <c:pt idx="0">
                  <c:v>100</c:v>
                </c:pt>
                <c:pt idx="1">
                  <c:v>56</c:v>
                </c:pt>
                <c:pt idx="2">
                  <c:v>75</c:v>
                </c:pt>
                <c:pt idx="3">
                  <c:v>100</c:v>
                </c:pt>
                <c:pt idx="4">
                  <c:v>100</c:v>
                </c:pt>
                <c:pt idx="5">
                  <c:v>50</c:v>
                </c:pt>
                <c:pt idx="6">
                  <c:v>50</c:v>
                </c:pt>
                <c:pt idx="7">
                  <c:v>50</c:v>
                </c:pt>
                <c:pt idx="8">
                  <c:v>67</c:v>
                </c:pt>
              </c:numCache>
            </c:numRef>
          </c:val>
        </c:ser>
        <c:ser>
          <c:idx val="2"/>
          <c:order val="2"/>
          <c:invertIfNegative val="0"/>
          <c:dLbls>
            <c:dLbl>
              <c:idx val="3"/>
              <c:layout>
                <c:manualLayout>
                  <c:x val="-6.8995258450262695E-3"/>
                  <c:y val="0"/>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2.7598103380104873E-3"/>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INVESTIGACIÓN!$B$23:$B$31</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INVESTIGACIÓN!$H$23:$H$31</c:f>
              <c:numCache>
                <c:formatCode>General</c:formatCode>
                <c:ptCount val="9"/>
                <c:pt idx="0">
                  <c:v>100</c:v>
                </c:pt>
                <c:pt idx="1">
                  <c:v>77</c:v>
                </c:pt>
                <c:pt idx="2">
                  <c:v>100</c:v>
                </c:pt>
                <c:pt idx="3">
                  <c:v>100</c:v>
                </c:pt>
                <c:pt idx="4">
                  <c:v>100</c:v>
                </c:pt>
                <c:pt idx="5">
                  <c:v>100</c:v>
                </c:pt>
                <c:pt idx="6">
                  <c:v>100</c:v>
                </c:pt>
                <c:pt idx="7">
                  <c:v>50</c:v>
                </c:pt>
                <c:pt idx="8">
                  <c:v>67</c:v>
                </c:pt>
              </c:numCache>
            </c:numRef>
          </c:val>
        </c:ser>
        <c:ser>
          <c:idx val="3"/>
          <c:order val="3"/>
          <c:spPr>
            <a:solidFill>
              <a:srgbClr val="00B0F0"/>
            </a:solidFill>
          </c:spPr>
          <c:invertIfNegative val="0"/>
          <c:dPt>
            <c:idx val="2"/>
            <c:invertIfNegative val="0"/>
            <c:bubble3D val="0"/>
            <c:spPr>
              <a:solidFill>
                <a:srgbClr val="FFFF00"/>
              </a:solidFill>
            </c:spPr>
          </c:dPt>
          <c:dLbls>
            <c:dLbl>
              <c:idx val="0"/>
              <c:layout>
                <c:manualLayout>
                  <c:x val="8.279431014031462E-3"/>
                  <c:y val="0"/>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6.8995258450262184E-3"/>
                  <c:y val="0"/>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8.279431014031462E-3"/>
                  <c:y val="0"/>
                </c:manualLayout>
              </c:layout>
              <c:showLegendKey val="0"/>
              <c:showVal val="1"/>
              <c:showCatName val="0"/>
              <c:showSerName val="0"/>
              <c:showPercent val="0"/>
              <c:showBubbleSize val="0"/>
              <c:extLst>
                <c:ext xmlns:c15="http://schemas.microsoft.com/office/drawing/2012/chart" uri="{CE6537A1-D6FC-4f65-9D91-7224C49458BB}"/>
              </c:extLst>
            </c:dLbl>
            <c:dLbl>
              <c:idx val="6"/>
              <c:layout>
                <c:manualLayout>
                  <c:x val="8.279431014031462E-3"/>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INVESTIGACIÓN!$B$23:$B$31</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INVESTIGACIÓN!$J$23:$J$31</c:f>
              <c:numCache>
                <c:formatCode>General</c:formatCode>
                <c:ptCount val="9"/>
                <c:pt idx="0">
                  <c:v>80</c:v>
                </c:pt>
                <c:pt idx="1">
                  <c:v>100</c:v>
                </c:pt>
                <c:pt idx="2">
                  <c:v>75</c:v>
                </c:pt>
                <c:pt idx="3">
                  <c:v>100</c:v>
                </c:pt>
                <c:pt idx="4">
                  <c:v>100</c:v>
                </c:pt>
                <c:pt idx="5">
                  <c:v>100</c:v>
                </c:pt>
                <c:pt idx="6">
                  <c:v>100</c:v>
                </c:pt>
                <c:pt idx="7">
                  <c:v>100</c:v>
                </c:pt>
                <c:pt idx="8">
                  <c:v>100</c:v>
                </c:pt>
              </c:numCache>
            </c:numRef>
          </c:val>
        </c:ser>
        <c:dLbls>
          <c:showLegendKey val="0"/>
          <c:showVal val="1"/>
          <c:showCatName val="0"/>
          <c:showSerName val="0"/>
          <c:showPercent val="0"/>
          <c:showBubbleSize val="0"/>
        </c:dLbls>
        <c:gapWidth val="150"/>
        <c:shape val="box"/>
        <c:axId val="32377856"/>
        <c:axId val="32383744"/>
        <c:axId val="0"/>
      </c:bar3DChart>
      <c:catAx>
        <c:axId val="32377856"/>
        <c:scaling>
          <c:orientation val="minMax"/>
        </c:scaling>
        <c:delete val="0"/>
        <c:axPos val="b"/>
        <c:numFmt formatCode="General" sourceLinked="0"/>
        <c:majorTickMark val="none"/>
        <c:minorTickMark val="none"/>
        <c:tickLblPos val="nextTo"/>
        <c:crossAx val="32383744"/>
        <c:crosses val="autoZero"/>
        <c:auto val="1"/>
        <c:lblAlgn val="ctr"/>
        <c:lblOffset val="100"/>
        <c:noMultiLvlLbl val="0"/>
      </c:catAx>
      <c:valAx>
        <c:axId val="32383744"/>
        <c:scaling>
          <c:orientation val="minMax"/>
        </c:scaling>
        <c:delete val="1"/>
        <c:axPos val="l"/>
        <c:numFmt formatCode="General" sourceLinked="1"/>
        <c:majorTickMark val="out"/>
        <c:minorTickMark val="none"/>
        <c:tickLblPos val="nextTo"/>
        <c:crossAx val="32377856"/>
        <c:crosses val="autoZero"/>
        <c:crossBetween val="between"/>
      </c:valAx>
    </c:plotArea>
    <c:plotVisOnly val="1"/>
    <c:dispBlanksAs val="gap"/>
    <c:showDLblsOverMax val="0"/>
  </c:chart>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PROYECCIÓN</a:t>
            </a:r>
            <a:r>
              <a:rPr lang="es-CO" baseline="0"/>
              <a:t> SOCIAL</a:t>
            </a:r>
            <a:endParaRPr lang="es-CO"/>
          </a:p>
        </c:rich>
      </c:tx>
      <c:layout>
        <c:manualLayout>
          <c:xMode val="edge"/>
          <c:yMode val="edge"/>
          <c:x val="0.10406933508311461"/>
          <c:y val="2.7777777777777776E-2"/>
        </c:manualLayout>
      </c:layout>
      <c:overlay val="0"/>
    </c:title>
    <c:autoTitleDeleted val="0"/>
    <c:view3D>
      <c:rotX val="15"/>
      <c:rotY val="20"/>
      <c:rAngAx val="1"/>
    </c:view3D>
    <c:floor>
      <c:thickness val="0"/>
    </c:floor>
    <c:sideWall>
      <c:thickness val="0"/>
    </c:sideWall>
    <c:backWall>
      <c:thickness val="0"/>
    </c:backWall>
    <c:plotArea>
      <c:layout>
        <c:manualLayout>
          <c:layoutTarget val="inner"/>
          <c:xMode val="edge"/>
          <c:yMode val="edge"/>
          <c:x val="3.0555555555555555E-2"/>
          <c:y val="0.18969925634295712"/>
          <c:w val="0.93888888888888888"/>
          <c:h val="0.39195319335083112"/>
        </c:manualLayout>
      </c:layout>
      <c:bar3DChart>
        <c:barDir val="col"/>
        <c:grouping val="clustered"/>
        <c:varyColors val="0"/>
        <c:ser>
          <c:idx val="0"/>
          <c:order val="0"/>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'PROY. SOCIAL'!$B$23:$B$30</c:f>
              <c:strCache>
                <c:ptCount val="8"/>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SP-PY7.  Articulación de la Educación Superior con la Educación formal, el trabajo y el desarrollo humano.</c:v>
                </c:pt>
                <c:pt idx="7">
                  <c:v>SP-PY8. Fortalecimiento del sistema de comunicación e información institucional.</c:v>
                </c:pt>
              </c:strCache>
            </c:strRef>
          </c:cat>
          <c:val>
            <c:numRef>
              <c:f>'PROY. SOCIAL'!$C$23:$C$30</c:f>
              <c:numCache>
                <c:formatCode>General</c:formatCode>
                <c:ptCount val="8"/>
                <c:pt idx="0">
                  <c:v>0</c:v>
                </c:pt>
                <c:pt idx="1">
                  <c:v>100</c:v>
                </c:pt>
                <c:pt idx="2">
                  <c:v>25</c:v>
                </c:pt>
                <c:pt idx="3">
                  <c:v>28</c:v>
                </c:pt>
                <c:pt idx="4">
                  <c:v>0</c:v>
                </c:pt>
                <c:pt idx="5">
                  <c:v>50</c:v>
                </c:pt>
                <c:pt idx="6">
                  <c:v>0</c:v>
                </c:pt>
                <c:pt idx="7">
                  <c:v>20</c:v>
                </c:pt>
              </c:numCache>
            </c:numRef>
          </c:val>
        </c:ser>
        <c:dLbls>
          <c:showLegendKey val="0"/>
          <c:showVal val="1"/>
          <c:showCatName val="0"/>
          <c:showSerName val="0"/>
          <c:showPercent val="0"/>
          <c:showBubbleSize val="0"/>
        </c:dLbls>
        <c:gapWidth val="150"/>
        <c:shape val="box"/>
        <c:axId val="32444800"/>
        <c:axId val="32447488"/>
        <c:axId val="0"/>
      </c:bar3DChart>
      <c:catAx>
        <c:axId val="32444800"/>
        <c:scaling>
          <c:orientation val="minMax"/>
        </c:scaling>
        <c:delete val="0"/>
        <c:axPos val="b"/>
        <c:numFmt formatCode="General" sourceLinked="0"/>
        <c:majorTickMark val="none"/>
        <c:minorTickMark val="none"/>
        <c:tickLblPos val="nextTo"/>
        <c:crossAx val="32447488"/>
        <c:crosses val="autoZero"/>
        <c:auto val="1"/>
        <c:lblAlgn val="ctr"/>
        <c:lblOffset val="100"/>
        <c:noMultiLvlLbl val="0"/>
      </c:catAx>
      <c:valAx>
        <c:axId val="32447488"/>
        <c:scaling>
          <c:orientation val="minMax"/>
        </c:scaling>
        <c:delete val="1"/>
        <c:axPos val="l"/>
        <c:numFmt formatCode="General" sourceLinked="1"/>
        <c:majorTickMark val="out"/>
        <c:minorTickMark val="none"/>
        <c:tickLblPos val="nextTo"/>
        <c:crossAx val="32444800"/>
        <c:crosses val="autoZero"/>
        <c:crossBetween val="between"/>
      </c:valAx>
    </c:plotArea>
    <c:plotVisOnly val="1"/>
    <c:dispBlanksAs val="gap"/>
    <c:showDLblsOverMax val="0"/>
  </c:chart>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PROYECCIÓN SOCIAL</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'PROY. SOCIAL'!$B$23:$B$30</c:f>
              <c:strCache>
                <c:ptCount val="8"/>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SP-PY7.  Articulación de la Educación Superior con la Educación formal, el trabajo y el desarrollo humano.</c:v>
                </c:pt>
                <c:pt idx="7">
                  <c:v>SP-PY8. Fortalecimiento del sistema de comunicación e información institucional.</c:v>
                </c:pt>
              </c:strCache>
            </c:strRef>
          </c:cat>
          <c:val>
            <c:numRef>
              <c:f>'PROY. SOCIAL'!$C$23:$C$30</c:f>
              <c:numCache>
                <c:formatCode>General</c:formatCode>
                <c:ptCount val="8"/>
                <c:pt idx="0">
                  <c:v>0</c:v>
                </c:pt>
                <c:pt idx="1">
                  <c:v>100</c:v>
                </c:pt>
                <c:pt idx="2">
                  <c:v>25</c:v>
                </c:pt>
                <c:pt idx="3">
                  <c:v>28</c:v>
                </c:pt>
                <c:pt idx="4">
                  <c:v>0</c:v>
                </c:pt>
                <c:pt idx="5">
                  <c:v>50</c:v>
                </c:pt>
                <c:pt idx="6">
                  <c:v>0</c:v>
                </c:pt>
                <c:pt idx="7">
                  <c:v>20</c:v>
                </c:pt>
              </c:numCache>
            </c:numRef>
          </c:val>
        </c:ser>
        <c:ser>
          <c:idx val="1"/>
          <c:order val="1"/>
          <c:invertIfNegative val="0"/>
          <c:dPt>
            <c:idx val="0"/>
            <c:invertIfNegative val="0"/>
            <c:bubble3D val="0"/>
            <c:spPr>
              <a:solidFill>
                <a:srgbClr val="FFFF00"/>
              </a:solidFill>
            </c:spPr>
          </c:dPt>
          <c:dPt>
            <c:idx val="1"/>
            <c:invertIfNegative val="0"/>
            <c:bubble3D val="0"/>
            <c:spPr>
              <a:solidFill>
                <a:srgbClr val="00B0F0"/>
              </a:solidFill>
            </c:spPr>
          </c:dPt>
          <c:dPt>
            <c:idx val="2"/>
            <c:invertIfNegative val="0"/>
            <c:bubble3D val="0"/>
            <c:spPr>
              <a:solidFill>
                <a:srgbClr val="FF0000"/>
              </a:solidFill>
            </c:spPr>
          </c:dPt>
          <c:dPt>
            <c:idx val="3"/>
            <c:invertIfNegative val="0"/>
            <c:bubble3D val="0"/>
            <c:spPr>
              <a:solidFill>
                <a:srgbClr val="FF0000"/>
              </a:solidFill>
            </c:spPr>
          </c:dPt>
          <c:dPt>
            <c:idx val="4"/>
            <c:invertIfNegative val="0"/>
            <c:bubble3D val="0"/>
            <c:spPr>
              <a:solidFill>
                <a:srgbClr val="FF0000"/>
              </a:solidFill>
            </c:spPr>
          </c:dPt>
          <c:dPt>
            <c:idx val="5"/>
            <c:invertIfNegative val="0"/>
            <c:bubble3D val="0"/>
            <c:spPr>
              <a:solidFill>
                <a:srgbClr val="FF0000"/>
              </a:solidFill>
            </c:spPr>
          </c:dPt>
          <c:dPt>
            <c:idx val="6"/>
            <c:invertIfNegative val="0"/>
            <c:bubble3D val="0"/>
            <c:spPr>
              <a:solidFill>
                <a:srgbClr val="FF0000"/>
              </a:solidFill>
            </c:spPr>
          </c:dPt>
          <c:dPt>
            <c:idx val="7"/>
            <c:invertIfNegative val="0"/>
            <c:bubble3D val="0"/>
            <c:spPr>
              <a:solidFill>
                <a:srgbClr val="FF0000"/>
              </a:solidFill>
            </c:spPr>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'PROY. SOCIAL'!$B$23:$B$30</c:f>
              <c:strCache>
                <c:ptCount val="8"/>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SP-PY7.  Articulación de la Educación Superior con la Educación formal, el trabajo y el desarrollo humano.</c:v>
                </c:pt>
                <c:pt idx="7">
                  <c:v>SP-PY8. Fortalecimiento del sistema de comunicación e información institucional.</c:v>
                </c:pt>
              </c:strCache>
            </c:strRef>
          </c:cat>
          <c:val>
            <c:numRef>
              <c:f>'PROY. SOCIAL'!$F$23:$F$30</c:f>
              <c:numCache>
                <c:formatCode>General</c:formatCode>
                <c:ptCount val="8"/>
                <c:pt idx="0">
                  <c:v>67</c:v>
                </c:pt>
                <c:pt idx="1">
                  <c:v>100</c:v>
                </c:pt>
                <c:pt idx="2">
                  <c:v>13</c:v>
                </c:pt>
                <c:pt idx="3">
                  <c:v>29</c:v>
                </c:pt>
                <c:pt idx="4">
                  <c:v>0</c:v>
                </c:pt>
                <c:pt idx="5">
                  <c:v>25</c:v>
                </c:pt>
                <c:pt idx="6">
                  <c:v>0</c:v>
                </c:pt>
                <c:pt idx="7">
                  <c:v>0</c:v>
                </c:pt>
              </c:numCache>
            </c:numRef>
          </c:val>
        </c:ser>
        <c:dLbls>
          <c:showLegendKey val="0"/>
          <c:showVal val="1"/>
          <c:showCatName val="0"/>
          <c:showSerName val="0"/>
          <c:showPercent val="0"/>
          <c:showBubbleSize val="0"/>
        </c:dLbls>
        <c:gapWidth val="150"/>
        <c:shape val="box"/>
        <c:axId val="32497664"/>
        <c:axId val="32499200"/>
        <c:axId val="0"/>
      </c:bar3DChart>
      <c:catAx>
        <c:axId val="32497664"/>
        <c:scaling>
          <c:orientation val="minMax"/>
        </c:scaling>
        <c:delete val="0"/>
        <c:axPos val="b"/>
        <c:numFmt formatCode="General" sourceLinked="0"/>
        <c:majorTickMark val="none"/>
        <c:minorTickMark val="none"/>
        <c:tickLblPos val="nextTo"/>
        <c:crossAx val="32499200"/>
        <c:crosses val="autoZero"/>
        <c:auto val="1"/>
        <c:lblAlgn val="ctr"/>
        <c:lblOffset val="100"/>
        <c:noMultiLvlLbl val="0"/>
      </c:catAx>
      <c:valAx>
        <c:axId val="32499200"/>
        <c:scaling>
          <c:orientation val="minMax"/>
        </c:scaling>
        <c:delete val="1"/>
        <c:axPos val="l"/>
        <c:numFmt formatCode="General" sourceLinked="1"/>
        <c:majorTickMark val="out"/>
        <c:minorTickMark val="none"/>
        <c:tickLblPos val="nextTo"/>
        <c:crossAx val="32497664"/>
        <c:crosses val="autoZero"/>
        <c:crossBetween val="between"/>
      </c:valAx>
    </c:plotArea>
    <c:legend>
      <c:legendPos val="t"/>
      <c:overlay val="0"/>
    </c:legend>
    <c:plotVisOnly val="1"/>
    <c:dispBlanksAs val="gap"/>
    <c:showDLblsOverMax val="0"/>
  </c:chart>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PROYECCIÓN SOCIAL</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dLbl>
              <c:idx val="1"/>
              <c:layout>
                <c:manualLayout>
                  <c:x val="-1.7032599322182998E-2"/>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'PROY. SOCIAL'!$B$23:$B$30</c:f>
              <c:strCache>
                <c:ptCount val="8"/>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SP-PY7.  Articulación de la Educación Superior con la Educación formal, el trabajo y el desarrollo humano.</c:v>
                </c:pt>
                <c:pt idx="7">
                  <c:v>SP-PY8. Fortalecimiento del sistema de comunicación e información institucional.</c:v>
                </c:pt>
              </c:strCache>
            </c:strRef>
          </c:cat>
          <c:val>
            <c:numRef>
              <c:f>'PROY. SOCIAL'!$C$23:$C$30</c:f>
              <c:numCache>
                <c:formatCode>General</c:formatCode>
                <c:ptCount val="8"/>
                <c:pt idx="0">
                  <c:v>0</c:v>
                </c:pt>
                <c:pt idx="1">
                  <c:v>100</c:v>
                </c:pt>
                <c:pt idx="2">
                  <c:v>25</c:v>
                </c:pt>
                <c:pt idx="3">
                  <c:v>28</c:v>
                </c:pt>
                <c:pt idx="4">
                  <c:v>0</c:v>
                </c:pt>
                <c:pt idx="5">
                  <c:v>50</c:v>
                </c:pt>
                <c:pt idx="6">
                  <c:v>0</c:v>
                </c:pt>
                <c:pt idx="7">
                  <c:v>20</c:v>
                </c:pt>
              </c:numCache>
            </c:numRef>
          </c:val>
        </c:ser>
        <c:ser>
          <c:idx val="1"/>
          <c:order val="1"/>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'PROY. SOCIAL'!$B$23:$B$30</c:f>
              <c:strCache>
                <c:ptCount val="8"/>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SP-PY7.  Articulación de la Educación Superior con la Educación formal, el trabajo y el desarrollo humano.</c:v>
                </c:pt>
                <c:pt idx="7">
                  <c:v>SP-PY8. Fortalecimiento del sistema de comunicación e información institucional.</c:v>
                </c:pt>
              </c:strCache>
            </c:strRef>
          </c:cat>
          <c:val>
            <c:numRef>
              <c:f>'PROY. SOCIAL'!$F$23:$F$30</c:f>
              <c:numCache>
                <c:formatCode>General</c:formatCode>
                <c:ptCount val="8"/>
                <c:pt idx="0">
                  <c:v>67</c:v>
                </c:pt>
                <c:pt idx="1">
                  <c:v>100</c:v>
                </c:pt>
                <c:pt idx="2">
                  <c:v>13</c:v>
                </c:pt>
                <c:pt idx="3">
                  <c:v>29</c:v>
                </c:pt>
                <c:pt idx="4">
                  <c:v>0</c:v>
                </c:pt>
                <c:pt idx="5">
                  <c:v>25</c:v>
                </c:pt>
                <c:pt idx="6">
                  <c:v>0</c:v>
                </c:pt>
                <c:pt idx="7">
                  <c:v>0</c:v>
                </c:pt>
              </c:numCache>
            </c:numRef>
          </c:val>
        </c:ser>
        <c:ser>
          <c:idx val="2"/>
          <c:order val="2"/>
          <c:spPr>
            <a:solidFill>
              <a:srgbClr val="FF0000"/>
            </a:solidFill>
          </c:spPr>
          <c:invertIfNegative val="0"/>
          <c:dPt>
            <c:idx val="0"/>
            <c:invertIfNegative val="0"/>
            <c:bubble3D val="0"/>
            <c:spPr>
              <a:solidFill>
                <a:srgbClr val="FFFF00"/>
              </a:solidFill>
            </c:spPr>
          </c:dPt>
          <c:dPt>
            <c:idx val="1"/>
            <c:invertIfNegative val="0"/>
            <c:bubble3D val="0"/>
            <c:spPr>
              <a:solidFill>
                <a:srgbClr val="00B0F0"/>
              </a:solidFill>
            </c:spPr>
          </c:dPt>
          <c:dPt>
            <c:idx val="3"/>
            <c:invertIfNegative val="0"/>
            <c:bubble3D val="0"/>
            <c:spPr>
              <a:solidFill>
                <a:srgbClr val="92D050"/>
              </a:solidFill>
            </c:spPr>
          </c:dPt>
          <c:dLbls>
            <c:dLbl>
              <c:idx val="1"/>
              <c:layout>
                <c:manualLayout>
                  <c:x val="1.9161674237455892E-2"/>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'PROY. SOCIAL'!$B$23:$B$30</c:f>
              <c:strCache>
                <c:ptCount val="8"/>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SP-PY7.  Articulación de la Educación Superior con la Educación formal, el trabajo y el desarrollo humano.</c:v>
                </c:pt>
                <c:pt idx="7">
                  <c:v>SP-PY8. Fortalecimiento del sistema de comunicación e información institucional.</c:v>
                </c:pt>
              </c:strCache>
            </c:strRef>
          </c:cat>
          <c:val>
            <c:numRef>
              <c:f>'PROY. SOCIAL'!$H$23:$H$30</c:f>
              <c:numCache>
                <c:formatCode>General</c:formatCode>
                <c:ptCount val="8"/>
                <c:pt idx="0">
                  <c:v>67</c:v>
                </c:pt>
                <c:pt idx="1">
                  <c:v>100</c:v>
                </c:pt>
                <c:pt idx="2">
                  <c:v>38</c:v>
                </c:pt>
                <c:pt idx="3">
                  <c:v>80</c:v>
                </c:pt>
                <c:pt idx="4">
                  <c:v>100</c:v>
                </c:pt>
                <c:pt idx="5">
                  <c:v>100</c:v>
                </c:pt>
                <c:pt idx="6">
                  <c:v>50</c:v>
                </c:pt>
                <c:pt idx="7">
                  <c:v>60</c:v>
                </c:pt>
              </c:numCache>
            </c:numRef>
          </c:val>
        </c:ser>
        <c:dLbls>
          <c:showLegendKey val="0"/>
          <c:showVal val="1"/>
          <c:showCatName val="0"/>
          <c:showSerName val="0"/>
          <c:showPercent val="0"/>
          <c:showBubbleSize val="0"/>
        </c:dLbls>
        <c:gapWidth val="150"/>
        <c:shape val="box"/>
        <c:axId val="32561408"/>
        <c:axId val="32575488"/>
        <c:axId val="0"/>
      </c:bar3DChart>
      <c:catAx>
        <c:axId val="32561408"/>
        <c:scaling>
          <c:orientation val="minMax"/>
        </c:scaling>
        <c:delete val="0"/>
        <c:axPos val="b"/>
        <c:numFmt formatCode="General" sourceLinked="0"/>
        <c:majorTickMark val="none"/>
        <c:minorTickMark val="none"/>
        <c:tickLblPos val="nextTo"/>
        <c:crossAx val="32575488"/>
        <c:crosses val="autoZero"/>
        <c:auto val="1"/>
        <c:lblAlgn val="ctr"/>
        <c:lblOffset val="100"/>
        <c:noMultiLvlLbl val="0"/>
      </c:catAx>
      <c:valAx>
        <c:axId val="32575488"/>
        <c:scaling>
          <c:orientation val="minMax"/>
        </c:scaling>
        <c:delete val="1"/>
        <c:axPos val="l"/>
        <c:numFmt formatCode="General" sourceLinked="1"/>
        <c:majorTickMark val="out"/>
        <c:minorTickMark val="none"/>
        <c:tickLblPos val="nextTo"/>
        <c:crossAx val="32561408"/>
        <c:crosses val="autoZero"/>
        <c:crossBetween val="between"/>
      </c:valAx>
    </c:plotArea>
    <c:plotVisOnly val="1"/>
    <c:dispBlanksAs val="gap"/>
    <c:showDLblsOverMax val="0"/>
  </c:chart>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a:t>
            </a:r>
            <a:r>
              <a:rPr lang="es-CO" baseline="0"/>
              <a:t> DE PROYECCIÓN SOCIAL</a:t>
            </a:r>
            <a:endParaRPr lang="es-CO"/>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'PROY. SOCIAL'!$B$23:$B$30</c:f>
              <c:strCache>
                <c:ptCount val="8"/>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SP-PY7.  Articulación de la Educación Superior con la Educación formal, el trabajo y el desarrollo humano.</c:v>
                </c:pt>
                <c:pt idx="7">
                  <c:v>SP-PY8. Fortalecimiento del sistema de comunicación e información institucional.</c:v>
                </c:pt>
              </c:strCache>
            </c:strRef>
          </c:cat>
          <c:val>
            <c:numRef>
              <c:f>'PROY. SOCIAL'!$C$23:$C$30</c:f>
              <c:numCache>
                <c:formatCode>General</c:formatCode>
                <c:ptCount val="8"/>
                <c:pt idx="0">
                  <c:v>0</c:v>
                </c:pt>
                <c:pt idx="1">
                  <c:v>100</c:v>
                </c:pt>
                <c:pt idx="2">
                  <c:v>25</c:v>
                </c:pt>
                <c:pt idx="3">
                  <c:v>28</c:v>
                </c:pt>
                <c:pt idx="4">
                  <c:v>0</c:v>
                </c:pt>
                <c:pt idx="5">
                  <c:v>50</c:v>
                </c:pt>
                <c:pt idx="6">
                  <c:v>0</c:v>
                </c:pt>
                <c:pt idx="7">
                  <c:v>20</c:v>
                </c:pt>
              </c:numCache>
            </c:numRef>
          </c:val>
        </c:ser>
        <c:ser>
          <c:idx val="1"/>
          <c:order val="1"/>
          <c:invertIfNegative val="0"/>
          <c:dLbls>
            <c:dLbl>
              <c:idx val="1"/>
              <c:delete val="1"/>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'PROY. SOCIAL'!$B$23:$B$30</c:f>
              <c:strCache>
                <c:ptCount val="8"/>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SP-PY7.  Articulación de la Educación Superior con la Educación formal, el trabajo y el desarrollo humano.</c:v>
                </c:pt>
                <c:pt idx="7">
                  <c:v>SP-PY8. Fortalecimiento del sistema de comunicación e información institucional.</c:v>
                </c:pt>
              </c:strCache>
            </c:strRef>
          </c:cat>
          <c:val>
            <c:numRef>
              <c:f>'PROY. SOCIAL'!$F$23:$F$30</c:f>
              <c:numCache>
                <c:formatCode>General</c:formatCode>
                <c:ptCount val="8"/>
                <c:pt idx="0">
                  <c:v>67</c:v>
                </c:pt>
                <c:pt idx="1">
                  <c:v>100</c:v>
                </c:pt>
                <c:pt idx="2">
                  <c:v>13</c:v>
                </c:pt>
                <c:pt idx="3">
                  <c:v>29</c:v>
                </c:pt>
                <c:pt idx="4">
                  <c:v>0</c:v>
                </c:pt>
                <c:pt idx="5">
                  <c:v>25</c:v>
                </c:pt>
                <c:pt idx="6">
                  <c:v>0</c:v>
                </c:pt>
                <c:pt idx="7">
                  <c:v>0</c:v>
                </c:pt>
              </c:numCache>
            </c:numRef>
          </c:val>
        </c:ser>
        <c:ser>
          <c:idx val="2"/>
          <c:order val="2"/>
          <c:invertIfNegative val="0"/>
          <c:dLbls>
            <c:dLbl>
              <c:idx val="1"/>
              <c:layout>
                <c:manualLayout>
                  <c:x val="-1.0697230825063363E-2"/>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'PROY. SOCIAL'!$B$23:$B$30</c:f>
              <c:strCache>
                <c:ptCount val="8"/>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SP-PY7.  Articulación de la Educación Superior con la Educación formal, el trabajo y el desarrollo humano.</c:v>
                </c:pt>
                <c:pt idx="7">
                  <c:v>SP-PY8. Fortalecimiento del sistema de comunicación e información institucional.</c:v>
                </c:pt>
              </c:strCache>
            </c:strRef>
          </c:cat>
          <c:val>
            <c:numRef>
              <c:f>'PROY. SOCIAL'!$H$23:$H$30</c:f>
              <c:numCache>
                <c:formatCode>General</c:formatCode>
                <c:ptCount val="8"/>
                <c:pt idx="0">
                  <c:v>67</c:v>
                </c:pt>
                <c:pt idx="1">
                  <c:v>100</c:v>
                </c:pt>
                <c:pt idx="2">
                  <c:v>38</c:v>
                </c:pt>
                <c:pt idx="3">
                  <c:v>80</c:v>
                </c:pt>
                <c:pt idx="4">
                  <c:v>100</c:v>
                </c:pt>
                <c:pt idx="5">
                  <c:v>100</c:v>
                </c:pt>
                <c:pt idx="6">
                  <c:v>50</c:v>
                </c:pt>
                <c:pt idx="7">
                  <c:v>60</c:v>
                </c:pt>
              </c:numCache>
            </c:numRef>
          </c:val>
        </c:ser>
        <c:ser>
          <c:idx val="3"/>
          <c:order val="3"/>
          <c:invertIfNegative val="0"/>
          <c:dPt>
            <c:idx val="0"/>
            <c:invertIfNegative val="0"/>
            <c:bubble3D val="0"/>
            <c:spPr>
              <a:solidFill>
                <a:srgbClr val="FFFF00"/>
              </a:solidFill>
            </c:spPr>
          </c:dPt>
          <c:dPt>
            <c:idx val="1"/>
            <c:invertIfNegative val="0"/>
            <c:bubble3D val="0"/>
            <c:spPr>
              <a:solidFill>
                <a:srgbClr val="00B0F0"/>
              </a:solidFill>
            </c:spPr>
          </c:dPt>
          <c:dPt>
            <c:idx val="2"/>
            <c:invertIfNegative val="0"/>
            <c:bubble3D val="0"/>
            <c:spPr>
              <a:solidFill>
                <a:srgbClr val="FFFF00"/>
              </a:solidFill>
            </c:spPr>
          </c:dPt>
          <c:dPt>
            <c:idx val="3"/>
            <c:invertIfNegative val="0"/>
            <c:bubble3D val="0"/>
            <c:spPr>
              <a:solidFill>
                <a:srgbClr val="92D050"/>
              </a:solidFill>
            </c:spPr>
          </c:dPt>
          <c:dPt>
            <c:idx val="4"/>
            <c:invertIfNegative val="0"/>
            <c:bubble3D val="0"/>
            <c:spPr>
              <a:solidFill>
                <a:srgbClr val="00B0F0"/>
              </a:solidFill>
            </c:spPr>
          </c:dPt>
          <c:dPt>
            <c:idx val="5"/>
            <c:invertIfNegative val="0"/>
            <c:bubble3D val="0"/>
            <c:spPr>
              <a:solidFill>
                <a:srgbClr val="00B0F0"/>
              </a:solidFill>
            </c:spPr>
          </c:dPt>
          <c:dPt>
            <c:idx val="6"/>
            <c:invertIfNegative val="0"/>
            <c:bubble3D val="0"/>
            <c:spPr>
              <a:solidFill>
                <a:srgbClr val="00B0F0"/>
              </a:solidFill>
            </c:spPr>
          </c:dPt>
          <c:dPt>
            <c:idx val="7"/>
            <c:invertIfNegative val="0"/>
            <c:bubble3D val="0"/>
            <c:spPr>
              <a:solidFill>
                <a:srgbClr val="92D050"/>
              </a:solidFill>
            </c:spPr>
          </c:dPt>
          <c:dLbls>
            <c:dLbl>
              <c:idx val="4"/>
              <c:layout>
                <c:manualLayout>
                  <c:x val="9.1690549929114296E-3"/>
                  <c:y val="0"/>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1.0697230825063336E-2"/>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'PROY. SOCIAL'!$B$23:$B$30</c:f>
              <c:strCache>
                <c:ptCount val="8"/>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SP-PY7.  Articulación de la Educación Superior con la Educación formal, el trabajo y el desarrollo humano.</c:v>
                </c:pt>
                <c:pt idx="7">
                  <c:v>SP-PY8. Fortalecimiento del sistema de comunicación e información institucional.</c:v>
                </c:pt>
              </c:strCache>
            </c:strRef>
          </c:cat>
          <c:val>
            <c:numRef>
              <c:f>'PROY. SOCIAL'!$J$23:$J$30</c:f>
              <c:numCache>
                <c:formatCode>General</c:formatCode>
                <c:ptCount val="8"/>
                <c:pt idx="0">
                  <c:v>67</c:v>
                </c:pt>
                <c:pt idx="1">
                  <c:v>100</c:v>
                </c:pt>
                <c:pt idx="2">
                  <c:v>63</c:v>
                </c:pt>
                <c:pt idx="3">
                  <c:v>80</c:v>
                </c:pt>
                <c:pt idx="4">
                  <c:v>100</c:v>
                </c:pt>
                <c:pt idx="5">
                  <c:v>100</c:v>
                </c:pt>
                <c:pt idx="6">
                  <c:v>100</c:v>
                </c:pt>
                <c:pt idx="7">
                  <c:v>80</c:v>
                </c:pt>
              </c:numCache>
            </c:numRef>
          </c:val>
        </c:ser>
        <c:dLbls>
          <c:showLegendKey val="0"/>
          <c:showVal val="1"/>
          <c:showCatName val="0"/>
          <c:showSerName val="0"/>
          <c:showPercent val="0"/>
          <c:showBubbleSize val="0"/>
        </c:dLbls>
        <c:gapWidth val="150"/>
        <c:shape val="box"/>
        <c:axId val="32627712"/>
        <c:axId val="32629504"/>
        <c:axId val="0"/>
      </c:bar3DChart>
      <c:catAx>
        <c:axId val="32627712"/>
        <c:scaling>
          <c:orientation val="minMax"/>
        </c:scaling>
        <c:delete val="0"/>
        <c:axPos val="b"/>
        <c:numFmt formatCode="General" sourceLinked="0"/>
        <c:majorTickMark val="none"/>
        <c:minorTickMark val="none"/>
        <c:tickLblPos val="nextTo"/>
        <c:crossAx val="32629504"/>
        <c:crosses val="autoZero"/>
        <c:auto val="1"/>
        <c:lblAlgn val="ctr"/>
        <c:lblOffset val="100"/>
        <c:noMultiLvlLbl val="0"/>
      </c:catAx>
      <c:valAx>
        <c:axId val="32629504"/>
        <c:scaling>
          <c:orientation val="minMax"/>
        </c:scaling>
        <c:delete val="1"/>
        <c:axPos val="l"/>
        <c:numFmt formatCode="General" sourceLinked="1"/>
        <c:majorTickMark val="out"/>
        <c:minorTickMark val="none"/>
        <c:tickLblPos val="nextTo"/>
        <c:crossAx val="32627712"/>
        <c:crosses val="autoZero"/>
        <c:crossBetween val="between"/>
      </c:valAx>
    </c:plotArea>
    <c:plotVisOnly val="1"/>
    <c:dispBlanksAs val="gap"/>
    <c:showDLblsOverMax val="0"/>
  </c:chart>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BIENESTAR</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BIENESTAR!$B$22:$B$27</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BIENESTAR!$C$22:$C$27</c:f>
              <c:numCache>
                <c:formatCode>General</c:formatCode>
                <c:ptCount val="6"/>
                <c:pt idx="0">
                  <c:v>50</c:v>
                </c:pt>
                <c:pt idx="1">
                  <c:v>100</c:v>
                </c:pt>
                <c:pt idx="2">
                  <c:v>100</c:v>
                </c:pt>
                <c:pt idx="3">
                  <c:v>0</c:v>
                </c:pt>
                <c:pt idx="4">
                  <c:v>67</c:v>
                </c:pt>
                <c:pt idx="5">
                  <c:v>0</c:v>
                </c:pt>
              </c:numCache>
            </c:numRef>
          </c:val>
        </c:ser>
        <c:dLbls>
          <c:showLegendKey val="0"/>
          <c:showVal val="1"/>
          <c:showCatName val="0"/>
          <c:showSerName val="0"/>
          <c:showPercent val="0"/>
          <c:showBubbleSize val="0"/>
        </c:dLbls>
        <c:gapWidth val="150"/>
        <c:shape val="box"/>
        <c:axId val="32698752"/>
        <c:axId val="32701440"/>
        <c:axId val="0"/>
      </c:bar3DChart>
      <c:catAx>
        <c:axId val="32698752"/>
        <c:scaling>
          <c:orientation val="minMax"/>
        </c:scaling>
        <c:delete val="0"/>
        <c:axPos val="b"/>
        <c:numFmt formatCode="General" sourceLinked="0"/>
        <c:majorTickMark val="none"/>
        <c:minorTickMark val="none"/>
        <c:tickLblPos val="nextTo"/>
        <c:crossAx val="32701440"/>
        <c:crosses val="autoZero"/>
        <c:auto val="1"/>
        <c:lblAlgn val="ctr"/>
        <c:lblOffset val="100"/>
        <c:noMultiLvlLbl val="0"/>
      </c:catAx>
      <c:valAx>
        <c:axId val="32701440"/>
        <c:scaling>
          <c:orientation val="minMax"/>
        </c:scaling>
        <c:delete val="1"/>
        <c:axPos val="l"/>
        <c:numFmt formatCode="General" sourceLinked="1"/>
        <c:majorTickMark val="out"/>
        <c:minorTickMark val="none"/>
        <c:tickLblPos val="nextTo"/>
        <c:crossAx val="32698752"/>
        <c:crosses val="autoZero"/>
        <c:crossBetween val="between"/>
      </c:valAx>
    </c:plotArea>
    <c:plotVisOnly val="1"/>
    <c:dispBlanksAs val="gap"/>
    <c:showDLblsOverMax val="0"/>
  </c:chart>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BIENESTAR</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BIENESTAR!$B$22:$B$27</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BIENESTAR!$C$22:$C$27</c:f>
              <c:numCache>
                <c:formatCode>General</c:formatCode>
                <c:ptCount val="6"/>
                <c:pt idx="0">
                  <c:v>50</c:v>
                </c:pt>
                <c:pt idx="1">
                  <c:v>100</c:v>
                </c:pt>
                <c:pt idx="2">
                  <c:v>100</c:v>
                </c:pt>
                <c:pt idx="3">
                  <c:v>0</c:v>
                </c:pt>
                <c:pt idx="4">
                  <c:v>67</c:v>
                </c:pt>
                <c:pt idx="5">
                  <c:v>0</c:v>
                </c:pt>
              </c:numCache>
            </c:numRef>
          </c:val>
        </c:ser>
        <c:ser>
          <c:idx val="1"/>
          <c:order val="1"/>
          <c:invertIfNegative val="0"/>
          <c:dPt>
            <c:idx val="0"/>
            <c:invertIfNegative val="0"/>
            <c:bubble3D val="0"/>
            <c:spPr>
              <a:solidFill>
                <a:srgbClr val="FFFF00"/>
              </a:solidFill>
            </c:spPr>
          </c:dPt>
          <c:dPt>
            <c:idx val="1"/>
            <c:invertIfNegative val="0"/>
            <c:bubble3D val="0"/>
            <c:spPr>
              <a:solidFill>
                <a:srgbClr val="00B0F0"/>
              </a:solidFill>
            </c:spPr>
          </c:dPt>
          <c:dPt>
            <c:idx val="2"/>
            <c:invertIfNegative val="0"/>
            <c:bubble3D val="0"/>
            <c:spPr>
              <a:solidFill>
                <a:srgbClr val="00B0F0"/>
              </a:solidFill>
            </c:spPr>
          </c:dPt>
          <c:dPt>
            <c:idx val="3"/>
            <c:invertIfNegative val="0"/>
            <c:bubble3D val="0"/>
            <c:spPr>
              <a:solidFill>
                <a:srgbClr val="FF0000"/>
              </a:solidFill>
            </c:spPr>
          </c:dPt>
          <c:dPt>
            <c:idx val="4"/>
            <c:invertIfNegative val="0"/>
            <c:bubble3D val="0"/>
            <c:spPr>
              <a:solidFill>
                <a:srgbClr val="00B0F0"/>
              </a:solidFill>
            </c:spPr>
          </c:dPt>
          <c:dPt>
            <c:idx val="5"/>
            <c:invertIfNegative val="0"/>
            <c:bubble3D val="0"/>
            <c:spPr>
              <a:solidFill>
                <a:srgbClr val="FF0000"/>
              </a:solidFill>
            </c:spPr>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BIENESTAR!$B$22:$B$27</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BIENESTAR!$F$22:$F$27</c:f>
              <c:numCache>
                <c:formatCode>General</c:formatCode>
                <c:ptCount val="6"/>
                <c:pt idx="0">
                  <c:v>63</c:v>
                </c:pt>
                <c:pt idx="1">
                  <c:v>100</c:v>
                </c:pt>
                <c:pt idx="2">
                  <c:v>100</c:v>
                </c:pt>
                <c:pt idx="3">
                  <c:v>0</c:v>
                </c:pt>
                <c:pt idx="4">
                  <c:v>100</c:v>
                </c:pt>
                <c:pt idx="5">
                  <c:v>0</c:v>
                </c:pt>
              </c:numCache>
            </c:numRef>
          </c:val>
        </c:ser>
        <c:dLbls>
          <c:showLegendKey val="0"/>
          <c:showVal val="1"/>
          <c:showCatName val="0"/>
          <c:showSerName val="0"/>
          <c:showPercent val="0"/>
          <c:showBubbleSize val="0"/>
        </c:dLbls>
        <c:gapWidth val="150"/>
        <c:shape val="box"/>
        <c:axId val="32828416"/>
        <c:axId val="32838400"/>
        <c:axId val="0"/>
      </c:bar3DChart>
      <c:catAx>
        <c:axId val="32828416"/>
        <c:scaling>
          <c:orientation val="minMax"/>
        </c:scaling>
        <c:delete val="0"/>
        <c:axPos val="b"/>
        <c:numFmt formatCode="General" sourceLinked="0"/>
        <c:majorTickMark val="none"/>
        <c:minorTickMark val="none"/>
        <c:tickLblPos val="nextTo"/>
        <c:crossAx val="32838400"/>
        <c:crosses val="autoZero"/>
        <c:auto val="1"/>
        <c:lblAlgn val="ctr"/>
        <c:lblOffset val="100"/>
        <c:noMultiLvlLbl val="0"/>
      </c:catAx>
      <c:valAx>
        <c:axId val="32838400"/>
        <c:scaling>
          <c:orientation val="minMax"/>
        </c:scaling>
        <c:delete val="1"/>
        <c:axPos val="l"/>
        <c:numFmt formatCode="General" sourceLinked="1"/>
        <c:majorTickMark val="out"/>
        <c:minorTickMark val="none"/>
        <c:tickLblPos val="nextTo"/>
        <c:crossAx val="32828416"/>
        <c:crosses val="autoZero"/>
        <c:crossBetween val="between"/>
      </c:valAx>
    </c:plotArea>
    <c:legend>
      <c:legendPos val="t"/>
      <c:overlay val="0"/>
    </c:legend>
    <c:plotVisOnly val="1"/>
    <c:dispBlanksAs val="gap"/>
    <c:showDLblsOverMax val="0"/>
  </c:chart>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BIENESTAR</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dLbl>
              <c:idx val="1"/>
              <c:layout>
                <c:manualLayout>
                  <c:x val="-1.1829945006280583E-2"/>
                  <c:y val="0"/>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1.1829945006280583E-2"/>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BIENESTAR!$B$22:$B$27</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BIENESTAR!$C$22:$C$27</c:f>
              <c:numCache>
                <c:formatCode>General</c:formatCode>
                <c:ptCount val="6"/>
                <c:pt idx="0">
                  <c:v>50</c:v>
                </c:pt>
                <c:pt idx="1">
                  <c:v>100</c:v>
                </c:pt>
                <c:pt idx="2">
                  <c:v>100</c:v>
                </c:pt>
                <c:pt idx="3">
                  <c:v>0</c:v>
                </c:pt>
                <c:pt idx="4">
                  <c:v>67</c:v>
                </c:pt>
                <c:pt idx="5">
                  <c:v>0</c:v>
                </c:pt>
              </c:numCache>
            </c:numRef>
          </c:val>
        </c:ser>
        <c:ser>
          <c:idx val="1"/>
          <c:order val="1"/>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BIENESTAR!$B$22:$B$27</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BIENESTAR!$F$22:$F$27</c:f>
              <c:numCache>
                <c:formatCode>General</c:formatCode>
                <c:ptCount val="6"/>
                <c:pt idx="0">
                  <c:v>63</c:v>
                </c:pt>
                <c:pt idx="1">
                  <c:v>100</c:v>
                </c:pt>
                <c:pt idx="2">
                  <c:v>100</c:v>
                </c:pt>
                <c:pt idx="3">
                  <c:v>0</c:v>
                </c:pt>
                <c:pt idx="4">
                  <c:v>100</c:v>
                </c:pt>
                <c:pt idx="5">
                  <c:v>0</c:v>
                </c:pt>
              </c:numCache>
            </c:numRef>
          </c:val>
        </c:ser>
        <c:ser>
          <c:idx val="2"/>
          <c:order val="2"/>
          <c:spPr>
            <a:solidFill>
              <a:srgbClr val="FF0000"/>
            </a:solidFill>
          </c:spPr>
          <c:invertIfNegative val="0"/>
          <c:dPt>
            <c:idx val="0"/>
            <c:invertIfNegative val="0"/>
            <c:bubble3D val="0"/>
            <c:spPr>
              <a:solidFill>
                <a:srgbClr val="92D050"/>
              </a:solidFill>
            </c:spPr>
          </c:dPt>
          <c:dPt>
            <c:idx val="1"/>
            <c:invertIfNegative val="0"/>
            <c:bubble3D val="0"/>
            <c:spPr>
              <a:solidFill>
                <a:srgbClr val="00B0F0"/>
              </a:solidFill>
            </c:spPr>
          </c:dPt>
          <c:dPt>
            <c:idx val="2"/>
            <c:invertIfNegative val="0"/>
            <c:bubble3D val="0"/>
            <c:spPr>
              <a:solidFill>
                <a:srgbClr val="00B0F0"/>
              </a:solidFill>
            </c:spPr>
          </c:dPt>
          <c:dPt>
            <c:idx val="4"/>
            <c:invertIfNegative val="0"/>
            <c:bubble3D val="0"/>
            <c:spPr>
              <a:solidFill>
                <a:srgbClr val="00B0F0"/>
              </a:solidFill>
            </c:spPr>
          </c:dPt>
          <c:dLbls>
            <c:dLbl>
              <c:idx val="1"/>
              <c:layout>
                <c:manualLayout>
                  <c:x val="1.7079592133671589E-2"/>
                  <c:y val="0"/>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2.3659890012561167E-2"/>
                  <c:y val="0"/>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1.9716575010467637E-2"/>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BIENESTAR!$B$22:$B$27</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BIENESTAR!$H$22:$H$27</c:f>
              <c:numCache>
                <c:formatCode>General</c:formatCode>
                <c:ptCount val="6"/>
                <c:pt idx="0">
                  <c:v>86</c:v>
                </c:pt>
                <c:pt idx="1">
                  <c:v>100</c:v>
                </c:pt>
                <c:pt idx="2">
                  <c:v>100</c:v>
                </c:pt>
                <c:pt idx="3">
                  <c:v>0</c:v>
                </c:pt>
                <c:pt idx="4">
                  <c:v>100</c:v>
                </c:pt>
                <c:pt idx="5">
                  <c:v>0</c:v>
                </c:pt>
              </c:numCache>
            </c:numRef>
          </c:val>
        </c:ser>
        <c:dLbls>
          <c:showLegendKey val="0"/>
          <c:showVal val="1"/>
          <c:showCatName val="0"/>
          <c:showSerName val="0"/>
          <c:showPercent val="0"/>
          <c:showBubbleSize val="0"/>
        </c:dLbls>
        <c:gapWidth val="150"/>
        <c:shape val="box"/>
        <c:axId val="32880512"/>
        <c:axId val="32882048"/>
        <c:axId val="0"/>
      </c:bar3DChart>
      <c:catAx>
        <c:axId val="32880512"/>
        <c:scaling>
          <c:orientation val="minMax"/>
        </c:scaling>
        <c:delete val="0"/>
        <c:axPos val="b"/>
        <c:numFmt formatCode="General" sourceLinked="0"/>
        <c:majorTickMark val="none"/>
        <c:minorTickMark val="none"/>
        <c:tickLblPos val="nextTo"/>
        <c:crossAx val="32882048"/>
        <c:crosses val="autoZero"/>
        <c:auto val="1"/>
        <c:lblAlgn val="ctr"/>
        <c:lblOffset val="100"/>
        <c:noMultiLvlLbl val="0"/>
      </c:catAx>
      <c:valAx>
        <c:axId val="32882048"/>
        <c:scaling>
          <c:orientation val="minMax"/>
        </c:scaling>
        <c:delete val="1"/>
        <c:axPos val="l"/>
        <c:numFmt formatCode="General" sourceLinked="1"/>
        <c:majorTickMark val="out"/>
        <c:minorTickMark val="none"/>
        <c:tickLblPos val="nextTo"/>
        <c:crossAx val="32880512"/>
        <c:crosses val="autoZero"/>
        <c:crossBetween val="between"/>
      </c:valAx>
    </c:plotArea>
    <c:plotVisOnly val="1"/>
    <c:dispBlanksAs val="gap"/>
    <c:showDLblsOverMax val="0"/>
  </c:chart>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a:t>
            </a:r>
            <a:r>
              <a:rPr lang="es-CO" baseline="0"/>
              <a:t> DE BIENESTAR</a:t>
            </a:r>
            <a:endParaRPr lang="es-CO"/>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BIENESTAR!$B$22:$B$27</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BIENESTAR!$C$22:$C$27</c:f>
              <c:numCache>
                <c:formatCode>General</c:formatCode>
                <c:ptCount val="6"/>
                <c:pt idx="0">
                  <c:v>50</c:v>
                </c:pt>
                <c:pt idx="1">
                  <c:v>100</c:v>
                </c:pt>
                <c:pt idx="2">
                  <c:v>100</c:v>
                </c:pt>
                <c:pt idx="3">
                  <c:v>0</c:v>
                </c:pt>
                <c:pt idx="4">
                  <c:v>67</c:v>
                </c:pt>
                <c:pt idx="5">
                  <c:v>0</c:v>
                </c:pt>
              </c:numCache>
            </c:numRef>
          </c:val>
        </c:ser>
        <c:ser>
          <c:idx val="1"/>
          <c:order val="1"/>
          <c:invertIfNegative val="0"/>
          <c:dLbls>
            <c:dLbl>
              <c:idx val="1"/>
              <c:layout>
                <c:manualLayout>
                  <c:x val="1.1985017784067764E-2"/>
                  <c:y val="0"/>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9.9875148200564388E-3"/>
                  <c:y val="0"/>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9.9875148200564388E-3"/>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BIENESTAR!$B$22:$B$27</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BIENESTAR!$F$22:$F$27</c:f>
              <c:numCache>
                <c:formatCode>General</c:formatCode>
                <c:ptCount val="6"/>
                <c:pt idx="0">
                  <c:v>63</c:v>
                </c:pt>
                <c:pt idx="1">
                  <c:v>100</c:v>
                </c:pt>
                <c:pt idx="2">
                  <c:v>100</c:v>
                </c:pt>
                <c:pt idx="3">
                  <c:v>0</c:v>
                </c:pt>
                <c:pt idx="4">
                  <c:v>100</c:v>
                </c:pt>
                <c:pt idx="5">
                  <c:v>0</c:v>
                </c:pt>
              </c:numCache>
            </c:numRef>
          </c:val>
        </c:ser>
        <c:ser>
          <c:idx val="2"/>
          <c:order val="2"/>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BIENESTAR!$B$22:$B$27</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BIENESTAR!$H$22:$H$27</c:f>
              <c:numCache>
                <c:formatCode>General</c:formatCode>
                <c:ptCount val="6"/>
                <c:pt idx="0">
                  <c:v>86</c:v>
                </c:pt>
                <c:pt idx="1">
                  <c:v>100</c:v>
                </c:pt>
                <c:pt idx="2">
                  <c:v>100</c:v>
                </c:pt>
                <c:pt idx="3">
                  <c:v>0</c:v>
                </c:pt>
                <c:pt idx="4">
                  <c:v>100</c:v>
                </c:pt>
                <c:pt idx="5">
                  <c:v>0</c:v>
                </c:pt>
              </c:numCache>
            </c:numRef>
          </c:val>
        </c:ser>
        <c:ser>
          <c:idx val="3"/>
          <c:order val="3"/>
          <c:spPr>
            <a:solidFill>
              <a:srgbClr val="FF0000"/>
            </a:solidFill>
          </c:spPr>
          <c:invertIfNegative val="0"/>
          <c:dPt>
            <c:idx val="0"/>
            <c:invertIfNegative val="0"/>
            <c:bubble3D val="0"/>
            <c:spPr>
              <a:solidFill>
                <a:srgbClr val="00B0F0"/>
              </a:solidFill>
            </c:spPr>
          </c:dPt>
          <c:dPt>
            <c:idx val="1"/>
            <c:invertIfNegative val="0"/>
            <c:bubble3D val="0"/>
            <c:spPr>
              <a:solidFill>
                <a:srgbClr val="00B0F0"/>
              </a:solidFill>
            </c:spPr>
          </c:dPt>
          <c:dPt>
            <c:idx val="2"/>
            <c:invertIfNegative val="0"/>
            <c:bubble3D val="0"/>
            <c:spPr>
              <a:solidFill>
                <a:srgbClr val="00B0F0"/>
              </a:solidFill>
            </c:spPr>
          </c:dPt>
          <c:dPt>
            <c:idx val="4"/>
            <c:invertIfNegative val="0"/>
            <c:bubble3D val="0"/>
            <c:spPr>
              <a:solidFill>
                <a:srgbClr val="00B0F0"/>
              </a:solidFill>
            </c:spPr>
          </c:dPt>
          <c:dPt>
            <c:idx val="5"/>
            <c:invertIfNegative val="0"/>
            <c:bubble3D val="0"/>
            <c:spPr>
              <a:solidFill>
                <a:srgbClr val="00B0F0"/>
              </a:solidFill>
            </c:spPr>
          </c:dPt>
          <c:dLbls>
            <c:dLbl>
              <c:idx val="4"/>
              <c:layout>
                <c:manualLayout>
                  <c:x val="1.5980023712090303E-2"/>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BIENESTAR!$B$22:$B$27</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BIENESTAR!$J$22:$J$27</c:f>
              <c:numCache>
                <c:formatCode>General</c:formatCode>
                <c:ptCount val="6"/>
                <c:pt idx="0">
                  <c:v>100</c:v>
                </c:pt>
                <c:pt idx="1">
                  <c:v>100</c:v>
                </c:pt>
                <c:pt idx="2">
                  <c:v>100</c:v>
                </c:pt>
                <c:pt idx="3">
                  <c:v>0</c:v>
                </c:pt>
                <c:pt idx="4">
                  <c:v>100</c:v>
                </c:pt>
                <c:pt idx="5">
                  <c:v>100</c:v>
                </c:pt>
              </c:numCache>
            </c:numRef>
          </c:val>
        </c:ser>
        <c:dLbls>
          <c:showLegendKey val="0"/>
          <c:showVal val="1"/>
          <c:showCatName val="0"/>
          <c:showSerName val="0"/>
          <c:showPercent val="0"/>
          <c:showBubbleSize val="0"/>
        </c:dLbls>
        <c:gapWidth val="150"/>
        <c:shape val="box"/>
        <c:axId val="32957952"/>
        <c:axId val="32959488"/>
        <c:axId val="0"/>
      </c:bar3DChart>
      <c:catAx>
        <c:axId val="32957952"/>
        <c:scaling>
          <c:orientation val="minMax"/>
        </c:scaling>
        <c:delete val="0"/>
        <c:axPos val="b"/>
        <c:numFmt formatCode="General" sourceLinked="0"/>
        <c:majorTickMark val="none"/>
        <c:minorTickMark val="none"/>
        <c:tickLblPos val="nextTo"/>
        <c:crossAx val="32959488"/>
        <c:crosses val="autoZero"/>
        <c:auto val="1"/>
        <c:lblAlgn val="ctr"/>
        <c:lblOffset val="100"/>
        <c:noMultiLvlLbl val="0"/>
      </c:catAx>
      <c:valAx>
        <c:axId val="32959488"/>
        <c:scaling>
          <c:orientation val="minMax"/>
        </c:scaling>
        <c:delete val="1"/>
        <c:axPos val="l"/>
        <c:numFmt formatCode="General" sourceLinked="1"/>
        <c:majorTickMark val="out"/>
        <c:minorTickMark val="none"/>
        <c:tickLblPos val="nextTo"/>
        <c:crossAx val="32957952"/>
        <c:crosses val="autoZero"/>
        <c:crossBetween val="between"/>
      </c:valAx>
    </c:plotArea>
    <c:plotVisOnly val="1"/>
    <c:dispBlanksAs val="gap"/>
    <c:showDLblsOverMax val="0"/>
  </c:chart>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a:t>
            </a:r>
            <a:r>
              <a:rPr lang="es-CO" baseline="0"/>
              <a:t> ADMINISTRATIVO</a:t>
            </a:r>
            <a:endParaRPr lang="es-CO"/>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ADMINISTRATIVO!$D$21:$D$26</c:f>
              <c:strCache>
                <c:ptCount val="6"/>
                <c:pt idx="0">
                  <c:v>SA-PY2.a  Construcción y mantenimiento de las Sedes.</c:v>
                </c:pt>
                <c:pt idx="1">
                  <c:v>SA-PY2.b  Desarrollo, dotación y Mantenimiento de las Sedes</c:v>
                </c:pt>
                <c:pt idx="2">
                  <c:v>SA-PY3.  Aseguramiento de los sistemas de Gestión de Calidad y Gestión Ambiental.</c:v>
                </c:pt>
                <c:pt idx="3">
                  <c:v>SA-PY4.     Creación del Grupo de Proyectos Institucionales Especiales (GPIE).</c:v>
                </c:pt>
                <c:pt idx="4">
                  <c:v>SA-PY5.  Reestructuración Organizacional académica y administrativa.</c:v>
                </c:pt>
                <c:pt idx="5">
                  <c:v>SA-PY7. Formación y capacitación al personal administrativo y operativo.</c:v>
                </c:pt>
              </c:strCache>
            </c:strRef>
          </c:cat>
          <c:val>
            <c:numRef>
              <c:f>ADMINISTRATIVO!$E$21:$E$26</c:f>
              <c:numCache>
                <c:formatCode>General</c:formatCode>
                <c:ptCount val="6"/>
                <c:pt idx="0">
                  <c:v>0</c:v>
                </c:pt>
                <c:pt idx="1">
                  <c:v>0</c:v>
                </c:pt>
                <c:pt idx="2">
                  <c:v>67</c:v>
                </c:pt>
                <c:pt idx="3">
                  <c:v>100</c:v>
                </c:pt>
                <c:pt idx="4">
                  <c:v>100</c:v>
                </c:pt>
                <c:pt idx="5">
                  <c:v>0</c:v>
                </c:pt>
              </c:numCache>
            </c:numRef>
          </c:val>
        </c:ser>
        <c:dLbls>
          <c:showLegendKey val="0"/>
          <c:showVal val="1"/>
          <c:showCatName val="0"/>
          <c:showSerName val="0"/>
          <c:showPercent val="0"/>
          <c:showBubbleSize val="0"/>
        </c:dLbls>
        <c:gapWidth val="150"/>
        <c:shape val="box"/>
        <c:axId val="33004160"/>
        <c:axId val="33011200"/>
        <c:axId val="0"/>
      </c:bar3DChart>
      <c:catAx>
        <c:axId val="33004160"/>
        <c:scaling>
          <c:orientation val="minMax"/>
        </c:scaling>
        <c:delete val="0"/>
        <c:axPos val="b"/>
        <c:numFmt formatCode="General" sourceLinked="0"/>
        <c:majorTickMark val="none"/>
        <c:minorTickMark val="none"/>
        <c:tickLblPos val="nextTo"/>
        <c:crossAx val="33011200"/>
        <c:crosses val="autoZero"/>
        <c:auto val="1"/>
        <c:lblAlgn val="ctr"/>
        <c:lblOffset val="100"/>
        <c:noMultiLvlLbl val="0"/>
      </c:catAx>
      <c:valAx>
        <c:axId val="33011200"/>
        <c:scaling>
          <c:orientation val="minMax"/>
        </c:scaling>
        <c:delete val="1"/>
        <c:axPos val="l"/>
        <c:numFmt formatCode="General" sourceLinked="1"/>
        <c:majorTickMark val="out"/>
        <c:minorTickMark val="none"/>
        <c:tickLblPos val="nextTo"/>
        <c:crossAx val="33004160"/>
        <c:crosses val="autoZero"/>
        <c:crossBetween val="between"/>
      </c:valAx>
    </c:plotArea>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a:t>
            </a:r>
            <a:r>
              <a:rPr lang="es-CO" baseline="0"/>
              <a:t> DE FORMACIÓN</a:t>
            </a:r>
            <a:endParaRPr lang="es-CO"/>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FORMACIÓN!$B$20:$B$26</c:f>
              <c:strCache>
                <c:ptCount val="7"/>
                <c:pt idx="0">
                  <c:v>SF-PY1. Identidad con la Teleología Institucional.</c:v>
                </c:pt>
                <c:pt idx="1">
                  <c:v>SF-PY2.   Creación de nueva Oferta Académica en las Sedes.</c:v>
                </c:pt>
                <c:pt idx="2">
                  <c:v>SF-PY3. Desarrollo Profesoral Permanente en lo Pedagógico, Disciplinar y Profesional.</c:v>
                </c:pt>
                <c:pt idx="3">
                  <c:v>SF-PY4.  Autoevalución y Acreditación de Programas Académicos de Pregrado y Postgrado.</c:v>
                </c:pt>
                <c:pt idx="4">
                  <c:v>SF-PY5.  Acreditación de Alta Calidad de la Universidad.</c:v>
                </c:pt>
                <c:pt idx="5">
                  <c:v>SF-PY6.      Relevo Generacional con Excelencia Académica.</c:v>
                </c:pt>
                <c:pt idx="6">
                  <c:v>SF-PY7. Fortalecimiento de los Vínculos Universidad - Egresados.</c:v>
                </c:pt>
              </c:strCache>
            </c:strRef>
          </c:cat>
          <c:val>
            <c:numRef>
              <c:f>FORMACIÓN!$C$20:$C$26</c:f>
              <c:numCache>
                <c:formatCode>General</c:formatCode>
                <c:ptCount val="7"/>
                <c:pt idx="0">
                  <c:v>100</c:v>
                </c:pt>
                <c:pt idx="1">
                  <c:v>50</c:v>
                </c:pt>
                <c:pt idx="2">
                  <c:v>40</c:v>
                </c:pt>
                <c:pt idx="3">
                  <c:v>100</c:v>
                </c:pt>
                <c:pt idx="4">
                  <c:v>67</c:v>
                </c:pt>
                <c:pt idx="6">
                  <c:v>100</c:v>
                </c:pt>
              </c:numCache>
            </c:numRef>
          </c:val>
        </c:ser>
        <c:ser>
          <c:idx val="1"/>
          <c:order val="1"/>
          <c:invertIfNegative val="0"/>
          <c:dLbls>
            <c:dLbl>
              <c:idx val="0"/>
              <c:delete val="1"/>
              <c:extLst>
                <c:ext xmlns:c15="http://schemas.microsoft.com/office/drawing/2012/chart" uri="{CE6537A1-D6FC-4f65-9D91-7224C49458BB}"/>
              </c:extLst>
            </c:dLbl>
            <c:dLbl>
              <c:idx val="1"/>
              <c:layout>
                <c:manualLayout>
                  <c:x val="8.7863795895861338E-3"/>
                  <c:y val="1.8194385774446631E-17"/>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7.0291036716689072E-3"/>
                  <c:y val="1.8194385774446631E-17"/>
                </c:manualLayout>
              </c:layout>
              <c:showLegendKey val="0"/>
              <c:showVal val="1"/>
              <c:showCatName val="0"/>
              <c:showSerName val="0"/>
              <c:showPercent val="0"/>
              <c:showBubbleSize val="0"/>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5.2718277537516806E-3"/>
                  <c:y val="1.8194385774446631E-17"/>
                </c:manualLayout>
              </c:layout>
              <c:showLegendKey val="0"/>
              <c:showVal val="1"/>
              <c:showCatName val="0"/>
              <c:showSerName val="0"/>
              <c:showPercent val="0"/>
              <c:showBubbleSize val="0"/>
              <c:extLst>
                <c:ext xmlns:c15="http://schemas.microsoft.com/office/drawing/2012/chart" uri="{CE6537A1-D6FC-4f65-9D91-7224C49458BB}"/>
              </c:extLst>
            </c:dLbl>
            <c:dLbl>
              <c:idx val="6"/>
              <c:delete val="1"/>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FORMACIÓN!$B$20:$B$26</c:f>
              <c:strCache>
                <c:ptCount val="7"/>
                <c:pt idx="0">
                  <c:v>SF-PY1. Identidad con la Teleología Institucional.</c:v>
                </c:pt>
                <c:pt idx="1">
                  <c:v>SF-PY2.   Creación de nueva Oferta Académica en las Sedes.</c:v>
                </c:pt>
                <c:pt idx="2">
                  <c:v>SF-PY3. Desarrollo Profesoral Permanente en lo Pedagógico, Disciplinar y Profesional.</c:v>
                </c:pt>
                <c:pt idx="3">
                  <c:v>SF-PY4.  Autoevalución y Acreditación de Programas Académicos de Pregrado y Postgrado.</c:v>
                </c:pt>
                <c:pt idx="4">
                  <c:v>SF-PY5.  Acreditación de Alta Calidad de la Universidad.</c:v>
                </c:pt>
                <c:pt idx="5">
                  <c:v>SF-PY6.      Relevo Generacional con Excelencia Académica.</c:v>
                </c:pt>
                <c:pt idx="6">
                  <c:v>SF-PY7. Fortalecimiento de los Vínculos Universidad - Egresados.</c:v>
                </c:pt>
              </c:strCache>
            </c:strRef>
          </c:cat>
          <c:val>
            <c:numRef>
              <c:f>FORMACIÓN!$E$20:$E$26</c:f>
              <c:numCache>
                <c:formatCode>General</c:formatCode>
                <c:ptCount val="7"/>
                <c:pt idx="0">
                  <c:v>100</c:v>
                </c:pt>
                <c:pt idx="1">
                  <c:v>100</c:v>
                </c:pt>
                <c:pt idx="2">
                  <c:v>100</c:v>
                </c:pt>
                <c:pt idx="3">
                  <c:v>100</c:v>
                </c:pt>
                <c:pt idx="4">
                  <c:v>100</c:v>
                </c:pt>
                <c:pt idx="6">
                  <c:v>100</c:v>
                </c:pt>
              </c:numCache>
            </c:numRef>
          </c:val>
        </c:ser>
        <c:ser>
          <c:idx val="2"/>
          <c:order val="2"/>
          <c:invertIfNegative val="0"/>
          <c:dLbls>
            <c:dLbl>
              <c:idx val="0"/>
              <c:layout>
                <c:manualLayout>
                  <c:x val="-1.581548326125504E-2"/>
                  <c:y val="1.8194385774446631E-17"/>
                </c:manualLayout>
              </c:layout>
              <c:showLegendKey val="0"/>
              <c:showVal val="1"/>
              <c:showCatName val="0"/>
              <c:showSerName val="0"/>
              <c:showPercent val="0"/>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layout>
                <c:manualLayout>
                  <c:x val="-7.029103671668843E-3"/>
                  <c:y val="1.8194385774446631E-17"/>
                </c:manualLayout>
              </c:layout>
              <c:showLegendKey val="0"/>
              <c:showVal val="1"/>
              <c:showCatName val="0"/>
              <c:showSerName val="0"/>
              <c:showPercent val="0"/>
              <c:showBubbleSize val="0"/>
              <c:extLst>
                <c:ext xmlns:c15="http://schemas.microsoft.com/office/drawing/2012/chart" uri="{CE6537A1-D6FC-4f65-9D91-7224C49458BB}"/>
              </c:extLst>
            </c:dLbl>
            <c:dLbl>
              <c:idx val="4"/>
              <c:delete val="1"/>
              <c:extLst>
                <c:ext xmlns:c15="http://schemas.microsoft.com/office/drawing/2012/chart" uri="{CE6537A1-D6FC-4f65-9D91-7224C49458BB}"/>
              </c:extLst>
            </c:dLbl>
            <c:dLbl>
              <c:idx val="5"/>
              <c:layout>
                <c:manualLayout>
                  <c:x val="-5.2718277537516806E-3"/>
                  <c:y val="1.8194385774446631E-17"/>
                </c:manualLayout>
              </c:layout>
              <c:showLegendKey val="0"/>
              <c:showVal val="1"/>
              <c:showCatName val="0"/>
              <c:showSerName val="0"/>
              <c:showPercent val="0"/>
              <c:showBubbleSize val="0"/>
              <c:extLst>
                <c:ext xmlns:c15="http://schemas.microsoft.com/office/drawing/2012/chart" uri="{CE6537A1-D6FC-4f65-9D91-7224C49458BB}"/>
              </c:extLst>
            </c:dLbl>
            <c:dLbl>
              <c:idx val="6"/>
              <c:layout>
                <c:manualLayout>
                  <c:x val="-7.0291036716689072E-3"/>
                  <c:y val="1.8194385774446631E-17"/>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FORMACIÓN!$B$20:$B$26</c:f>
              <c:strCache>
                <c:ptCount val="7"/>
                <c:pt idx="0">
                  <c:v>SF-PY1. Identidad con la Teleología Institucional.</c:v>
                </c:pt>
                <c:pt idx="1">
                  <c:v>SF-PY2.   Creación de nueva Oferta Académica en las Sedes.</c:v>
                </c:pt>
                <c:pt idx="2">
                  <c:v>SF-PY3. Desarrollo Profesoral Permanente en lo Pedagógico, Disciplinar y Profesional.</c:v>
                </c:pt>
                <c:pt idx="3">
                  <c:v>SF-PY4.  Autoevalución y Acreditación de Programas Académicos de Pregrado y Postgrado.</c:v>
                </c:pt>
                <c:pt idx="4">
                  <c:v>SF-PY5.  Acreditación de Alta Calidad de la Universidad.</c:v>
                </c:pt>
                <c:pt idx="5">
                  <c:v>SF-PY6.      Relevo Generacional con Excelencia Académica.</c:v>
                </c:pt>
                <c:pt idx="6">
                  <c:v>SF-PY7. Fortalecimiento de los Vínculos Universidad - Egresados.</c:v>
                </c:pt>
              </c:strCache>
            </c:strRef>
          </c:cat>
          <c:val>
            <c:numRef>
              <c:f>FORMACIÓN!$G$20:$G$26</c:f>
              <c:numCache>
                <c:formatCode>General</c:formatCode>
                <c:ptCount val="7"/>
                <c:pt idx="0">
                  <c:v>100</c:v>
                </c:pt>
                <c:pt idx="1">
                  <c:v>100</c:v>
                </c:pt>
                <c:pt idx="2">
                  <c:v>100</c:v>
                </c:pt>
                <c:pt idx="3">
                  <c:v>100</c:v>
                </c:pt>
                <c:pt idx="4">
                  <c:v>100</c:v>
                </c:pt>
                <c:pt idx="5">
                  <c:v>100</c:v>
                </c:pt>
                <c:pt idx="6">
                  <c:v>100</c:v>
                </c:pt>
              </c:numCache>
            </c:numRef>
          </c:val>
        </c:ser>
        <c:ser>
          <c:idx val="3"/>
          <c:order val="3"/>
          <c:spPr>
            <a:solidFill>
              <a:srgbClr val="00B0F0"/>
            </a:solidFill>
          </c:spPr>
          <c:invertIfNegative val="0"/>
          <c:dLbls>
            <c:dLbl>
              <c:idx val="3"/>
              <c:layout>
                <c:manualLayout>
                  <c:x val="1.0543655507503295E-2"/>
                  <c:y val="1.8194385774446631E-17"/>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3.5145518358344536E-3"/>
                  <c:y val="1.8194385774446631E-17"/>
                </c:manualLayout>
              </c:layout>
              <c:showLegendKey val="0"/>
              <c:showVal val="1"/>
              <c:showCatName val="0"/>
              <c:showSerName val="0"/>
              <c:showPercent val="0"/>
              <c:showBubbleSize val="0"/>
              <c:extLst>
                <c:ext xmlns:c15="http://schemas.microsoft.com/office/drawing/2012/chart" uri="{CE6537A1-D6FC-4f65-9D91-7224C49458BB}"/>
              </c:extLst>
            </c:dLbl>
            <c:dLbl>
              <c:idx val="6"/>
              <c:layout>
                <c:manualLayout>
                  <c:x val="8.7863795895861338E-3"/>
                  <c:y val="1.8194385774446631E-17"/>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FORMACIÓN!$B$20:$B$26</c:f>
              <c:strCache>
                <c:ptCount val="7"/>
                <c:pt idx="0">
                  <c:v>SF-PY1. Identidad con la Teleología Institucional.</c:v>
                </c:pt>
                <c:pt idx="1">
                  <c:v>SF-PY2.   Creación de nueva Oferta Académica en las Sedes.</c:v>
                </c:pt>
                <c:pt idx="2">
                  <c:v>SF-PY3. Desarrollo Profesoral Permanente en lo Pedagógico, Disciplinar y Profesional.</c:v>
                </c:pt>
                <c:pt idx="3">
                  <c:v>SF-PY4.  Autoevalución y Acreditación de Programas Académicos de Pregrado y Postgrado.</c:v>
                </c:pt>
                <c:pt idx="4">
                  <c:v>SF-PY5.  Acreditación de Alta Calidad de la Universidad.</c:v>
                </c:pt>
                <c:pt idx="5">
                  <c:v>SF-PY6.      Relevo Generacional con Excelencia Académica.</c:v>
                </c:pt>
                <c:pt idx="6">
                  <c:v>SF-PY7. Fortalecimiento de los Vínculos Universidad - Egresados.</c:v>
                </c:pt>
              </c:strCache>
            </c:strRef>
          </c:cat>
          <c:val>
            <c:numRef>
              <c:f>FORMACIÓN!$I$20:$I$26</c:f>
              <c:numCache>
                <c:formatCode>General</c:formatCode>
                <c:ptCount val="7"/>
                <c:pt idx="0">
                  <c:v>100</c:v>
                </c:pt>
                <c:pt idx="1">
                  <c:v>100</c:v>
                </c:pt>
                <c:pt idx="2">
                  <c:v>100</c:v>
                </c:pt>
                <c:pt idx="3">
                  <c:v>100</c:v>
                </c:pt>
                <c:pt idx="4">
                  <c:v>100</c:v>
                </c:pt>
                <c:pt idx="5">
                  <c:v>100</c:v>
                </c:pt>
                <c:pt idx="6">
                  <c:v>100</c:v>
                </c:pt>
              </c:numCache>
            </c:numRef>
          </c:val>
        </c:ser>
        <c:dLbls>
          <c:showLegendKey val="0"/>
          <c:showVal val="1"/>
          <c:showCatName val="0"/>
          <c:showSerName val="0"/>
          <c:showPercent val="0"/>
          <c:showBubbleSize val="0"/>
        </c:dLbls>
        <c:gapWidth val="150"/>
        <c:shape val="box"/>
        <c:axId val="29773824"/>
        <c:axId val="29775360"/>
        <c:axId val="0"/>
      </c:bar3DChart>
      <c:catAx>
        <c:axId val="29773824"/>
        <c:scaling>
          <c:orientation val="minMax"/>
        </c:scaling>
        <c:delete val="0"/>
        <c:axPos val="b"/>
        <c:numFmt formatCode="General" sourceLinked="0"/>
        <c:majorTickMark val="none"/>
        <c:minorTickMark val="none"/>
        <c:tickLblPos val="nextTo"/>
        <c:crossAx val="29775360"/>
        <c:crosses val="autoZero"/>
        <c:auto val="1"/>
        <c:lblAlgn val="ctr"/>
        <c:lblOffset val="100"/>
        <c:noMultiLvlLbl val="0"/>
      </c:catAx>
      <c:valAx>
        <c:axId val="29775360"/>
        <c:scaling>
          <c:orientation val="minMax"/>
        </c:scaling>
        <c:delete val="1"/>
        <c:axPos val="l"/>
        <c:numFmt formatCode="General" sourceLinked="1"/>
        <c:majorTickMark val="out"/>
        <c:minorTickMark val="none"/>
        <c:tickLblPos val="nextTo"/>
        <c:crossAx val="29773824"/>
        <c:crosses val="autoZero"/>
        <c:crossBetween val="between"/>
      </c:valAx>
    </c:plotArea>
    <c:plotVisOnly val="1"/>
    <c:dispBlanksAs val="gap"/>
    <c:showDLblsOverMax val="0"/>
  </c:chart>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ADMINISTRATIVO</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ADMINISTRATIVO!$D$21:$D$26</c:f>
              <c:strCache>
                <c:ptCount val="6"/>
                <c:pt idx="0">
                  <c:v>SA-PY2.a  Construcción y mantenimiento de las Sedes.</c:v>
                </c:pt>
                <c:pt idx="1">
                  <c:v>SA-PY2.b  Desarrollo, dotación y Mantenimiento de las Sedes</c:v>
                </c:pt>
                <c:pt idx="2">
                  <c:v>SA-PY3.  Aseguramiento de los sistemas de Gestión de Calidad y Gestión Ambiental.</c:v>
                </c:pt>
                <c:pt idx="3">
                  <c:v>SA-PY4.     Creación del Grupo de Proyectos Institucionales Especiales (GPIE).</c:v>
                </c:pt>
                <c:pt idx="4">
                  <c:v>SA-PY5.  Reestructuración Organizacional académica y administrativa.</c:v>
                </c:pt>
                <c:pt idx="5">
                  <c:v>SA-PY7. Formación y capacitación al personal administrativo y operativo.</c:v>
                </c:pt>
              </c:strCache>
            </c:strRef>
          </c:cat>
          <c:val>
            <c:numRef>
              <c:f>ADMINISTRATIVO!$E$21:$E$26</c:f>
              <c:numCache>
                <c:formatCode>General</c:formatCode>
                <c:ptCount val="6"/>
                <c:pt idx="0">
                  <c:v>0</c:v>
                </c:pt>
                <c:pt idx="1">
                  <c:v>0</c:v>
                </c:pt>
                <c:pt idx="2">
                  <c:v>67</c:v>
                </c:pt>
                <c:pt idx="3">
                  <c:v>100</c:v>
                </c:pt>
                <c:pt idx="4">
                  <c:v>100</c:v>
                </c:pt>
                <c:pt idx="5">
                  <c:v>0</c:v>
                </c:pt>
              </c:numCache>
            </c:numRef>
          </c:val>
        </c:ser>
        <c:ser>
          <c:idx val="1"/>
          <c:order val="1"/>
          <c:invertIfNegative val="0"/>
          <c:dPt>
            <c:idx val="0"/>
            <c:invertIfNegative val="0"/>
            <c:bubble3D val="0"/>
            <c:spPr>
              <a:solidFill>
                <a:srgbClr val="FFFF00"/>
              </a:solidFill>
            </c:spPr>
          </c:dPt>
          <c:dPt>
            <c:idx val="1"/>
            <c:invertIfNegative val="0"/>
            <c:bubble3D val="0"/>
            <c:spPr>
              <a:solidFill>
                <a:srgbClr val="FFFF00"/>
              </a:solidFill>
            </c:spPr>
          </c:dPt>
          <c:dPt>
            <c:idx val="2"/>
            <c:invertIfNegative val="0"/>
            <c:bubble3D val="0"/>
            <c:spPr>
              <a:solidFill>
                <a:srgbClr val="FFFF00"/>
              </a:solidFill>
            </c:spPr>
          </c:dPt>
          <c:dPt>
            <c:idx val="3"/>
            <c:invertIfNegative val="0"/>
            <c:bubble3D val="0"/>
            <c:spPr>
              <a:solidFill>
                <a:srgbClr val="00B0F0"/>
              </a:solidFill>
            </c:spPr>
          </c:dPt>
          <c:dPt>
            <c:idx val="4"/>
            <c:invertIfNegative val="0"/>
            <c:bubble3D val="0"/>
            <c:spPr>
              <a:solidFill>
                <a:srgbClr val="00B0F0"/>
              </a:solidFill>
            </c:spPr>
          </c:dPt>
          <c:dPt>
            <c:idx val="5"/>
            <c:invertIfNegative val="0"/>
            <c:bubble3D val="0"/>
            <c:spPr>
              <a:solidFill>
                <a:srgbClr val="FF0000"/>
              </a:solidFill>
            </c:spPr>
          </c:dPt>
          <c:dLbls>
            <c:dLbl>
              <c:idx val="3"/>
              <c:layout>
                <c:manualLayout>
                  <c:x val="2.0874098777221593E-2"/>
                  <c:y val="0"/>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2.0874098777221593E-2"/>
                  <c:y val="4.0145548159010508E-3"/>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ADMINISTRATIVO!$D$21:$D$26</c:f>
              <c:strCache>
                <c:ptCount val="6"/>
                <c:pt idx="0">
                  <c:v>SA-PY2.a  Construcción y mantenimiento de las Sedes.</c:v>
                </c:pt>
                <c:pt idx="1">
                  <c:v>SA-PY2.b  Desarrollo, dotación y Mantenimiento de las Sedes</c:v>
                </c:pt>
                <c:pt idx="2">
                  <c:v>SA-PY3.  Aseguramiento de los sistemas de Gestión de Calidad y Gestión Ambiental.</c:v>
                </c:pt>
                <c:pt idx="3">
                  <c:v>SA-PY4.     Creación del Grupo de Proyectos Institucionales Especiales (GPIE).</c:v>
                </c:pt>
                <c:pt idx="4">
                  <c:v>SA-PY5.  Reestructuración Organizacional académica y administrativa.</c:v>
                </c:pt>
                <c:pt idx="5">
                  <c:v>SA-PY7. Formación y capacitación al personal administrativo y operativo.</c:v>
                </c:pt>
              </c:strCache>
            </c:strRef>
          </c:cat>
          <c:val>
            <c:numRef>
              <c:f>ADMINISTRATIVO!$H$21:$H$26</c:f>
              <c:numCache>
                <c:formatCode>General</c:formatCode>
                <c:ptCount val="6"/>
                <c:pt idx="0">
                  <c:v>34</c:v>
                </c:pt>
                <c:pt idx="1">
                  <c:v>63</c:v>
                </c:pt>
                <c:pt idx="2">
                  <c:v>67</c:v>
                </c:pt>
                <c:pt idx="3">
                  <c:v>100</c:v>
                </c:pt>
                <c:pt idx="4">
                  <c:v>100</c:v>
                </c:pt>
                <c:pt idx="5">
                  <c:v>0</c:v>
                </c:pt>
              </c:numCache>
            </c:numRef>
          </c:val>
        </c:ser>
        <c:dLbls>
          <c:showLegendKey val="0"/>
          <c:showVal val="1"/>
          <c:showCatName val="0"/>
          <c:showSerName val="0"/>
          <c:showPercent val="0"/>
          <c:showBubbleSize val="0"/>
        </c:dLbls>
        <c:gapWidth val="150"/>
        <c:shape val="box"/>
        <c:axId val="32085504"/>
        <c:axId val="32087040"/>
        <c:axId val="0"/>
      </c:bar3DChart>
      <c:catAx>
        <c:axId val="32085504"/>
        <c:scaling>
          <c:orientation val="minMax"/>
        </c:scaling>
        <c:delete val="0"/>
        <c:axPos val="b"/>
        <c:numFmt formatCode="General" sourceLinked="0"/>
        <c:majorTickMark val="none"/>
        <c:minorTickMark val="none"/>
        <c:tickLblPos val="nextTo"/>
        <c:crossAx val="32087040"/>
        <c:crosses val="autoZero"/>
        <c:auto val="1"/>
        <c:lblAlgn val="ctr"/>
        <c:lblOffset val="100"/>
        <c:noMultiLvlLbl val="0"/>
      </c:catAx>
      <c:valAx>
        <c:axId val="32087040"/>
        <c:scaling>
          <c:orientation val="minMax"/>
        </c:scaling>
        <c:delete val="1"/>
        <c:axPos val="l"/>
        <c:numFmt formatCode="General" sourceLinked="1"/>
        <c:majorTickMark val="out"/>
        <c:minorTickMark val="none"/>
        <c:tickLblPos val="nextTo"/>
        <c:crossAx val="32085504"/>
        <c:crosses val="autoZero"/>
        <c:crossBetween val="between"/>
      </c:valAx>
    </c:plotArea>
    <c:legend>
      <c:legendPos val="t"/>
      <c:overlay val="0"/>
    </c:legend>
    <c:plotVisOnly val="1"/>
    <c:dispBlanksAs val="gap"/>
    <c:showDLblsOverMax val="0"/>
  </c:chart>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ADMINISTRATIVO</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dLbl>
              <c:idx val="3"/>
              <c:layout>
                <c:manualLayout>
                  <c:x val="-6.2135919796716061E-3"/>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ADMINISTRATIVO!$D$21:$D$26</c:f>
              <c:strCache>
                <c:ptCount val="6"/>
                <c:pt idx="0">
                  <c:v>SA-PY2.a  Construcción y mantenimiento de las Sedes.</c:v>
                </c:pt>
                <c:pt idx="1">
                  <c:v>SA-PY2.b  Desarrollo, dotación y Mantenimiento de las Sedes</c:v>
                </c:pt>
                <c:pt idx="2">
                  <c:v>SA-PY3.  Aseguramiento de los sistemas de Gestión de Calidad y Gestión Ambiental.</c:v>
                </c:pt>
                <c:pt idx="3">
                  <c:v>SA-PY4.     Creación del Grupo de Proyectos Institucionales Especiales (GPIE).</c:v>
                </c:pt>
                <c:pt idx="4">
                  <c:v>SA-PY5.  Reestructuración Organizacional académica y administrativa.</c:v>
                </c:pt>
                <c:pt idx="5">
                  <c:v>SA-PY7. Formación y capacitación al personal administrativo y operativo.</c:v>
                </c:pt>
              </c:strCache>
            </c:strRef>
          </c:cat>
          <c:val>
            <c:numRef>
              <c:f>ADMINISTRATIVO!$E$21:$E$26</c:f>
              <c:numCache>
                <c:formatCode>General</c:formatCode>
                <c:ptCount val="6"/>
                <c:pt idx="0">
                  <c:v>0</c:v>
                </c:pt>
                <c:pt idx="1">
                  <c:v>0</c:v>
                </c:pt>
                <c:pt idx="2">
                  <c:v>67</c:v>
                </c:pt>
                <c:pt idx="3">
                  <c:v>100</c:v>
                </c:pt>
                <c:pt idx="4">
                  <c:v>100</c:v>
                </c:pt>
                <c:pt idx="5">
                  <c:v>0</c:v>
                </c:pt>
              </c:numCache>
            </c:numRef>
          </c:val>
        </c:ser>
        <c:ser>
          <c:idx val="1"/>
          <c:order val="1"/>
          <c:invertIfNegative val="0"/>
          <c:dLbls>
            <c:dLbl>
              <c:idx val="4"/>
              <c:layout>
                <c:manualLayout>
                  <c:x val="4.1423946531144043E-3"/>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ADMINISTRATIVO!$D$21:$D$26</c:f>
              <c:strCache>
                <c:ptCount val="6"/>
                <c:pt idx="0">
                  <c:v>SA-PY2.a  Construcción y mantenimiento de las Sedes.</c:v>
                </c:pt>
                <c:pt idx="1">
                  <c:v>SA-PY2.b  Desarrollo, dotación y Mantenimiento de las Sedes</c:v>
                </c:pt>
                <c:pt idx="2">
                  <c:v>SA-PY3.  Aseguramiento de los sistemas de Gestión de Calidad y Gestión Ambiental.</c:v>
                </c:pt>
                <c:pt idx="3">
                  <c:v>SA-PY4.     Creación del Grupo de Proyectos Institucionales Especiales (GPIE).</c:v>
                </c:pt>
                <c:pt idx="4">
                  <c:v>SA-PY5.  Reestructuración Organizacional académica y administrativa.</c:v>
                </c:pt>
                <c:pt idx="5">
                  <c:v>SA-PY7. Formación y capacitación al personal administrativo y operativo.</c:v>
                </c:pt>
              </c:strCache>
            </c:strRef>
          </c:cat>
          <c:val>
            <c:numRef>
              <c:f>ADMINISTRATIVO!$H$21:$H$26</c:f>
              <c:numCache>
                <c:formatCode>General</c:formatCode>
                <c:ptCount val="6"/>
                <c:pt idx="0">
                  <c:v>34</c:v>
                </c:pt>
                <c:pt idx="1">
                  <c:v>63</c:v>
                </c:pt>
                <c:pt idx="2">
                  <c:v>67</c:v>
                </c:pt>
                <c:pt idx="3">
                  <c:v>100</c:v>
                </c:pt>
                <c:pt idx="4">
                  <c:v>100</c:v>
                </c:pt>
                <c:pt idx="5">
                  <c:v>0</c:v>
                </c:pt>
              </c:numCache>
            </c:numRef>
          </c:val>
        </c:ser>
        <c:ser>
          <c:idx val="2"/>
          <c:order val="2"/>
          <c:invertIfNegative val="0"/>
          <c:dLbls>
            <c:dLbl>
              <c:idx val="3"/>
              <c:layout>
                <c:manualLayout>
                  <c:x val="4.1423946531144798E-3"/>
                  <c:y val="0"/>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1.2427183959343212E-2"/>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ADMINISTRATIVO!$D$21:$D$26</c:f>
              <c:strCache>
                <c:ptCount val="6"/>
                <c:pt idx="0">
                  <c:v>SA-PY2.a  Construcción y mantenimiento de las Sedes.</c:v>
                </c:pt>
                <c:pt idx="1">
                  <c:v>SA-PY2.b  Desarrollo, dotación y Mantenimiento de las Sedes</c:v>
                </c:pt>
                <c:pt idx="2">
                  <c:v>SA-PY3.  Aseguramiento de los sistemas de Gestión de Calidad y Gestión Ambiental.</c:v>
                </c:pt>
                <c:pt idx="3">
                  <c:v>SA-PY4.     Creación del Grupo de Proyectos Institucionales Especiales (GPIE).</c:v>
                </c:pt>
                <c:pt idx="4">
                  <c:v>SA-PY5.  Reestructuración Organizacional académica y administrativa.</c:v>
                </c:pt>
                <c:pt idx="5">
                  <c:v>SA-PY7. Formación y capacitación al personal administrativo y operativo.</c:v>
                </c:pt>
              </c:strCache>
            </c:strRef>
          </c:cat>
          <c:val>
            <c:numRef>
              <c:f>ADMINISTRATIVO!$J$21:$J$26</c:f>
              <c:numCache>
                <c:formatCode>General</c:formatCode>
                <c:ptCount val="6"/>
                <c:pt idx="0">
                  <c:v>67</c:v>
                </c:pt>
                <c:pt idx="1">
                  <c:v>75</c:v>
                </c:pt>
                <c:pt idx="2">
                  <c:v>67</c:v>
                </c:pt>
                <c:pt idx="3">
                  <c:v>100</c:v>
                </c:pt>
                <c:pt idx="4">
                  <c:v>100</c:v>
                </c:pt>
                <c:pt idx="5">
                  <c:v>100</c:v>
                </c:pt>
              </c:numCache>
            </c:numRef>
          </c:val>
        </c:ser>
        <c:dLbls>
          <c:showLegendKey val="0"/>
          <c:showVal val="1"/>
          <c:showCatName val="0"/>
          <c:showSerName val="0"/>
          <c:showPercent val="0"/>
          <c:showBubbleSize val="0"/>
        </c:dLbls>
        <c:gapWidth val="150"/>
        <c:shape val="box"/>
        <c:axId val="32119424"/>
        <c:axId val="32137600"/>
        <c:axId val="0"/>
      </c:bar3DChart>
      <c:catAx>
        <c:axId val="32119424"/>
        <c:scaling>
          <c:orientation val="minMax"/>
        </c:scaling>
        <c:delete val="0"/>
        <c:axPos val="b"/>
        <c:numFmt formatCode="General" sourceLinked="0"/>
        <c:majorTickMark val="none"/>
        <c:minorTickMark val="none"/>
        <c:tickLblPos val="nextTo"/>
        <c:crossAx val="32137600"/>
        <c:crosses val="autoZero"/>
        <c:auto val="1"/>
        <c:lblAlgn val="ctr"/>
        <c:lblOffset val="100"/>
        <c:noMultiLvlLbl val="0"/>
      </c:catAx>
      <c:valAx>
        <c:axId val="32137600"/>
        <c:scaling>
          <c:orientation val="minMax"/>
        </c:scaling>
        <c:delete val="1"/>
        <c:axPos val="l"/>
        <c:numFmt formatCode="General" sourceLinked="1"/>
        <c:majorTickMark val="out"/>
        <c:minorTickMark val="none"/>
        <c:tickLblPos val="nextTo"/>
        <c:crossAx val="32119424"/>
        <c:crosses val="autoZero"/>
        <c:crossBetween val="between"/>
      </c:valAx>
    </c:plotArea>
    <c:plotVisOnly val="1"/>
    <c:dispBlanksAs val="gap"/>
    <c:showDLblsOverMax val="0"/>
  </c:chart>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a:t>
            </a:r>
            <a:r>
              <a:rPr lang="es-CO" baseline="0"/>
              <a:t> ADMINISTRATIVO</a:t>
            </a:r>
            <a:endParaRPr lang="es-CO"/>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ADMINISTRATIVO!$D$21:$D$26</c:f>
              <c:strCache>
                <c:ptCount val="6"/>
                <c:pt idx="0">
                  <c:v>SA-PY2.a  Construcción y mantenimiento de las Sedes.</c:v>
                </c:pt>
                <c:pt idx="1">
                  <c:v>SA-PY2.b  Desarrollo, dotación y Mantenimiento de las Sedes</c:v>
                </c:pt>
                <c:pt idx="2">
                  <c:v>SA-PY3.  Aseguramiento de los sistemas de Gestión de Calidad y Gestión Ambiental.</c:v>
                </c:pt>
                <c:pt idx="3">
                  <c:v>SA-PY4.     Creación del Grupo de Proyectos Institucionales Especiales (GPIE).</c:v>
                </c:pt>
                <c:pt idx="4">
                  <c:v>SA-PY5.  Reestructuración Organizacional académica y administrativa.</c:v>
                </c:pt>
                <c:pt idx="5">
                  <c:v>SA-PY7. Formación y capacitación al personal administrativo y operativo.</c:v>
                </c:pt>
              </c:strCache>
            </c:strRef>
          </c:cat>
          <c:val>
            <c:numRef>
              <c:f>ADMINISTRATIVO!$E$21:$E$26</c:f>
              <c:numCache>
                <c:formatCode>General</c:formatCode>
                <c:ptCount val="6"/>
                <c:pt idx="0">
                  <c:v>0</c:v>
                </c:pt>
                <c:pt idx="1">
                  <c:v>0</c:v>
                </c:pt>
                <c:pt idx="2">
                  <c:v>67</c:v>
                </c:pt>
                <c:pt idx="3">
                  <c:v>100</c:v>
                </c:pt>
                <c:pt idx="4">
                  <c:v>100</c:v>
                </c:pt>
                <c:pt idx="5">
                  <c:v>0</c:v>
                </c:pt>
              </c:numCache>
            </c:numRef>
          </c:val>
        </c:ser>
        <c:ser>
          <c:idx val="1"/>
          <c:order val="1"/>
          <c:invertIfNegative val="0"/>
          <c:dLbls>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ADMINISTRATIVO!$D$21:$D$26</c:f>
              <c:strCache>
                <c:ptCount val="6"/>
                <c:pt idx="0">
                  <c:v>SA-PY2.a  Construcción y mantenimiento de las Sedes.</c:v>
                </c:pt>
                <c:pt idx="1">
                  <c:v>SA-PY2.b  Desarrollo, dotación y Mantenimiento de las Sedes</c:v>
                </c:pt>
                <c:pt idx="2">
                  <c:v>SA-PY3.  Aseguramiento de los sistemas de Gestión de Calidad y Gestión Ambiental.</c:v>
                </c:pt>
                <c:pt idx="3">
                  <c:v>SA-PY4.     Creación del Grupo de Proyectos Institucionales Especiales (GPIE).</c:v>
                </c:pt>
                <c:pt idx="4">
                  <c:v>SA-PY5.  Reestructuración Organizacional académica y administrativa.</c:v>
                </c:pt>
                <c:pt idx="5">
                  <c:v>SA-PY7. Formación y capacitación al personal administrativo y operativo.</c:v>
                </c:pt>
              </c:strCache>
            </c:strRef>
          </c:cat>
          <c:val>
            <c:numRef>
              <c:f>ADMINISTRATIVO!$H$21:$H$26</c:f>
              <c:numCache>
                <c:formatCode>General</c:formatCode>
                <c:ptCount val="6"/>
                <c:pt idx="0">
                  <c:v>34</c:v>
                </c:pt>
                <c:pt idx="1">
                  <c:v>63</c:v>
                </c:pt>
                <c:pt idx="2">
                  <c:v>67</c:v>
                </c:pt>
                <c:pt idx="3">
                  <c:v>100</c:v>
                </c:pt>
                <c:pt idx="4">
                  <c:v>100</c:v>
                </c:pt>
                <c:pt idx="5">
                  <c:v>0</c:v>
                </c:pt>
              </c:numCache>
            </c:numRef>
          </c:val>
        </c:ser>
        <c:ser>
          <c:idx val="2"/>
          <c:order val="2"/>
          <c:invertIfNegative val="0"/>
          <c:dLbls>
            <c:dLbl>
              <c:idx val="3"/>
              <c:layout>
                <c:manualLayout>
                  <c:x val="-1.1743119718485674E-2"/>
                  <c:y val="0"/>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1.1743119718485674E-2"/>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ADMINISTRATIVO!$D$21:$D$26</c:f>
              <c:strCache>
                <c:ptCount val="6"/>
                <c:pt idx="0">
                  <c:v>SA-PY2.a  Construcción y mantenimiento de las Sedes.</c:v>
                </c:pt>
                <c:pt idx="1">
                  <c:v>SA-PY2.b  Desarrollo, dotación y Mantenimiento de las Sedes</c:v>
                </c:pt>
                <c:pt idx="2">
                  <c:v>SA-PY3.  Aseguramiento de los sistemas de Gestión de Calidad y Gestión Ambiental.</c:v>
                </c:pt>
                <c:pt idx="3">
                  <c:v>SA-PY4.     Creación del Grupo de Proyectos Institucionales Especiales (GPIE).</c:v>
                </c:pt>
                <c:pt idx="4">
                  <c:v>SA-PY5.  Reestructuración Organizacional académica y administrativa.</c:v>
                </c:pt>
                <c:pt idx="5">
                  <c:v>SA-PY7. Formación y capacitación al personal administrativo y operativo.</c:v>
                </c:pt>
              </c:strCache>
            </c:strRef>
          </c:cat>
          <c:val>
            <c:numRef>
              <c:f>ADMINISTRATIVO!$J$21:$J$26</c:f>
              <c:numCache>
                <c:formatCode>General</c:formatCode>
                <c:ptCount val="6"/>
                <c:pt idx="0">
                  <c:v>67</c:v>
                </c:pt>
                <c:pt idx="1">
                  <c:v>75</c:v>
                </c:pt>
                <c:pt idx="2">
                  <c:v>67</c:v>
                </c:pt>
                <c:pt idx="3">
                  <c:v>100</c:v>
                </c:pt>
                <c:pt idx="4">
                  <c:v>100</c:v>
                </c:pt>
                <c:pt idx="5">
                  <c:v>100</c:v>
                </c:pt>
              </c:numCache>
            </c:numRef>
          </c:val>
        </c:ser>
        <c:ser>
          <c:idx val="3"/>
          <c:order val="3"/>
          <c:spPr>
            <a:solidFill>
              <a:srgbClr val="00B0F0"/>
            </a:solidFill>
          </c:spPr>
          <c:invertIfNegative val="0"/>
          <c:dPt>
            <c:idx val="0"/>
            <c:invertIfNegative val="0"/>
            <c:bubble3D val="0"/>
            <c:spPr>
              <a:solidFill>
                <a:srgbClr val="FFFF00"/>
              </a:solidFill>
            </c:spPr>
          </c:dPt>
          <c:dPt>
            <c:idx val="1"/>
            <c:invertIfNegative val="0"/>
            <c:bubble3D val="0"/>
          </c:dPt>
          <c:dLbls>
            <c:dLbl>
              <c:idx val="2"/>
              <c:layout>
                <c:manualLayout>
                  <c:x val="5.8715598592428368E-3"/>
                  <c:y val="0"/>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7.828746478990449E-3"/>
                  <c:y val="0"/>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1.1743119718485674E-2"/>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ADMINISTRATIVO!$D$21:$D$26</c:f>
              <c:strCache>
                <c:ptCount val="6"/>
                <c:pt idx="0">
                  <c:v>SA-PY2.a  Construcción y mantenimiento de las Sedes.</c:v>
                </c:pt>
                <c:pt idx="1">
                  <c:v>SA-PY2.b  Desarrollo, dotación y Mantenimiento de las Sedes</c:v>
                </c:pt>
                <c:pt idx="2">
                  <c:v>SA-PY3.  Aseguramiento de los sistemas de Gestión de Calidad y Gestión Ambiental.</c:v>
                </c:pt>
                <c:pt idx="3">
                  <c:v>SA-PY4.     Creación del Grupo de Proyectos Institucionales Especiales (GPIE).</c:v>
                </c:pt>
                <c:pt idx="4">
                  <c:v>SA-PY5.  Reestructuración Organizacional académica y administrativa.</c:v>
                </c:pt>
                <c:pt idx="5">
                  <c:v>SA-PY7. Formación y capacitación al personal administrativo y operativo.</c:v>
                </c:pt>
              </c:strCache>
            </c:strRef>
          </c:cat>
          <c:val>
            <c:numRef>
              <c:f>ADMINISTRATIVO!$L$21:$L$26</c:f>
              <c:numCache>
                <c:formatCode>General</c:formatCode>
                <c:ptCount val="6"/>
                <c:pt idx="0">
                  <c:v>67</c:v>
                </c:pt>
                <c:pt idx="1">
                  <c:v>100</c:v>
                </c:pt>
                <c:pt idx="2">
                  <c:v>100</c:v>
                </c:pt>
                <c:pt idx="3">
                  <c:v>100</c:v>
                </c:pt>
                <c:pt idx="4">
                  <c:v>100</c:v>
                </c:pt>
                <c:pt idx="5">
                  <c:v>100</c:v>
                </c:pt>
              </c:numCache>
            </c:numRef>
          </c:val>
        </c:ser>
        <c:dLbls>
          <c:showLegendKey val="0"/>
          <c:showVal val="1"/>
          <c:showCatName val="0"/>
          <c:showSerName val="0"/>
          <c:showPercent val="0"/>
          <c:showBubbleSize val="0"/>
        </c:dLbls>
        <c:gapWidth val="150"/>
        <c:shape val="box"/>
        <c:axId val="32187136"/>
        <c:axId val="32188672"/>
        <c:axId val="0"/>
      </c:bar3DChart>
      <c:catAx>
        <c:axId val="32187136"/>
        <c:scaling>
          <c:orientation val="minMax"/>
        </c:scaling>
        <c:delete val="0"/>
        <c:axPos val="b"/>
        <c:numFmt formatCode="General" sourceLinked="0"/>
        <c:majorTickMark val="none"/>
        <c:minorTickMark val="none"/>
        <c:tickLblPos val="nextTo"/>
        <c:crossAx val="32188672"/>
        <c:crosses val="autoZero"/>
        <c:auto val="1"/>
        <c:lblAlgn val="ctr"/>
        <c:lblOffset val="100"/>
        <c:noMultiLvlLbl val="0"/>
      </c:catAx>
      <c:valAx>
        <c:axId val="32188672"/>
        <c:scaling>
          <c:orientation val="minMax"/>
        </c:scaling>
        <c:delete val="1"/>
        <c:axPos val="l"/>
        <c:numFmt formatCode="General" sourceLinked="1"/>
        <c:majorTickMark val="out"/>
        <c:minorTickMark val="none"/>
        <c:tickLblPos val="nextTo"/>
        <c:crossAx val="32187136"/>
        <c:crosses val="autoZero"/>
        <c:crossBetween val="between"/>
      </c:valAx>
    </c:plotArea>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INVESTIGACIÓN</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INVESTIGACIÓN!$B$23:$B$31</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INVESTIGACIÓN!$C$23:$C$31</c:f>
              <c:numCache>
                <c:formatCode>General</c:formatCode>
                <c:ptCount val="9"/>
                <c:pt idx="0">
                  <c:v>67</c:v>
                </c:pt>
                <c:pt idx="1">
                  <c:v>44</c:v>
                </c:pt>
                <c:pt idx="2">
                  <c:v>50</c:v>
                </c:pt>
                <c:pt idx="3">
                  <c:v>75</c:v>
                </c:pt>
                <c:pt idx="4">
                  <c:v>100</c:v>
                </c:pt>
                <c:pt idx="5">
                  <c:v>50</c:v>
                </c:pt>
                <c:pt idx="6">
                  <c:v>50</c:v>
                </c:pt>
                <c:pt idx="7">
                  <c:v>50</c:v>
                </c:pt>
                <c:pt idx="8">
                  <c:v>50</c:v>
                </c:pt>
              </c:numCache>
            </c:numRef>
          </c:val>
        </c:ser>
        <c:dLbls>
          <c:showLegendKey val="0"/>
          <c:showVal val="1"/>
          <c:showCatName val="0"/>
          <c:showSerName val="0"/>
          <c:showPercent val="0"/>
          <c:showBubbleSize val="0"/>
        </c:dLbls>
        <c:gapWidth val="150"/>
        <c:shape val="box"/>
        <c:axId val="29791744"/>
        <c:axId val="29815552"/>
        <c:axId val="0"/>
      </c:bar3DChart>
      <c:catAx>
        <c:axId val="29791744"/>
        <c:scaling>
          <c:orientation val="minMax"/>
        </c:scaling>
        <c:delete val="0"/>
        <c:axPos val="b"/>
        <c:numFmt formatCode="General" sourceLinked="0"/>
        <c:majorTickMark val="none"/>
        <c:minorTickMark val="none"/>
        <c:tickLblPos val="nextTo"/>
        <c:crossAx val="29815552"/>
        <c:crosses val="autoZero"/>
        <c:auto val="1"/>
        <c:lblAlgn val="ctr"/>
        <c:lblOffset val="100"/>
        <c:noMultiLvlLbl val="0"/>
      </c:catAx>
      <c:valAx>
        <c:axId val="29815552"/>
        <c:scaling>
          <c:orientation val="minMax"/>
        </c:scaling>
        <c:delete val="1"/>
        <c:axPos val="l"/>
        <c:numFmt formatCode="General" sourceLinked="1"/>
        <c:majorTickMark val="out"/>
        <c:minorTickMark val="none"/>
        <c:tickLblPos val="nextTo"/>
        <c:crossAx val="29791744"/>
        <c:crosses val="autoZero"/>
        <c:crossBetween val="between"/>
      </c:valAx>
    </c:plotArea>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a:t>
            </a:r>
            <a:r>
              <a:rPr lang="es-CO" baseline="0"/>
              <a:t> DE INVESTIGACIÓN</a:t>
            </a:r>
            <a:endParaRPr lang="es-CO"/>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INVESTIGACIÓN!$B$23:$B$31</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INVESTIGACIÓN!$C$23:$C$31</c:f>
              <c:numCache>
                <c:formatCode>General</c:formatCode>
                <c:ptCount val="9"/>
                <c:pt idx="0">
                  <c:v>67</c:v>
                </c:pt>
                <c:pt idx="1">
                  <c:v>44</c:v>
                </c:pt>
                <c:pt idx="2">
                  <c:v>50</c:v>
                </c:pt>
                <c:pt idx="3">
                  <c:v>75</c:v>
                </c:pt>
                <c:pt idx="4">
                  <c:v>100</c:v>
                </c:pt>
                <c:pt idx="5">
                  <c:v>50</c:v>
                </c:pt>
                <c:pt idx="6">
                  <c:v>50</c:v>
                </c:pt>
                <c:pt idx="7">
                  <c:v>50</c:v>
                </c:pt>
                <c:pt idx="8">
                  <c:v>50</c:v>
                </c:pt>
              </c:numCache>
            </c:numRef>
          </c:val>
        </c:ser>
        <c:ser>
          <c:idx val="1"/>
          <c:order val="1"/>
          <c:invertIfNegative val="0"/>
          <c:dPt>
            <c:idx val="0"/>
            <c:invertIfNegative val="0"/>
            <c:bubble3D val="0"/>
            <c:spPr>
              <a:solidFill>
                <a:srgbClr val="00B0F0"/>
              </a:solidFill>
            </c:spPr>
          </c:dPt>
          <c:dPt>
            <c:idx val="1"/>
            <c:invertIfNegative val="0"/>
            <c:bubble3D val="0"/>
            <c:spPr>
              <a:solidFill>
                <a:srgbClr val="FFFF00"/>
              </a:solidFill>
            </c:spPr>
          </c:dPt>
          <c:dPt>
            <c:idx val="2"/>
            <c:invertIfNegative val="0"/>
            <c:bubble3D val="0"/>
            <c:spPr>
              <a:solidFill>
                <a:srgbClr val="FFFF00"/>
              </a:solidFill>
            </c:spPr>
          </c:dPt>
          <c:dPt>
            <c:idx val="3"/>
            <c:invertIfNegative val="0"/>
            <c:bubble3D val="0"/>
            <c:spPr>
              <a:solidFill>
                <a:srgbClr val="00B0F0"/>
              </a:solidFill>
            </c:spPr>
          </c:dPt>
          <c:dPt>
            <c:idx val="4"/>
            <c:invertIfNegative val="0"/>
            <c:bubble3D val="0"/>
            <c:spPr>
              <a:solidFill>
                <a:srgbClr val="00B0F0"/>
              </a:solidFill>
            </c:spPr>
          </c:dPt>
          <c:dPt>
            <c:idx val="5"/>
            <c:invertIfNegative val="0"/>
            <c:bubble3D val="0"/>
            <c:spPr>
              <a:solidFill>
                <a:srgbClr val="FFFF00"/>
              </a:solidFill>
            </c:spPr>
          </c:dPt>
          <c:dPt>
            <c:idx val="6"/>
            <c:invertIfNegative val="0"/>
            <c:bubble3D val="0"/>
            <c:spPr>
              <a:solidFill>
                <a:srgbClr val="FFFF00"/>
              </a:solidFill>
            </c:spPr>
          </c:dPt>
          <c:dPt>
            <c:idx val="7"/>
            <c:invertIfNegative val="0"/>
            <c:bubble3D val="0"/>
            <c:spPr>
              <a:solidFill>
                <a:srgbClr val="FFFF00"/>
              </a:solidFill>
            </c:spPr>
          </c:dPt>
          <c:dPt>
            <c:idx val="8"/>
            <c:invertIfNegative val="0"/>
            <c:bubble3D val="0"/>
            <c:spPr>
              <a:solidFill>
                <a:srgbClr val="FFFF00"/>
              </a:solidFill>
            </c:spPr>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INVESTIGACIÓN!$B$23:$B$31</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INVESTIGACIÓN!$F$23:$F$31</c:f>
              <c:numCache>
                <c:formatCode>General</c:formatCode>
                <c:ptCount val="9"/>
                <c:pt idx="0">
                  <c:v>100</c:v>
                </c:pt>
                <c:pt idx="1">
                  <c:v>56</c:v>
                </c:pt>
                <c:pt idx="2">
                  <c:v>75</c:v>
                </c:pt>
                <c:pt idx="3">
                  <c:v>100</c:v>
                </c:pt>
                <c:pt idx="4">
                  <c:v>100</c:v>
                </c:pt>
                <c:pt idx="5">
                  <c:v>50</c:v>
                </c:pt>
                <c:pt idx="6">
                  <c:v>50</c:v>
                </c:pt>
                <c:pt idx="7">
                  <c:v>50</c:v>
                </c:pt>
                <c:pt idx="8">
                  <c:v>67</c:v>
                </c:pt>
              </c:numCache>
            </c:numRef>
          </c:val>
        </c:ser>
        <c:dLbls>
          <c:showLegendKey val="0"/>
          <c:showVal val="1"/>
          <c:showCatName val="0"/>
          <c:showSerName val="0"/>
          <c:showPercent val="0"/>
          <c:showBubbleSize val="0"/>
        </c:dLbls>
        <c:gapWidth val="150"/>
        <c:shape val="box"/>
        <c:axId val="29899776"/>
        <c:axId val="29901568"/>
        <c:axId val="0"/>
      </c:bar3DChart>
      <c:catAx>
        <c:axId val="29899776"/>
        <c:scaling>
          <c:orientation val="minMax"/>
        </c:scaling>
        <c:delete val="0"/>
        <c:axPos val="b"/>
        <c:numFmt formatCode="General" sourceLinked="0"/>
        <c:majorTickMark val="none"/>
        <c:minorTickMark val="none"/>
        <c:tickLblPos val="nextTo"/>
        <c:crossAx val="29901568"/>
        <c:crosses val="autoZero"/>
        <c:auto val="1"/>
        <c:lblAlgn val="ctr"/>
        <c:lblOffset val="100"/>
        <c:noMultiLvlLbl val="0"/>
      </c:catAx>
      <c:valAx>
        <c:axId val="29901568"/>
        <c:scaling>
          <c:orientation val="minMax"/>
        </c:scaling>
        <c:delete val="1"/>
        <c:axPos val="l"/>
        <c:numFmt formatCode="General" sourceLinked="1"/>
        <c:majorTickMark val="out"/>
        <c:minorTickMark val="none"/>
        <c:tickLblPos val="nextTo"/>
        <c:crossAx val="29899776"/>
        <c:crosses val="autoZero"/>
        <c:crossBetween val="between"/>
      </c:valAx>
    </c:plotArea>
    <c:legend>
      <c:legendPos val="t"/>
      <c:overlay val="0"/>
    </c:legend>
    <c:plotVisOnly val="1"/>
    <c:dispBlanksAs val="gap"/>
    <c:showDLblsOverMax val="0"/>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a:t>
            </a:r>
            <a:r>
              <a:rPr lang="es-CO" baseline="0"/>
              <a:t> DE INVESTIGACIÓN</a:t>
            </a:r>
            <a:endParaRPr lang="es-CO"/>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dLbl>
              <c:idx val="4"/>
              <c:layout>
                <c:manualLayout>
                  <c:x val="-3.1098155450864444E-3"/>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INVESTIGACIÓN!$B$23:$B$31</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INVESTIGACIÓN!$C$23:$C$31</c:f>
              <c:numCache>
                <c:formatCode>General</c:formatCode>
                <c:ptCount val="9"/>
                <c:pt idx="0">
                  <c:v>67</c:v>
                </c:pt>
                <c:pt idx="1">
                  <c:v>44</c:v>
                </c:pt>
                <c:pt idx="2">
                  <c:v>50</c:v>
                </c:pt>
                <c:pt idx="3">
                  <c:v>75</c:v>
                </c:pt>
                <c:pt idx="4">
                  <c:v>100</c:v>
                </c:pt>
                <c:pt idx="5">
                  <c:v>50</c:v>
                </c:pt>
                <c:pt idx="6">
                  <c:v>50</c:v>
                </c:pt>
                <c:pt idx="7">
                  <c:v>50</c:v>
                </c:pt>
                <c:pt idx="8">
                  <c:v>50</c:v>
                </c:pt>
              </c:numCache>
            </c:numRef>
          </c:val>
        </c:ser>
        <c:ser>
          <c:idx val="1"/>
          <c:order val="1"/>
          <c:invertIfNegative val="0"/>
          <c:dLbls>
            <c:dLbl>
              <c:idx val="4"/>
              <c:layout>
                <c:manualLayout>
                  <c:x val="6.2196310901727744E-3"/>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INVESTIGACIÓN!$B$23:$B$31</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INVESTIGACIÓN!$F$23:$F$31</c:f>
              <c:numCache>
                <c:formatCode>General</c:formatCode>
                <c:ptCount val="9"/>
                <c:pt idx="0">
                  <c:v>100</c:v>
                </c:pt>
                <c:pt idx="1">
                  <c:v>56</c:v>
                </c:pt>
                <c:pt idx="2">
                  <c:v>75</c:v>
                </c:pt>
                <c:pt idx="3">
                  <c:v>100</c:v>
                </c:pt>
                <c:pt idx="4">
                  <c:v>100</c:v>
                </c:pt>
                <c:pt idx="5">
                  <c:v>50</c:v>
                </c:pt>
                <c:pt idx="6">
                  <c:v>50</c:v>
                </c:pt>
                <c:pt idx="7">
                  <c:v>50</c:v>
                </c:pt>
                <c:pt idx="8">
                  <c:v>67</c:v>
                </c:pt>
              </c:numCache>
            </c:numRef>
          </c:val>
        </c:ser>
        <c:ser>
          <c:idx val="2"/>
          <c:order val="2"/>
          <c:invertIfNegative val="0"/>
          <c:dPt>
            <c:idx val="0"/>
            <c:invertIfNegative val="0"/>
            <c:bubble3D val="0"/>
            <c:spPr>
              <a:solidFill>
                <a:srgbClr val="00B0F0"/>
              </a:solidFill>
            </c:spPr>
          </c:dPt>
          <c:dPt>
            <c:idx val="1"/>
            <c:invertIfNegative val="0"/>
            <c:bubble3D val="0"/>
            <c:spPr>
              <a:solidFill>
                <a:srgbClr val="92D050"/>
              </a:solidFill>
            </c:spPr>
          </c:dPt>
          <c:dPt>
            <c:idx val="2"/>
            <c:invertIfNegative val="0"/>
            <c:bubble3D val="0"/>
            <c:spPr>
              <a:solidFill>
                <a:srgbClr val="00B0F0"/>
              </a:solidFill>
            </c:spPr>
          </c:dPt>
          <c:dPt>
            <c:idx val="3"/>
            <c:invertIfNegative val="0"/>
            <c:bubble3D val="0"/>
            <c:spPr>
              <a:solidFill>
                <a:srgbClr val="00B0F0"/>
              </a:solidFill>
            </c:spPr>
          </c:dPt>
          <c:dPt>
            <c:idx val="4"/>
            <c:invertIfNegative val="0"/>
            <c:bubble3D val="0"/>
            <c:spPr>
              <a:solidFill>
                <a:srgbClr val="00B0F0"/>
              </a:solidFill>
            </c:spPr>
          </c:dPt>
          <c:dPt>
            <c:idx val="5"/>
            <c:invertIfNegative val="0"/>
            <c:bubble3D val="0"/>
            <c:spPr>
              <a:solidFill>
                <a:srgbClr val="00B0F0"/>
              </a:solidFill>
            </c:spPr>
          </c:dPt>
          <c:dPt>
            <c:idx val="6"/>
            <c:invertIfNegative val="0"/>
            <c:bubble3D val="0"/>
            <c:spPr>
              <a:solidFill>
                <a:srgbClr val="00B0F0"/>
              </a:solidFill>
            </c:spPr>
          </c:dPt>
          <c:dPt>
            <c:idx val="7"/>
            <c:invertIfNegative val="0"/>
            <c:bubble3D val="0"/>
            <c:spPr>
              <a:solidFill>
                <a:srgbClr val="FFFF00"/>
              </a:solidFill>
            </c:spPr>
          </c:dPt>
          <c:dPt>
            <c:idx val="8"/>
            <c:invertIfNegative val="0"/>
            <c:bubble3D val="0"/>
            <c:spPr>
              <a:solidFill>
                <a:srgbClr val="FFFF00"/>
              </a:solidFill>
            </c:spPr>
          </c:dPt>
          <c:dLbls>
            <c:dLbl>
              <c:idx val="0"/>
              <c:layout>
                <c:manualLayout>
                  <c:x val="1.0884354407802355E-2"/>
                  <c:y val="0"/>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6.2196310901727744E-3"/>
                  <c:y val="0"/>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1.3994169952888743E-2"/>
                  <c:y val="-4.1879319629232817E-3"/>
                </c:manualLayout>
              </c:layout>
              <c:showLegendKey val="0"/>
              <c:showVal val="1"/>
              <c:showCatName val="0"/>
              <c:showSerName val="0"/>
              <c:showPercent val="0"/>
              <c:showBubbleSize val="0"/>
              <c:extLst>
                <c:ext xmlns:c15="http://schemas.microsoft.com/office/drawing/2012/chart" uri="{CE6537A1-D6FC-4f65-9D91-7224C49458BB}"/>
              </c:extLst>
            </c:dLbl>
            <c:dLbl>
              <c:idx val="8"/>
              <c:layout>
                <c:manualLayout>
                  <c:x val="6.2196310901726608E-3"/>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INVESTIGACIÓN!$B$23:$B$31</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INVESTIGACIÓN!$H$23:$H$31</c:f>
              <c:numCache>
                <c:formatCode>General</c:formatCode>
                <c:ptCount val="9"/>
                <c:pt idx="0">
                  <c:v>100</c:v>
                </c:pt>
                <c:pt idx="1">
                  <c:v>77</c:v>
                </c:pt>
                <c:pt idx="2">
                  <c:v>100</c:v>
                </c:pt>
                <c:pt idx="3">
                  <c:v>100</c:v>
                </c:pt>
                <c:pt idx="4">
                  <c:v>100</c:v>
                </c:pt>
                <c:pt idx="5">
                  <c:v>100</c:v>
                </c:pt>
                <c:pt idx="6">
                  <c:v>100</c:v>
                </c:pt>
                <c:pt idx="7">
                  <c:v>50</c:v>
                </c:pt>
                <c:pt idx="8">
                  <c:v>67</c:v>
                </c:pt>
              </c:numCache>
            </c:numRef>
          </c:val>
        </c:ser>
        <c:dLbls>
          <c:showLegendKey val="0"/>
          <c:showVal val="1"/>
          <c:showCatName val="0"/>
          <c:showSerName val="0"/>
          <c:showPercent val="0"/>
          <c:showBubbleSize val="0"/>
        </c:dLbls>
        <c:gapWidth val="150"/>
        <c:shape val="box"/>
        <c:axId val="29961216"/>
        <c:axId val="29975296"/>
        <c:axId val="0"/>
      </c:bar3DChart>
      <c:catAx>
        <c:axId val="29961216"/>
        <c:scaling>
          <c:orientation val="minMax"/>
        </c:scaling>
        <c:delete val="0"/>
        <c:axPos val="b"/>
        <c:numFmt formatCode="General" sourceLinked="0"/>
        <c:majorTickMark val="none"/>
        <c:minorTickMark val="none"/>
        <c:tickLblPos val="nextTo"/>
        <c:crossAx val="29975296"/>
        <c:crosses val="autoZero"/>
        <c:auto val="1"/>
        <c:lblAlgn val="ctr"/>
        <c:lblOffset val="100"/>
        <c:noMultiLvlLbl val="0"/>
      </c:catAx>
      <c:valAx>
        <c:axId val="29975296"/>
        <c:scaling>
          <c:orientation val="minMax"/>
        </c:scaling>
        <c:delete val="1"/>
        <c:axPos val="l"/>
        <c:numFmt formatCode="General" sourceLinked="1"/>
        <c:majorTickMark val="out"/>
        <c:minorTickMark val="none"/>
        <c:tickLblPos val="nextTo"/>
        <c:crossAx val="29961216"/>
        <c:crosses val="autoZero"/>
        <c:crossBetween val="between"/>
      </c:valAx>
    </c:plotArea>
    <c:plotVisOnly val="1"/>
    <c:dispBlanksAs val="gap"/>
    <c:showDLblsOverMax val="0"/>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a:t>
            </a:r>
            <a:r>
              <a:rPr lang="es-CO" baseline="0"/>
              <a:t> DE INVESTIGACIÓN</a:t>
            </a:r>
            <a:endParaRPr lang="es-CO"/>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dLbl>
              <c:idx val="4"/>
              <c:layout>
                <c:manualLayout>
                  <c:x val="-4.139715507015731E-3"/>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INVESTIGACIÓN!$B$23:$B$31</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INVESTIGACIÓN!$C$23:$C$31</c:f>
              <c:numCache>
                <c:formatCode>General</c:formatCode>
                <c:ptCount val="9"/>
                <c:pt idx="0">
                  <c:v>67</c:v>
                </c:pt>
                <c:pt idx="1">
                  <c:v>44</c:v>
                </c:pt>
                <c:pt idx="2">
                  <c:v>50</c:v>
                </c:pt>
                <c:pt idx="3">
                  <c:v>75</c:v>
                </c:pt>
                <c:pt idx="4">
                  <c:v>100</c:v>
                </c:pt>
                <c:pt idx="5">
                  <c:v>50</c:v>
                </c:pt>
                <c:pt idx="6">
                  <c:v>50</c:v>
                </c:pt>
                <c:pt idx="7">
                  <c:v>50</c:v>
                </c:pt>
                <c:pt idx="8">
                  <c:v>50</c:v>
                </c:pt>
              </c:numCache>
            </c:numRef>
          </c:val>
        </c:ser>
        <c:ser>
          <c:idx val="1"/>
          <c:order val="1"/>
          <c:invertIfNegative val="0"/>
          <c:dLbls>
            <c:dLbl>
              <c:idx val="0"/>
              <c:layout>
                <c:manualLayout>
                  <c:x val="-6.8995258450262184E-3"/>
                  <c:y val="0"/>
                </c:manualLayout>
              </c:layout>
              <c:showLegendKey val="0"/>
              <c:showVal val="1"/>
              <c:showCatName val="0"/>
              <c:showSerName val="0"/>
              <c:showPercent val="0"/>
              <c:showBubbleSize val="0"/>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INVESTIGACIÓN!$B$23:$B$31</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INVESTIGACIÓN!$F$23:$F$31</c:f>
              <c:numCache>
                <c:formatCode>General</c:formatCode>
                <c:ptCount val="9"/>
                <c:pt idx="0">
                  <c:v>100</c:v>
                </c:pt>
                <c:pt idx="1">
                  <c:v>56</c:v>
                </c:pt>
                <c:pt idx="2">
                  <c:v>75</c:v>
                </c:pt>
                <c:pt idx="3">
                  <c:v>100</c:v>
                </c:pt>
                <c:pt idx="4">
                  <c:v>100</c:v>
                </c:pt>
                <c:pt idx="5">
                  <c:v>50</c:v>
                </c:pt>
                <c:pt idx="6">
                  <c:v>50</c:v>
                </c:pt>
                <c:pt idx="7">
                  <c:v>50</c:v>
                </c:pt>
                <c:pt idx="8">
                  <c:v>67</c:v>
                </c:pt>
              </c:numCache>
            </c:numRef>
          </c:val>
        </c:ser>
        <c:ser>
          <c:idx val="2"/>
          <c:order val="2"/>
          <c:invertIfNegative val="0"/>
          <c:dLbls>
            <c:dLbl>
              <c:idx val="3"/>
              <c:layout>
                <c:manualLayout>
                  <c:x val="-6.8995258450262695E-3"/>
                  <c:y val="0"/>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2.7598103380104873E-3"/>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INVESTIGACIÓN!$B$23:$B$31</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INVESTIGACIÓN!$H$23:$H$31</c:f>
              <c:numCache>
                <c:formatCode>General</c:formatCode>
                <c:ptCount val="9"/>
                <c:pt idx="0">
                  <c:v>100</c:v>
                </c:pt>
                <c:pt idx="1">
                  <c:v>77</c:v>
                </c:pt>
                <c:pt idx="2">
                  <c:v>100</c:v>
                </c:pt>
                <c:pt idx="3">
                  <c:v>100</c:v>
                </c:pt>
                <c:pt idx="4">
                  <c:v>100</c:v>
                </c:pt>
                <c:pt idx="5">
                  <c:v>100</c:v>
                </c:pt>
                <c:pt idx="6">
                  <c:v>100</c:v>
                </c:pt>
                <c:pt idx="7">
                  <c:v>50</c:v>
                </c:pt>
                <c:pt idx="8">
                  <c:v>67</c:v>
                </c:pt>
              </c:numCache>
            </c:numRef>
          </c:val>
        </c:ser>
        <c:ser>
          <c:idx val="3"/>
          <c:order val="3"/>
          <c:spPr>
            <a:solidFill>
              <a:srgbClr val="00B0F0"/>
            </a:solidFill>
          </c:spPr>
          <c:invertIfNegative val="0"/>
          <c:dPt>
            <c:idx val="0"/>
            <c:invertIfNegative val="0"/>
            <c:bubble3D val="0"/>
            <c:spPr>
              <a:solidFill>
                <a:srgbClr val="92D050"/>
              </a:solidFill>
            </c:spPr>
          </c:dPt>
          <c:dPt>
            <c:idx val="2"/>
            <c:invertIfNegative val="0"/>
            <c:bubble3D val="0"/>
            <c:spPr>
              <a:solidFill>
                <a:srgbClr val="FFFF00"/>
              </a:solidFill>
            </c:spPr>
          </c:dPt>
          <c:dLbls>
            <c:dLbl>
              <c:idx val="0"/>
              <c:layout>
                <c:manualLayout>
                  <c:x val="8.279431014031462E-3"/>
                  <c:y val="0"/>
                </c:manualLayout>
              </c:layout>
              <c:showLegendKey val="0"/>
              <c:showVal val="1"/>
              <c:showCatName val="0"/>
              <c:showSerName val="0"/>
              <c:showPercent val="0"/>
              <c:showBubbleSize val="0"/>
              <c:extLst>
                <c:ext xmlns:c15="http://schemas.microsoft.com/office/drawing/2012/chart" uri="{CE6537A1-D6FC-4f65-9D91-7224C49458BB}"/>
              </c:extLst>
            </c:dLbl>
            <c:dLbl>
              <c:idx val="4"/>
              <c:layout>
                <c:manualLayout>
                  <c:x val="6.8995258450262184E-3"/>
                  <c:y val="0"/>
                </c:manualLayout>
              </c:layout>
              <c:showLegendKey val="0"/>
              <c:showVal val="1"/>
              <c:showCatName val="0"/>
              <c:showSerName val="0"/>
              <c:showPercent val="0"/>
              <c:showBubbleSize val="0"/>
              <c:extLst>
                <c:ext xmlns:c15="http://schemas.microsoft.com/office/drawing/2012/chart" uri="{CE6537A1-D6FC-4f65-9D91-7224C49458BB}"/>
              </c:extLst>
            </c:dLbl>
            <c:dLbl>
              <c:idx val="5"/>
              <c:layout>
                <c:manualLayout>
                  <c:x val="8.279431014031462E-3"/>
                  <c:y val="0"/>
                </c:manualLayout>
              </c:layout>
              <c:showLegendKey val="0"/>
              <c:showVal val="1"/>
              <c:showCatName val="0"/>
              <c:showSerName val="0"/>
              <c:showPercent val="0"/>
              <c:showBubbleSize val="0"/>
              <c:extLst>
                <c:ext xmlns:c15="http://schemas.microsoft.com/office/drawing/2012/chart" uri="{CE6537A1-D6FC-4f65-9D91-7224C49458BB}"/>
              </c:extLst>
            </c:dLbl>
            <c:dLbl>
              <c:idx val="6"/>
              <c:layout>
                <c:manualLayout>
                  <c:x val="8.279431014031462E-3"/>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INVESTIGACIÓN!$B$23:$B$31</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INVESTIGACIÓN!$J$23:$J$31</c:f>
              <c:numCache>
                <c:formatCode>General</c:formatCode>
                <c:ptCount val="9"/>
                <c:pt idx="0">
                  <c:v>80</c:v>
                </c:pt>
                <c:pt idx="1">
                  <c:v>100</c:v>
                </c:pt>
                <c:pt idx="2">
                  <c:v>75</c:v>
                </c:pt>
                <c:pt idx="3">
                  <c:v>100</c:v>
                </c:pt>
                <c:pt idx="4">
                  <c:v>100</c:v>
                </c:pt>
                <c:pt idx="5">
                  <c:v>100</c:v>
                </c:pt>
                <c:pt idx="6">
                  <c:v>100</c:v>
                </c:pt>
                <c:pt idx="7">
                  <c:v>100</c:v>
                </c:pt>
                <c:pt idx="8">
                  <c:v>100</c:v>
                </c:pt>
              </c:numCache>
            </c:numRef>
          </c:val>
        </c:ser>
        <c:dLbls>
          <c:showLegendKey val="0"/>
          <c:showVal val="1"/>
          <c:showCatName val="0"/>
          <c:showSerName val="0"/>
          <c:showPercent val="0"/>
          <c:showBubbleSize val="0"/>
        </c:dLbls>
        <c:gapWidth val="150"/>
        <c:shape val="box"/>
        <c:axId val="30033408"/>
        <c:axId val="30034944"/>
        <c:axId val="0"/>
      </c:bar3DChart>
      <c:catAx>
        <c:axId val="30033408"/>
        <c:scaling>
          <c:orientation val="minMax"/>
        </c:scaling>
        <c:delete val="0"/>
        <c:axPos val="b"/>
        <c:numFmt formatCode="General" sourceLinked="0"/>
        <c:majorTickMark val="none"/>
        <c:minorTickMark val="none"/>
        <c:tickLblPos val="nextTo"/>
        <c:crossAx val="30034944"/>
        <c:crosses val="autoZero"/>
        <c:auto val="1"/>
        <c:lblAlgn val="ctr"/>
        <c:lblOffset val="100"/>
        <c:noMultiLvlLbl val="0"/>
      </c:catAx>
      <c:valAx>
        <c:axId val="30034944"/>
        <c:scaling>
          <c:orientation val="minMax"/>
        </c:scaling>
        <c:delete val="1"/>
        <c:axPos val="l"/>
        <c:numFmt formatCode="General" sourceLinked="1"/>
        <c:majorTickMark val="out"/>
        <c:minorTickMark val="none"/>
        <c:tickLblPos val="nextTo"/>
        <c:crossAx val="30033408"/>
        <c:crosses val="autoZero"/>
        <c:crossBetween val="between"/>
      </c:valAx>
    </c:plotArea>
    <c:plotVisOnly val="1"/>
    <c:dispBlanksAs val="gap"/>
    <c:showDLblsOverMax val="0"/>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PROYECCIÓN</a:t>
            </a:r>
            <a:r>
              <a:rPr lang="es-CO" baseline="0"/>
              <a:t> SOCIAL</a:t>
            </a:r>
            <a:endParaRPr lang="es-CO"/>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'PROY. SOCIAL'!$B$23:$B$30</c:f>
              <c:strCache>
                <c:ptCount val="8"/>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SP-PY7.  Articulación de la Educación Superior con la Educación formal, el trabajo y el desarrollo humano.</c:v>
                </c:pt>
                <c:pt idx="7">
                  <c:v>SP-PY8. Fortalecimiento del sistema de comunicación e información institucional.</c:v>
                </c:pt>
              </c:strCache>
            </c:strRef>
          </c:cat>
          <c:val>
            <c:numRef>
              <c:f>'PROY. SOCIAL'!$C$23:$C$30</c:f>
              <c:numCache>
                <c:formatCode>General</c:formatCode>
                <c:ptCount val="8"/>
                <c:pt idx="0">
                  <c:v>0</c:v>
                </c:pt>
                <c:pt idx="1">
                  <c:v>100</c:v>
                </c:pt>
                <c:pt idx="2">
                  <c:v>25</c:v>
                </c:pt>
                <c:pt idx="3">
                  <c:v>28</c:v>
                </c:pt>
                <c:pt idx="4">
                  <c:v>0</c:v>
                </c:pt>
                <c:pt idx="5">
                  <c:v>50</c:v>
                </c:pt>
                <c:pt idx="6">
                  <c:v>0</c:v>
                </c:pt>
                <c:pt idx="7">
                  <c:v>20</c:v>
                </c:pt>
              </c:numCache>
            </c:numRef>
          </c:val>
        </c:ser>
        <c:dLbls>
          <c:showLegendKey val="0"/>
          <c:showVal val="1"/>
          <c:showCatName val="0"/>
          <c:showSerName val="0"/>
          <c:showPercent val="0"/>
          <c:showBubbleSize val="0"/>
        </c:dLbls>
        <c:gapWidth val="150"/>
        <c:shape val="box"/>
        <c:axId val="30058752"/>
        <c:axId val="30254208"/>
        <c:axId val="0"/>
      </c:bar3DChart>
      <c:catAx>
        <c:axId val="30058752"/>
        <c:scaling>
          <c:orientation val="minMax"/>
        </c:scaling>
        <c:delete val="0"/>
        <c:axPos val="b"/>
        <c:numFmt formatCode="General" sourceLinked="0"/>
        <c:majorTickMark val="none"/>
        <c:minorTickMark val="none"/>
        <c:tickLblPos val="nextTo"/>
        <c:crossAx val="30254208"/>
        <c:crosses val="autoZero"/>
        <c:auto val="1"/>
        <c:lblAlgn val="ctr"/>
        <c:lblOffset val="100"/>
        <c:noMultiLvlLbl val="0"/>
      </c:catAx>
      <c:valAx>
        <c:axId val="30254208"/>
        <c:scaling>
          <c:orientation val="minMax"/>
        </c:scaling>
        <c:delete val="1"/>
        <c:axPos val="l"/>
        <c:numFmt formatCode="General" sourceLinked="1"/>
        <c:majorTickMark val="out"/>
        <c:minorTickMark val="none"/>
        <c:tickLblPos val="nextTo"/>
        <c:crossAx val="30058752"/>
        <c:crosses val="autoZero"/>
        <c:crossBetween val="between"/>
      </c:valAx>
    </c:plotArea>
    <c:plotVisOnly val="1"/>
    <c:dispBlanksAs val="gap"/>
    <c:showDLblsOverMax val="0"/>
  </c:chart>
  <c:printSettings>
    <c:headerFooter/>
    <c:pageMargins b="0.75" l="0.7" r="0.7" t="0.75" header="0.3" footer="0.3"/>
    <c:pageSetup/>
  </c:printSettings>
</c:chartSpace>
</file>

<file path=xl/drawings/_rels/drawing10.xml.rels><?xml version="1.0" encoding="UTF-8" standalone="yes"?>
<Relationships xmlns="http://schemas.openxmlformats.org/package/2006/relationships"><Relationship Id="rId3" Type="http://schemas.openxmlformats.org/officeDocument/2006/relationships/chart" Target="../charts/chart37.xml"/><Relationship Id="rId2" Type="http://schemas.openxmlformats.org/officeDocument/2006/relationships/chart" Target="../charts/chart36.xml"/><Relationship Id="rId1" Type="http://schemas.openxmlformats.org/officeDocument/2006/relationships/chart" Target="../charts/chart35.xml"/><Relationship Id="rId4" Type="http://schemas.openxmlformats.org/officeDocument/2006/relationships/chart" Target="../charts/chart38.xml"/></Relationships>
</file>

<file path=xl/drawings/_rels/drawing11.xml.rels><?xml version="1.0" encoding="UTF-8" standalone="yes"?>
<Relationships xmlns="http://schemas.openxmlformats.org/package/2006/relationships"><Relationship Id="rId3" Type="http://schemas.openxmlformats.org/officeDocument/2006/relationships/chart" Target="../charts/chart41.xml"/><Relationship Id="rId2" Type="http://schemas.openxmlformats.org/officeDocument/2006/relationships/chart" Target="../charts/chart40.xml"/><Relationship Id="rId1" Type="http://schemas.openxmlformats.org/officeDocument/2006/relationships/chart" Target="../charts/chart39.xml"/><Relationship Id="rId4" Type="http://schemas.openxmlformats.org/officeDocument/2006/relationships/chart" Target="../charts/chart42.xml"/></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chart" Target="../charts/chart9.xml"/><Relationship Id="rId4" Type="http://schemas.openxmlformats.org/officeDocument/2006/relationships/chart" Target="../charts/chart12.xml"/></Relationships>
</file>

<file path=xl/drawings/_rels/drawing5.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4" Type="http://schemas.openxmlformats.org/officeDocument/2006/relationships/chart" Target="../charts/chart16.xml"/></Relationships>
</file>

<file path=xl/drawings/_rels/drawing6.xml.rels><?xml version="1.0" encoding="UTF-8" standalone="yes"?>
<Relationships xmlns="http://schemas.openxmlformats.org/package/2006/relationships"><Relationship Id="rId3" Type="http://schemas.openxmlformats.org/officeDocument/2006/relationships/chart" Target="../charts/chart19.xml"/><Relationship Id="rId7" Type="http://schemas.openxmlformats.org/officeDocument/2006/relationships/chart" Target="../charts/chart23.xml"/><Relationship Id="rId2" Type="http://schemas.openxmlformats.org/officeDocument/2006/relationships/chart" Target="../charts/chart18.xml"/><Relationship Id="rId1" Type="http://schemas.openxmlformats.org/officeDocument/2006/relationships/chart" Target="../charts/chart17.xml"/><Relationship Id="rId6" Type="http://schemas.openxmlformats.org/officeDocument/2006/relationships/chart" Target="../charts/chart22.xml"/><Relationship Id="rId5" Type="http://schemas.openxmlformats.org/officeDocument/2006/relationships/chart" Target="../charts/chart21.xml"/><Relationship Id="rId4" Type="http://schemas.openxmlformats.org/officeDocument/2006/relationships/chart" Target="../charts/chart20.xml"/></Relationships>
</file>

<file path=xl/drawings/_rels/drawing7.xml.rels><?xml version="1.0" encoding="UTF-8" standalone="yes"?>
<Relationships xmlns="http://schemas.openxmlformats.org/package/2006/relationships"><Relationship Id="rId3" Type="http://schemas.openxmlformats.org/officeDocument/2006/relationships/chart" Target="../charts/chart26.xml"/><Relationship Id="rId2" Type="http://schemas.openxmlformats.org/officeDocument/2006/relationships/chart" Target="../charts/chart25.xml"/><Relationship Id="rId1" Type="http://schemas.openxmlformats.org/officeDocument/2006/relationships/chart" Target="../charts/chart24.xml"/></Relationships>
</file>

<file path=xl/drawings/_rels/drawing8.xml.rels><?xml version="1.0" encoding="UTF-8" standalone="yes"?>
<Relationships xmlns="http://schemas.openxmlformats.org/package/2006/relationships"><Relationship Id="rId3" Type="http://schemas.openxmlformats.org/officeDocument/2006/relationships/chart" Target="../charts/chart29.xml"/><Relationship Id="rId2" Type="http://schemas.openxmlformats.org/officeDocument/2006/relationships/chart" Target="../charts/chart28.xml"/><Relationship Id="rId1" Type="http://schemas.openxmlformats.org/officeDocument/2006/relationships/chart" Target="../charts/chart27.xml"/><Relationship Id="rId4" Type="http://schemas.openxmlformats.org/officeDocument/2006/relationships/chart" Target="../charts/chart30.xml"/></Relationships>
</file>

<file path=xl/drawings/_rels/drawing9.xml.rels><?xml version="1.0" encoding="UTF-8" standalone="yes"?>
<Relationships xmlns="http://schemas.openxmlformats.org/package/2006/relationships"><Relationship Id="rId3" Type="http://schemas.openxmlformats.org/officeDocument/2006/relationships/chart" Target="../charts/chart33.xml"/><Relationship Id="rId2" Type="http://schemas.openxmlformats.org/officeDocument/2006/relationships/chart" Target="../charts/chart32.xml"/><Relationship Id="rId1" Type="http://schemas.openxmlformats.org/officeDocument/2006/relationships/chart" Target="../charts/chart31.xml"/><Relationship Id="rId4" Type="http://schemas.openxmlformats.org/officeDocument/2006/relationships/chart" Target="../charts/chart34.xml"/></Relationships>
</file>

<file path=xl/drawings/drawing1.xml><?xml version="1.0" encoding="utf-8"?>
<xdr:wsDr xmlns:xdr="http://schemas.openxmlformats.org/drawingml/2006/spreadsheetDrawing" xmlns:a="http://schemas.openxmlformats.org/drawingml/2006/main">
  <xdr:twoCellAnchor>
    <xdr:from>
      <xdr:col>1</xdr:col>
      <xdr:colOff>142875</xdr:colOff>
      <xdr:row>3</xdr:row>
      <xdr:rowOff>57151</xdr:rowOff>
    </xdr:from>
    <xdr:to>
      <xdr:col>1</xdr:col>
      <xdr:colOff>657225</xdr:colOff>
      <xdr:row>5</xdr:row>
      <xdr:rowOff>123825</xdr:rowOff>
    </xdr:to>
    <xdr:sp macro="" textlink="">
      <xdr:nvSpPr>
        <xdr:cNvPr id="2" name="1 Elipse"/>
        <xdr:cNvSpPr/>
      </xdr:nvSpPr>
      <xdr:spPr>
        <a:xfrm>
          <a:off x="904875" y="628651"/>
          <a:ext cx="514350" cy="447674"/>
        </a:xfrm>
        <a:prstGeom prst="ellipse">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142875</xdr:colOff>
      <xdr:row>6</xdr:row>
      <xdr:rowOff>38100</xdr:rowOff>
    </xdr:from>
    <xdr:to>
      <xdr:col>1</xdr:col>
      <xdr:colOff>657225</xdr:colOff>
      <xdr:row>8</xdr:row>
      <xdr:rowOff>133350</xdr:rowOff>
    </xdr:to>
    <xdr:sp macro="" textlink="">
      <xdr:nvSpPr>
        <xdr:cNvPr id="3" name="2 Elipse"/>
        <xdr:cNvSpPr/>
      </xdr:nvSpPr>
      <xdr:spPr>
        <a:xfrm>
          <a:off x="904875" y="1314450"/>
          <a:ext cx="514350" cy="476250"/>
        </a:xfrm>
        <a:prstGeom prst="ellipse">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152400</xdr:colOff>
      <xdr:row>9</xdr:row>
      <xdr:rowOff>66675</xdr:rowOff>
    </xdr:from>
    <xdr:to>
      <xdr:col>1</xdr:col>
      <xdr:colOff>666750</xdr:colOff>
      <xdr:row>11</xdr:row>
      <xdr:rowOff>161925</xdr:rowOff>
    </xdr:to>
    <xdr:sp macro="" textlink="">
      <xdr:nvSpPr>
        <xdr:cNvPr id="4" name="3 Elipse"/>
        <xdr:cNvSpPr/>
      </xdr:nvSpPr>
      <xdr:spPr>
        <a:xfrm>
          <a:off x="914400" y="1905000"/>
          <a:ext cx="514350" cy="476250"/>
        </a:xfrm>
        <a:prstGeom prst="ellipse">
          <a:avLst/>
        </a:prstGeom>
        <a:solidFill>
          <a:srgbClr val="92D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152400</xdr:colOff>
      <xdr:row>12</xdr:row>
      <xdr:rowOff>142874</xdr:rowOff>
    </xdr:from>
    <xdr:to>
      <xdr:col>1</xdr:col>
      <xdr:colOff>666750</xdr:colOff>
      <xdr:row>14</xdr:row>
      <xdr:rowOff>152399</xdr:rowOff>
    </xdr:to>
    <xdr:sp macro="" textlink="">
      <xdr:nvSpPr>
        <xdr:cNvPr id="5" name="4 Elipse"/>
        <xdr:cNvSpPr/>
      </xdr:nvSpPr>
      <xdr:spPr>
        <a:xfrm>
          <a:off x="914400" y="2438399"/>
          <a:ext cx="514350" cy="523875"/>
        </a:xfrm>
        <a:prstGeom prst="ellipse">
          <a:avLst/>
        </a:prstGeom>
        <a:solidFill>
          <a:srgbClr val="00B0F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7</xdr:col>
      <xdr:colOff>457200</xdr:colOff>
      <xdr:row>1</xdr:row>
      <xdr:rowOff>57150</xdr:rowOff>
    </xdr:from>
    <xdr:to>
      <xdr:col>13</xdr:col>
      <xdr:colOff>457200</xdr:colOff>
      <xdr:row>9</xdr:row>
      <xdr:rowOff>323850</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600075</xdr:colOff>
      <xdr:row>10</xdr:row>
      <xdr:rowOff>266700</xdr:rowOff>
    </xdr:from>
    <xdr:to>
      <xdr:col>14</xdr:col>
      <xdr:colOff>397670</xdr:colOff>
      <xdr:row>25</xdr:row>
      <xdr:rowOff>94060</xdr:rowOff>
    </xdr:to>
    <xdr:graphicFrame macro="">
      <xdr:nvGraphicFramePr>
        <xdr:cNvPr id="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466726</xdr:colOff>
      <xdr:row>13</xdr:row>
      <xdr:rowOff>19050</xdr:rowOff>
    </xdr:from>
    <xdr:to>
      <xdr:col>5</xdr:col>
      <xdr:colOff>638175</xdr:colOff>
      <xdr:row>23</xdr:row>
      <xdr:rowOff>85725</xdr:rowOff>
    </xdr:to>
    <xdr:graphicFrame macro="">
      <xdr:nvGraphicFramePr>
        <xdr:cNvPr id="4"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26</xdr:row>
      <xdr:rowOff>0</xdr:rowOff>
    </xdr:from>
    <xdr:to>
      <xdr:col>6</xdr:col>
      <xdr:colOff>661988</xdr:colOff>
      <xdr:row>40</xdr:row>
      <xdr:rowOff>76200</xdr:rowOff>
    </xdr:to>
    <xdr:graphicFrame macro="">
      <xdr:nvGraphicFramePr>
        <xdr:cNvPr id="5"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6</xdr:col>
      <xdr:colOff>628650</xdr:colOff>
      <xdr:row>1</xdr:row>
      <xdr:rowOff>114300</xdr:rowOff>
    </xdr:from>
    <xdr:to>
      <xdr:col>12</xdr:col>
      <xdr:colOff>628650</xdr:colOff>
      <xdr:row>9</xdr:row>
      <xdr:rowOff>123825</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161925</xdr:colOff>
      <xdr:row>11</xdr:row>
      <xdr:rowOff>28575</xdr:rowOff>
    </xdr:from>
    <xdr:to>
      <xdr:col>15</xdr:col>
      <xdr:colOff>150020</xdr:colOff>
      <xdr:row>28</xdr:row>
      <xdr:rowOff>123825</xdr:rowOff>
    </xdr:to>
    <xdr:graphicFrame macro="">
      <xdr:nvGraphicFramePr>
        <xdr:cNvPr id="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14</xdr:row>
      <xdr:rowOff>0</xdr:rowOff>
    </xdr:from>
    <xdr:to>
      <xdr:col>6</xdr:col>
      <xdr:colOff>521494</xdr:colOff>
      <xdr:row>28</xdr:row>
      <xdr:rowOff>76200</xdr:rowOff>
    </xdr:to>
    <xdr:graphicFrame macro="">
      <xdr:nvGraphicFramePr>
        <xdr:cNvPr id="4"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30</xdr:row>
      <xdr:rowOff>0</xdr:rowOff>
    </xdr:from>
    <xdr:to>
      <xdr:col>7</xdr:col>
      <xdr:colOff>83343</xdr:colOff>
      <xdr:row>48</xdr:row>
      <xdr:rowOff>67865</xdr:rowOff>
    </xdr:to>
    <xdr:graphicFrame macro="">
      <xdr:nvGraphicFramePr>
        <xdr:cNvPr id="5"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14</xdr:col>
      <xdr:colOff>152400</xdr:colOff>
      <xdr:row>2</xdr:row>
      <xdr:rowOff>42862</xdr:rowOff>
    </xdr:from>
    <xdr:to>
      <xdr:col>20</xdr:col>
      <xdr:colOff>152400</xdr:colOff>
      <xdr:row>9</xdr:row>
      <xdr:rowOff>90487</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242886</xdr:colOff>
      <xdr:row>10</xdr:row>
      <xdr:rowOff>171450</xdr:rowOff>
    </xdr:from>
    <xdr:to>
      <xdr:col>22</xdr:col>
      <xdr:colOff>547688</xdr:colOff>
      <xdr:row>28</xdr:row>
      <xdr:rowOff>130968</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22</xdr:col>
      <xdr:colOff>714376</xdr:colOff>
      <xdr:row>11</xdr:row>
      <xdr:rowOff>122632</xdr:rowOff>
    </xdr:from>
    <xdr:to>
      <xdr:col>31</xdr:col>
      <xdr:colOff>285750</xdr:colOff>
      <xdr:row>29</xdr:row>
      <xdr:rowOff>47623</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226218</xdr:colOff>
      <xdr:row>31</xdr:row>
      <xdr:rowOff>15477</xdr:rowOff>
    </xdr:from>
    <xdr:to>
      <xdr:col>17</xdr:col>
      <xdr:colOff>214313</xdr:colOff>
      <xdr:row>47</xdr:row>
      <xdr:rowOff>166687</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18</xdr:col>
      <xdr:colOff>130969</xdr:colOff>
      <xdr:row>3</xdr:row>
      <xdr:rowOff>98821</xdr:rowOff>
    </xdr:from>
    <xdr:to>
      <xdr:col>24</xdr:col>
      <xdr:colOff>130969</xdr:colOff>
      <xdr:row>9</xdr:row>
      <xdr:rowOff>91677</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166688</xdr:colOff>
      <xdr:row>14</xdr:row>
      <xdr:rowOff>71438</xdr:rowOff>
    </xdr:from>
    <xdr:to>
      <xdr:col>25</xdr:col>
      <xdr:colOff>511970</xdr:colOff>
      <xdr:row>31</xdr:row>
      <xdr:rowOff>151210</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130968</xdr:colOff>
      <xdr:row>32</xdr:row>
      <xdr:rowOff>110726</xdr:rowOff>
    </xdr:from>
    <xdr:to>
      <xdr:col>25</xdr:col>
      <xdr:colOff>678655</xdr:colOff>
      <xdr:row>48</xdr:row>
      <xdr:rowOff>95249</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285750</xdr:colOff>
      <xdr:row>49</xdr:row>
      <xdr:rowOff>3571</xdr:rowOff>
    </xdr:from>
    <xdr:to>
      <xdr:col>21</xdr:col>
      <xdr:colOff>345281</xdr:colOff>
      <xdr:row>65</xdr:row>
      <xdr:rowOff>59531</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16</xdr:col>
      <xdr:colOff>214313</xdr:colOff>
      <xdr:row>1</xdr:row>
      <xdr:rowOff>27384</xdr:rowOff>
    </xdr:from>
    <xdr:to>
      <xdr:col>22</xdr:col>
      <xdr:colOff>214313</xdr:colOff>
      <xdr:row>5</xdr:row>
      <xdr:rowOff>1916906</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190500</xdr:colOff>
      <xdr:row>10</xdr:row>
      <xdr:rowOff>154781</xdr:rowOff>
    </xdr:from>
    <xdr:to>
      <xdr:col>23</xdr:col>
      <xdr:colOff>631031</xdr:colOff>
      <xdr:row>25</xdr:row>
      <xdr:rowOff>32146</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24</xdr:col>
      <xdr:colOff>83344</xdr:colOff>
      <xdr:row>10</xdr:row>
      <xdr:rowOff>158351</xdr:rowOff>
    </xdr:from>
    <xdr:to>
      <xdr:col>31</xdr:col>
      <xdr:colOff>714376</xdr:colOff>
      <xdr:row>26</xdr:row>
      <xdr:rowOff>11905</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59532</xdr:colOff>
      <xdr:row>31</xdr:row>
      <xdr:rowOff>170257</xdr:rowOff>
    </xdr:from>
    <xdr:to>
      <xdr:col>22</xdr:col>
      <xdr:colOff>369094</xdr:colOff>
      <xdr:row>48</xdr:row>
      <xdr:rowOff>166686</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12</xdr:col>
      <xdr:colOff>309563</xdr:colOff>
      <xdr:row>1</xdr:row>
      <xdr:rowOff>27384</xdr:rowOff>
    </xdr:from>
    <xdr:to>
      <xdr:col>18</xdr:col>
      <xdr:colOff>309563</xdr:colOff>
      <xdr:row>9</xdr:row>
      <xdr:rowOff>127396</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535781</xdr:colOff>
      <xdr:row>1</xdr:row>
      <xdr:rowOff>75009</xdr:rowOff>
    </xdr:from>
    <xdr:to>
      <xdr:col>26</xdr:col>
      <xdr:colOff>333376</xdr:colOff>
      <xdr:row>8</xdr:row>
      <xdr:rowOff>47625</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154781</xdr:colOff>
      <xdr:row>10</xdr:row>
      <xdr:rowOff>146445</xdr:rowOff>
    </xdr:from>
    <xdr:to>
      <xdr:col>20</xdr:col>
      <xdr:colOff>500062</xdr:colOff>
      <xdr:row>28</xdr:row>
      <xdr:rowOff>119062</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47625</xdr:colOff>
      <xdr:row>31</xdr:row>
      <xdr:rowOff>75009</xdr:rowOff>
    </xdr:from>
    <xdr:to>
      <xdr:col>20</xdr:col>
      <xdr:colOff>309563</xdr:colOff>
      <xdr:row>45</xdr:row>
      <xdr:rowOff>151209</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14</xdr:col>
      <xdr:colOff>440532</xdr:colOff>
      <xdr:row>1</xdr:row>
      <xdr:rowOff>27385</xdr:rowOff>
    </xdr:from>
    <xdr:to>
      <xdr:col>20</xdr:col>
      <xdr:colOff>440532</xdr:colOff>
      <xdr:row>7</xdr:row>
      <xdr:rowOff>130970</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416718</xdr:colOff>
      <xdr:row>9</xdr:row>
      <xdr:rowOff>119063</xdr:rowOff>
    </xdr:from>
    <xdr:to>
      <xdr:col>22</xdr:col>
      <xdr:colOff>404813</xdr:colOff>
      <xdr:row>27</xdr:row>
      <xdr:rowOff>23813</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22</xdr:col>
      <xdr:colOff>726280</xdr:colOff>
      <xdr:row>10</xdr:row>
      <xdr:rowOff>75008</xdr:rowOff>
    </xdr:from>
    <xdr:to>
      <xdr:col>30</xdr:col>
      <xdr:colOff>761999</xdr:colOff>
      <xdr:row>26</xdr:row>
      <xdr:rowOff>166687</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95250</xdr:colOff>
      <xdr:row>27</xdr:row>
      <xdr:rowOff>182165</xdr:rowOff>
    </xdr:from>
    <xdr:to>
      <xdr:col>17</xdr:col>
      <xdr:colOff>488156</xdr:colOff>
      <xdr:row>46</xdr:row>
      <xdr:rowOff>59530</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83343</xdr:colOff>
      <xdr:row>49</xdr:row>
      <xdr:rowOff>122633</xdr:rowOff>
    </xdr:from>
    <xdr:to>
      <xdr:col>18</xdr:col>
      <xdr:colOff>83343</xdr:colOff>
      <xdr:row>64</xdr:row>
      <xdr:rowOff>8333</xdr:rowOff>
    </xdr:to>
    <xdr:graphicFrame macro="">
      <xdr:nvGraphicFramePr>
        <xdr:cNvPr id="9" name="8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18</xdr:col>
      <xdr:colOff>321468</xdr:colOff>
      <xdr:row>55</xdr:row>
      <xdr:rowOff>188119</xdr:rowOff>
    </xdr:from>
    <xdr:to>
      <xdr:col>27</xdr:col>
      <xdr:colOff>250031</xdr:colOff>
      <xdr:row>72</xdr:row>
      <xdr:rowOff>178593</xdr:rowOff>
    </xdr:to>
    <xdr:graphicFrame macro="">
      <xdr:nvGraphicFramePr>
        <xdr:cNvPr id="8" name="7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18</xdr:col>
      <xdr:colOff>333377</xdr:colOff>
      <xdr:row>40</xdr:row>
      <xdr:rowOff>21430</xdr:rowOff>
    </xdr:from>
    <xdr:to>
      <xdr:col>27</xdr:col>
      <xdr:colOff>119064</xdr:colOff>
      <xdr:row>55</xdr:row>
      <xdr:rowOff>95250</xdr:rowOff>
    </xdr:to>
    <xdr:graphicFrame macro="">
      <xdr:nvGraphicFramePr>
        <xdr:cNvPr id="10" name="9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6</xdr:col>
      <xdr:colOff>721518</xdr:colOff>
      <xdr:row>1</xdr:row>
      <xdr:rowOff>30957</xdr:rowOff>
    </xdr:from>
    <xdr:to>
      <xdr:col>12</xdr:col>
      <xdr:colOff>721518</xdr:colOff>
      <xdr:row>6</xdr:row>
      <xdr:rowOff>276225</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180975</xdr:colOff>
      <xdr:row>6</xdr:row>
      <xdr:rowOff>495300</xdr:rowOff>
    </xdr:from>
    <xdr:to>
      <xdr:col>15</xdr:col>
      <xdr:colOff>485777</xdr:colOff>
      <xdr:row>13</xdr:row>
      <xdr:rowOff>19050</xdr:rowOff>
    </xdr:to>
    <xdr:graphicFrame macro="">
      <xdr:nvGraphicFramePr>
        <xdr:cNvPr id="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485775</xdr:colOff>
      <xdr:row>13</xdr:row>
      <xdr:rowOff>85725</xdr:rowOff>
    </xdr:from>
    <xdr:to>
      <xdr:col>16</xdr:col>
      <xdr:colOff>57149</xdr:colOff>
      <xdr:row>31</xdr:row>
      <xdr:rowOff>10716</xdr:rowOff>
    </xdr:to>
    <xdr:graphicFrame macro="">
      <xdr:nvGraphicFramePr>
        <xdr:cNvPr id="4"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7</xdr:col>
      <xdr:colOff>435768</xdr:colOff>
      <xdr:row>1</xdr:row>
      <xdr:rowOff>164306</xdr:rowOff>
    </xdr:from>
    <xdr:to>
      <xdr:col>13</xdr:col>
      <xdr:colOff>435768</xdr:colOff>
      <xdr:row>8</xdr:row>
      <xdr:rowOff>450056</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566738</xdr:colOff>
      <xdr:row>9</xdr:row>
      <xdr:rowOff>92869</xdr:rowOff>
    </xdr:from>
    <xdr:to>
      <xdr:col>17</xdr:col>
      <xdr:colOff>150020</xdr:colOff>
      <xdr:row>16</xdr:row>
      <xdr:rowOff>20241</xdr:rowOff>
    </xdr:to>
    <xdr:graphicFrame macro="">
      <xdr:nvGraphicFramePr>
        <xdr:cNvPr id="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23813</xdr:colOff>
      <xdr:row>16</xdr:row>
      <xdr:rowOff>83344</xdr:rowOff>
    </xdr:from>
    <xdr:to>
      <xdr:col>17</xdr:col>
      <xdr:colOff>690563</xdr:colOff>
      <xdr:row>32</xdr:row>
      <xdr:rowOff>67867</xdr:rowOff>
    </xdr:to>
    <xdr:graphicFrame macro="">
      <xdr:nvGraphicFramePr>
        <xdr:cNvPr id="5"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33</xdr:row>
      <xdr:rowOff>0</xdr:rowOff>
    </xdr:from>
    <xdr:to>
      <xdr:col>10</xdr:col>
      <xdr:colOff>119062</xdr:colOff>
      <xdr:row>49</xdr:row>
      <xdr:rowOff>55960</xdr:rowOff>
    </xdr:to>
    <xdr:graphicFrame macro="">
      <xdr:nvGraphicFramePr>
        <xdr:cNvPr id="6"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6</xdr:col>
      <xdr:colOff>447675</xdr:colOff>
      <xdr:row>1</xdr:row>
      <xdr:rowOff>152400</xdr:rowOff>
    </xdr:from>
    <xdr:to>
      <xdr:col>12</xdr:col>
      <xdr:colOff>447675</xdr:colOff>
      <xdr:row>8</xdr:row>
      <xdr:rowOff>609600</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352425</xdr:colOff>
      <xdr:row>9</xdr:row>
      <xdr:rowOff>66675</xdr:rowOff>
    </xdr:from>
    <xdr:to>
      <xdr:col>14</xdr:col>
      <xdr:colOff>30956</xdr:colOff>
      <xdr:row>20</xdr:row>
      <xdr:rowOff>108347</xdr:rowOff>
    </xdr:to>
    <xdr:graphicFrame macro="">
      <xdr:nvGraphicFramePr>
        <xdr:cNvPr id="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14</xdr:row>
      <xdr:rowOff>0</xdr:rowOff>
    </xdr:from>
    <xdr:to>
      <xdr:col>6</xdr:col>
      <xdr:colOff>326232</xdr:colOff>
      <xdr:row>30</xdr:row>
      <xdr:rowOff>8335</xdr:rowOff>
    </xdr:to>
    <xdr:graphicFrame macro="">
      <xdr:nvGraphicFramePr>
        <xdr:cNvPr id="4"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539749</xdr:colOff>
      <xdr:row>24</xdr:row>
      <xdr:rowOff>179917</xdr:rowOff>
    </xdr:from>
    <xdr:to>
      <xdr:col>17</xdr:col>
      <xdr:colOff>171978</xdr:colOff>
      <xdr:row>41</xdr:row>
      <xdr:rowOff>176346</xdr:rowOff>
    </xdr:to>
    <xdr:graphicFrame macro="">
      <xdr:nvGraphicFramePr>
        <xdr:cNvPr id="5"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D15"/>
  <sheetViews>
    <sheetView workbookViewId="0">
      <selection activeCell="C7" sqref="C7:C9"/>
    </sheetView>
  </sheetViews>
  <sheetFormatPr baseColWidth="10" defaultRowHeight="15" x14ac:dyDescent="0.25"/>
  <cols>
    <col min="2" max="2" width="13.140625" customWidth="1"/>
    <col min="3" max="3" width="20.5703125" customWidth="1"/>
    <col min="4" max="4" width="19.28515625" customWidth="1"/>
  </cols>
  <sheetData>
    <row r="3" spans="2:4" ht="18.75" customHeight="1" x14ac:dyDescent="0.25">
      <c r="B3" s="130" t="s">
        <v>146</v>
      </c>
      <c r="C3" s="130" t="s">
        <v>147</v>
      </c>
      <c r="D3" s="130" t="s">
        <v>148</v>
      </c>
    </row>
    <row r="4" spans="2:4" ht="15" customHeight="1" x14ac:dyDescent="0.25">
      <c r="B4" s="268"/>
      <c r="C4" s="275" t="s">
        <v>733</v>
      </c>
      <c r="D4" s="272" t="s">
        <v>149</v>
      </c>
    </row>
    <row r="5" spans="2:4" ht="15" customHeight="1" x14ac:dyDescent="0.25">
      <c r="B5" s="269"/>
      <c r="C5" s="275"/>
      <c r="D5" s="273"/>
    </row>
    <row r="6" spans="2:4" ht="21" customHeight="1" x14ac:dyDescent="0.25">
      <c r="B6" s="270"/>
      <c r="C6" s="275"/>
      <c r="D6" s="274"/>
    </row>
    <row r="7" spans="2:4" ht="15" customHeight="1" x14ac:dyDescent="0.25">
      <c r="B7" s="268"/>
      <c r="C7" s="271" t="s">
        <v>732</v>
      </c>
      <c r="D7" s="272" t="s">
        <v>150</v>
      </c>
    </row>
    <row r="8" spans="2:4" ht="15" customHeight="1" x14ac:dyDescent="0.25">
      <c r="B8" s="269"/>
      <c r="C8" s="271"/>
      <c r="D8" s="273"/>
    </row>
    <row r="9" spans="2:4" ht="15" customHeight="1" x14ac:dyDescent="0.25">
      <c r="B9" s="270"/>
      <c r="C9" s="271"/>
      <c r="D9" s="274"/>
    </row>
    <row r="10" spans="2:4" ht="15" customHeight="1" x14ac:dyDescent="0.25">
      <c r="B10" s="268"/>
      <c r="C10" s="271" t="s">
        <v>731</v>
      </c>
      <c r="D10" s="272" t="s">
        <v>151</v>
      </c>
    </row>
    <row r="11" spans="2:4" ht="15" customHeight="1" x14ac:dyDescent="0.25">
      <c r="B11" s="269"/>
      <c r="C11" s="271"/>
      <c r="D11" s="273"/>
    </row>
    <row r="12" spans="2:4" ht="19.5" customHeight="1" x14ac:dyDescent="0.25">
      <c r="B12" s="270"/>
      <c r="C12" s="271"/>
      <c r="D12" s="274"/>
    </row>
    <row r="13" spans="2:4" ht="21" customHeight="1" x14ac:dyDescent="0.25">
      <c r="B13" s="268"/>
      <c r="C13" s="271" t="s">
        <v>730</v>
      </c>
      <c r="D13" s="272" t="s">
        <v>152</v>
      </c>
    </row>
    <row r="14" spans="2:4" ht="19.5" customHeight="1" x14ac:dyDescent="0.25">
      <c r="B14" s="269"/>
      <c r="C14" s="271"/>
      <c r="D14" s="273"/>
    </row>
    <row r="15" spans="2:4" ht="28.5" customHeight="1" x14ac:dyDescent="0.25">
      <c r="B15" s="270"/>
      <c r="C15" s="271"/>
      <c r="D15" s="274"/>
    </row>
  </sheetData>
  <mergeCells count="12">
    <mergeCell ref="B4:B6"/>
    <mergeCell ref="C4:C6"/>
    <mergeCell ref="D4:D6"/>
    <mergeCell ref="B7:B9"/>
    <mergeCell ref="C7:C9"/>
    <mergeCell ref="D7:D9"/>
    <mergeCell ref="B10:B12"/>
    <mergeCell ref="C10:C12"/>
    <mergeCell ref="D10:D12"/>
    <mergeCell ref="B13:B15"/>
    <mergeCell ref="C13:C15"/>
    <mergeCell ref="D13:D15"/>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13"/>
  <sheetViews>
    <sheetView topLeftCell="A10" zoomScale="90" zoomScaleNormal="90" workbookViewId="0">
      <selection activeCell="F12" sqref="F12"/>
    </sheetView>
  </sheetViews>
  <sheetFormatPr baseColWidth="10" defaultRowHeight="15" x14ac:dyDescent="0.25"/>
  <cols>
    <col min="2" max="2" width="35.7109375" customWidth="1"/>
    <col min="3" max="3" width="13.42578125" customWidth="1"/>
    <col min="4" max="4" width="12.5703125" customWidth="1"/>
    <col min="5" max="5" width="12.140625" customWidth="1"/>
    <col min="6" max="6" width="12" customWidth="1"/>
  </cols>
  <sheetData>
    <row r="2" spans="2:6" ht="15.75" x14ac:dyDescent="0.25">
      <c r="B2" s="346" t="s">
        <v>153</v>
      </c>
      <c r="C2" s="346"/>
      <c r="D2" s="346"/>
      <c r="E2" s="346"/>
      <c r="F2" s="346"/>
    </row>
    <row r="3" spans="2:6" ht="15.75" x14ac:dyDescent="0.25">
      <c r="B3" s="346" t="s">
        <v>154</v>
      </c>
      <c r="C3" s="346"/>
      <c r="D3" s="346"/>
      <c r="E3" s="346"/>
      <c r="F3" s="346"/>
    </row>
    <row r="4" spans="2:6" ht="15.75" x14ac:dyDescent="0.25">
      <c r="B4" s="346" t="s">
        <v>470</v>
      </c>
      <c r="C4" s="346"/>
      <c r="D4" s="346"/>
      <c r="E4" s="346"/>
      <c r="F4" s="346"/>
    </row>
    <row r="5" spans="2:6" ht="35.25" customHeight="1" x14ac:dyDescent="0.25">
      <c r="B5" s="111" t="s">
        <v>0</v>
      </c>
      <c r="C5" s="111" t="s">
        <v>486</v>
      </c>
      <c r="D5" s="111" t="s">
        <v>659</v>
      </c>
      <c r="E5" s="207" t="s">
        <v>728</v>
      </c>
      <c r="F5" s="243" t="s">
        <v>746</v>
      </c>
    </row>
    <row r="6" spans="2:6" ht="25.5" x14ac:dyDescent="0.25">
      <c r="B6" s="116" t="s">
        <v>66</v>
      </c>
      <c r="C6" s="118"/>
      <c r="D6" s="10">
        <v>67</v>
      </c>
      <c r="E6" s="10">
        <v>67</v>
      </c>
      <c r="F6" s="10">
        <v>67</v>
      </c>
    </row>
    <row r="7" spans="2:6" ht="24.75" customHeight="1" x14ac:dyDescent="0.25">
      <c r="B7" s="116" t="s">
        <v>75</v>
      </c>
      <c r="C7" s="120"/>
      <c r="D7" s="172">
        <v>100</v>
      </c>
      <c r="E7" s="172">
        <v>100</v>
      </c>
      <c r="F7" s="172">
        <v>100</v>
      </c>
    </row>
    <row r="8" spans="2:6" ht="39.75" customHeight="1" x14ac:dyDescent="0.25">
      <c r="B8" s="116" t="s">
        <v>178</v>
      </c>
      <c r="C8" s="118"/>
      <c r="D8" s="170">
        <v>13</v>
      </c>
      <c r="E8" s="170">
        <v>13</v>
      </c>
      <c r="F8" s="216">
        <v>63</v>
      </c>
    </row>
    <row r="9" spans="2:6" ht="51" customHeight="1" x14ac:dyDescent="0.25">
      <c r="B9" s="116" t="s">
        <v>99</v>
      </c>
      <c r="C9" s="118"/>
      <c r="D9" s="170">
        <v>29</v>
      </c>
      <c r="E9" s="213">
        <v>80</v>
      </c>
      <c r="F9" s="213">
        <v>80</v>
      </c>
    </row>
    <row r="10" spans="2:6" ht="42.75" customHeight="1" x14ac:dyDescent="0.25">
      <c r="B10" s="116" t="s">
        <v>114</v>
      </c>
      <c r="C10" s="118"/>
      <c r="D10" s="170">
        <v>0</v>
      </c>
      <c r="E10" s="170">
        <v>0</v>
      </c>
      <c r="F10" s="172">
        <v>100</v>
      </c>
    </row>
    <row r="11" spans="2:6" ht="26.25" customHeight="1" x14ac:dyDescent="0.25">
      <c r="B11" s="116" t="s">
        <v>119</v>
      </c>
      <c r="C11" s="124"/>
      <c r="D11" s="170">
        <v>25</v>
      </c>
      <c r="E11" s="170">
        <v>25</v>
      </c>
      <c r="F11" s="172">
        <v>100</v>
      </c>
    </row>
    <row r="12" spans="2:6" ht="42" customHeight="1" x14ac:dyDescent="0.25">
      <c r="B12" s="121" t="s">
        <v>128</v>
      </c>
      <c r="C12" s="122"/>
      <c r="D12" s="170">
        <v>0</v>
      </c>
      <c r="E12" s="170">
        <v>0</v>
      </c>
      <c r="F12" s="172">
        <v>100</v>
      </c>
    </row>
    <row r="13" spans="2:6" ht="38.25" customHeight="1" x14ac:dyDescent="0.25">
      <c r="B13" s="116" t="s">
        <v>133</v>
      </c>
      <c r="C13" s="118"/>
      <c r="D13" s="170">
        <v>0</v>
      </c>
      <c r="E13" s="170">
        <v>0</v>
      </c>
      <c r="F13" s="225">
        <v>80</v>
      </c>
    </row>
  </sheetData>
  <mergeCells count="3">
    <mergeCell ref="B2:F2"/>
    <mergeCell ref="B3:F3"/>
    <mergeCell ref="B4:F4"/>
  </mergeCell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11"/>
  <sheetViews>
    <sheetView topLeftCell="A5" zoomScale="90" zoomScaleNormal="90" workbookViewId="0">
      <selection activeCell="F6" sqref="F6"/>
    </sheetView>
  </sheetViews>
  <sheetFormatPr baseColWidth="10" defaultRowHeight="15" x14ac:dyDescent="0.25"/>
  <cols>
    <col min="2" max="2" width="35.7109375" customWidth="1"/>
    <col min="3" max="3" width="13.7109375" customWidth="1"/>
    <col min="4" max="4" width="12.140625" customWidth="1"/>
    <col min="5" max="5" width="12.42578125" customWidth="1"/>
    <col min="6" max="6" width="12" customWidth="1"/>
  </cols>
  <sheetData>
    <row r="2" spans="2:6" ht="15.75" x14ac:dyDescent="0.25">
      <c r="B2" s="346" t="s">
        <v>153</v>
      </c>
      <c r="C2" s="346"/>
      <c r="D2" s="346"/>
      <c r="E2" s="346"/>
      <c r="F2" s="346"/>
    </row>
    <row r="3" spans="2:6" ht="15.75" x14ac:dyDescent="0.25">
      <c r="B3" s="346" t="s">
        <v>154</v>
      </c>
      <c r="C3" s="346"/>
      <c r="D3" s="346"/>
      <c r="E3" s="346"/>
      <c r="F3" s="346"/>
    </row>
    <row r="4" spans="2:6" ht="15.75" x14ac:dyDescent="0.25">
      <c r="B4" s="346" t="s">
        <v>435</v>
      </c>
      <c r="C4" s="346"/>
      <c r="D4" s="346"/>
      <c r="E4" s="346"/>
      <c r="F4" s="346"/>
    </row>
    <row r="5" spans="2:6" ht="36" customHeight="1" x14ac:dyDescent="0.25">
      <c r="B5" s="103" t="s">
        <v>0</v>
      </c>
      <c r="C5" s="103" t="s">
        <v>487</v>
      </c>
      <c r="D5" s="159" t="s">
        <v>567</v>
      </c>
      <c r="E5" s="207" t="s">
        <v>661</v>
      </c>
      <c r="F5" s="243" t="s">
        <v>747</v>
      </c>
    </row>
    <row r="6" spans="2:6" ht="21.75" customHeight="1" x14ac:dyDescent="0.25">
      <c r="B6" s="116" t="s">
        <v>293</v>
      </c>
      <c r="C6" s="124"/>
      <c r="D6" s="168">
        <v>63</v>
      </c>
      <c r="E6" s="218">
        <v>86</v>
      </c>
      <c r="F6" s="169">
        <v>100</v>
      </c>
    </row>
    <row r="7" spans="2:6" ht="29.25" customHeight="1" x14ac:dyDescent="0.25">
      <c r="B7" s="116" t="s">
        <v>320</v>
      </c>
      <c r="C7" s="123"/>
      <c r="D7" s="169">
        <v>100</v>
      </c>
      <c r="E7" s="169">
        <v>100</v>
      </c>
      <c r="F7" s="169">
        <v>100</v>
      </c>
    </row>
    <row r="8" spans="2:6" ht="30" customHeight="1" x14ac:dyDescent="0.25">
      <c r="B8" s="116" t="s">
        <v>328</v>
      </c>
      <c r="C8" s="123"/>
      <c r="D8" s="169">
        <v>100</v>
      </c>
      <c r="E8" s="169">
        <v>100</v>
      </c>
      <c r="F8" s="169">
        <v>100</v>
      </c>
    </row>
    <row r="9" spans="2:6" ht="27" customHeight="1" x14ac:dyDescent="0.25">
      <c r="B9" s="116" t="s">
        <v>332</v>
      </c>
      <c r="C9" s="118"/>
      <c r="D9" s="170">
        <v>0</v>
      </c>
      <c r="E9" s="170">
        <v>0</v>
      </c>
      <c r="F9" s="170">
        <v>0</v>
      </c>
    </row>
    <row r="10" spans="2:6" ht="28.5" customHeight="1" x14ac:dyDescent="0.25">
      <c r="B10" s="116" t="s">
        <v>336</v>
      </c>
      <c r="C10" s="124"/>
      <c r="D10" s="171">
        <v>100</v>
      </c>
      <c r="E10" s="171">
        <v>100</v>
      </c>
      <c r="F10" s="171">
        <v>100</v>
      </c>
    </row>
    <row r="11" spans="2:6" ht="29.25" customHeight="1" x14ac:dyDescent="0.25">
      <c r="B11" s="116" t="s">
        <v>350</v>
      </c>
      <c r="C11" s="118"/>
      <c r="D11" s="170">
        <v>0</v>
      </c>
      <c r="E11" s="170">
        <v>0</v>
      </c>
      <c r="F11" s="171">
        <v>100</v>
      </c>
    </row>
  </sheetData>
  <mergeCells count="3">
    <mergeCell ref="B2:F2"/>
    <mergeCell ref="B3:F3"/>
    <mergeCell ref="B4:F4"/>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11"/>
  <sheetViews>
    <sheetView zoomScale="90" zoomScaleNormal="90" workbookViewId="0">
      <selection activeCell="F8" sqref="F8"/>
    </sheetView>
  </sheetViews>
  <sheetFormatPr baseColWidth="10" defaultRowHeight="15" x14ac:dyDescent="0.25"/>
  <cols>
    <col min="2" max="2" width="35.7109375" customWidth="1"/>
    <col min="3" max="3" width="13.140625" customWidth="1"/>
    <col min="4" max="4" width="12.42578125" customWidth="1"/>
    <col min="5" max="6" width="11.85546875" customWidth="1"/>
  </cols>
  <sheetData>
    <row r="2" spans="2:6" ht="15.75" x14ac:dyDescent="0.25">
      <c r="B2" s="346" t="s">
        <v>153</v>
      </c>
      <c r="C2" s="346"/>
      <c r="D2" s="346"/>
      <c r="E2" s="346"/>
      <c r="F2" s="346"/>
    </row>
    <row r="3" spans="2:6" ht="15.75" x14ac:dyDescent="0.25">
      <c r="B3" s="346" t="s">
        <v>154</v>
      </c>
      <c r="C3" s="346"/>
      <c r="D3" s="346"/>
      <c r="E3" s="346"/>
      <c r="F3" s="346"/>
    </row>
    <row r="4" spans="2:6" ht="15.75" x14ac:dyDescent="0.25">
      <c r="B4" s="346" t="s">
        <v>440</v>
      </c>
      <c r="C4" s="346"/>
      <c r="D4" s="346"/>
      <c r="E4" s="346"/>
      <c r="F4" s="346"/>
    </row>
    <row r="5" spans="2:6" ht="31.5" customHeight="1" x14ac:dyDescent="0.25">
      <c r="B5" s="103" t="s">
        <v>0</v>
      </c>
      <c r="C5" s="103" t="s">
        <v>472</v>
      </c>
      <c r="D5" s="159" t="s">
        <v>568</v>
      </c>
      <c r="E5" s="207" t="s">
        <v>660</v>
      </c>
      <c r="F5" s="243" t="s">
        <v>748</v>
      </c>
    </row>
    <row r="6" spans="2:6" ht="32.25" customHeight="1" x14ac:dyDescent="0.25">
      <c r="B6" s="125" t="s">
        <v>355</v>
      </c>
      <c r="C6" s="127"/>
      <c r="D6" s="10">
        <v>34</v>
      </c>
      <c r="E6" s="10">
        <v>67</v>
      </c>
      <c r="F6" s="10">
        <v>67</v>
      </c>
    </row>
    <row r="7" spans="2:6" ht="27.75" customHeight="1" x14ac:dyDescent="0.25">
      <c r="B7" s="125" t="s">
        <v>442</v>
      </c>
      <c r="C7" s="127"/>
      <c r="D7" s="10">
        <v>63</v>
      </c>
      <c r="E7" s="10">
        <v>75</v>
      </c>
      <c r="F7" s="171">
        <v>100</v>
      </c>
    </row>
    <row r="8" spans="2:6" ht="25.5" customHeight="1" x14ac:dyDescent="0.25">
      <c r="B8" s="125" t="s">
        <v>394</v>
      </c>
      <c r="C8" s="128"/>
      <c r="D8" s="10">
        <v>67</v>
      </c>
      <c r="E8" s="10">
        <v>67</v>
      </c>
      <c r="F8" s="171">
        <v>100</v>
      </c>
    </row>
    <row r="9" spans="2:6" ht="27.75" customHeight="1" x14ac:dyDescent="0.25">
      <c r="B9" s="125" t="s">
        <v>443</v>
      </c>
      <c r="C9" s="126"/>
      <c r="D9" s="171">
        <v>100</v>
      </c>
      <c r="E9" s="171">
        <v>100</v>
      </c>
      <c r="F9" s="171">
        <v>100</v>
      </c>
    </row>
    <row r="10" spans="2:6" ht="25.5" customHeight="1" x14ac:dyDescent="0.25">
      <c r="B10" s="125" t="s">
        <v>408</v>
      </c>
      <c r="C10" s="126"/>
      <c r="D10" s="171">
        <v>100</v>
      </c>
      <c r="E10" s="171">
        <v>100</v>
      </c>
      <c r="F10" s="171">
        <v>100</v>
      </c>
    </row>
    <row r="11" spans="2:6" ht="27.75" customHeight="1" x14ac:dyDescent="0.25">
      <c r="B11" s="125" t="s">
        <v>444</v>
      </c>
      <c r="C11" s="129"/>
      <c r="D11" s="211">
        <v>0</v>
      </c>
      <c r="E11" s="171">
        <v>100</v>
      </c>
      <c r="F11" s="171">
        <v>100</v>
      </c>
    </row>
  </sheetData>
  <mergeCells count="3">
    <mergeCell ref="B2:F2"/>
    <mergeCell ref="B3:F3"/>
    <mergeCell ref="B4:F4"/>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G154"/>
  <sheetViews>
    <sheetView zoomScale="70" zoomScaleNormal="70" workbookViewId="0">
      <pane xSplit="2" ySplit="3" topLeftCell="C4" activePane="bottomRight" state="frozen"/>
      <selection pane="topRight" activeCell="C1" sqref="C1"/>
      <selection pane="bottomLeft" activeCell="A4" sqref="A4"/>
      <selection pane="bottomRight" activeCell="A116" sqref="A116:A117"/>
    </sheetView>
  </sheetViews>
  <sheetFormatPr baseColWidth="10" defaultRowHeight="15" x14ac:dyDescent="0.25"/>
  <cols>
    <col min="3" max="3" width="36.42578125" customWidth="1"/>
    <col min="4" max="4" width="18.28515625" customWidth="1"/>
    <col min="5" max="5" width="19.140625" customWidth="1"/>
    <col min="6" max="6" width="18.140625" customWidth="1"/>
    <col min="7" max="7" width="17" customWidth="1"/>
    <col min="8" max="8" width="15.28515625" customWidth="1"/>
    <col min="9" max="9" width="14.140625" customWidth="1"/>
    <col min="10" max="10" width="13.7109375" customWidth="1"/>
    <col min="11" max="17" width="11.42578125" customWidth="1"/>
    <col min="20" max="20" width="13.28515625" customWidth="1"/>
    <col min="21" max="21" width="114.85546875" customWidth="1"/>
    <col min="22" max="22" width="108.5703125" customWidth="1"/>
    <col min="23" max="23" width="90" customWidth="1"/>
    <col min="25" max="25" width="71.7109375" customWidth="1"/>
  </cols>
  <sheetData>
    <row r="1" spans="1:23" ht="15.75" x14ac:dyDescent="0.25">
      <c r="A1" s="320" t="s">
        <v>0</v>
      </c>
      <c r="B1" s="320" t="s">
        <v>1</v>
      </c>
      <c r="C1" s="320" t="s">
        <v>2</v>
      </c>
      <c r="D1" s="320" t="s">
        <v>3</v>
      </c>
      <c r="E1" s="320" t="s">
        <v>4</v>
      </c>
      <c r="F1" s="328" t="s">
        <v>5</v>
      </c>
      <c r="G1" s="328" t="s">
        <v>6</v>
      </c>
      <c r="H1" s="328" t="s">
        <v>7</v>
      </c>
      <c r="I1" s="329" t="s">
        <v>8</v>
      </c>
      <c r="J1" s="329" t="s">
        <v>191</v>
      </c>
      <c r="K1" s="326" t="s">
        <v>9</v>
      </c>
      <c r="L1" s="326"/>
      <c r="M1" s="326"/>
      <c r="N1" s="326"/>
      <c r="O1" s="326"/>
      <c r="P1" s="326"/>
      <c r="Q1" s="326" t="s">
        <v>10</v>
      </c>
      <c r="R1" s="324" t="s">
        <v>11</v>
      </c>
      <c r="S1" s="330" t="s">
        <v>12</v>
      </c>
      <c r="T1" s="324" t="s">
        <v>13</v>
      </c>
      <c r="U1" s="325" t="s">
        <v>14</v>
      </c>
    </row>
    <row r="2" spans="1:23" ht="15.75" x14ac:dyDescent="0.25">
      <c r="A2" s="320"/>
      <c r="B2" s="320"/>
      <c r="C2" s="320"/>
      <c r="D2" s="320"/>
      <c r="E2" s="320"/>
      <c r="F2" s="328"/>
      <c r="G2" s="328"/>
      <c r="H2" s="328"/>
      <c r="I2" s="329"/>
      <c r="J2" s="329"/>
      <c r="K2" s="326" t="s">
        <v>678</v>
      </c>
      <c r="L2" s="326"/>
      <c r="M2" s="326" t="s">
        <v>679</v>
      </c>
      <c r="N2" s="326"/>
      <c r="O2" s="326" t="s">
        <v>680</v>
      </c>
      <c r="P2" s="326"/>
      <c r="Q2" s="326"/>
      <c r="R2" s="324"/>
      <c r="S2" s="330"/>
      <c r="T2" s="324"/>
      <c r="U2" s="325"/>
    </row>
    <row r="3" spans="1:23" ht="15.75" x14ac:dyDescent="0.25">
      <c r="A3" s="320"/>
      <c r="B3" s="320"/>
      <c r="C3" s="320"/>
      <c r="D3" s="320"/>
      <c r="E3" s="320"/>
      <c r="F3" s="328" t="s">
        <v>15</v>
      </c>
      <c r="G3" s="328"/>
      <c r="H3" s="328"/>
      <c r="I3" s="329"/>
      <c r="J3" s="329"/>
      <c r="K3" s="1" t="s">
        <v>16</v>
      </c>
      <c r="L3" s="1" t="s">
        <v>17</v>
      </c>
      <c r="M3" s="1" t="s">
        <v>16</v>
      </c>
      <c r="N3" s="1" t="s">
        <v>17</v>
      </c>
      <c r="O3" s="1" t="s">
        <v>16</v>
      </c>
      <c r="P3" s="1" t="s">
        <v>17</v>
      </c>
      <c r="Q3" s="326"/>
      <c r="R3" s="327" t="s">
        <v>18</v>
      </c>
      <c r="S3" s="327"/>
      <c r="T3" s="327"/>
      <c r="U3" s="325"/>
      <c r="V3" s="180" t="s">
        <v>584</v>
      </c>
      <c r="W3" s="236" t="s">
        <v>743</v>
      </c>
    </row>
    <row r="4" spans="1:23" ht="376.5" customHeight="1" x14ac:dyDescent="0.25">
      <c r="A4" s="289" t="s">
        <v>19</v>
      </c>
      <c r="B4" s="2" t="s">
        <v>20</v>
      </c>
      <c r="C4" s="2" t="s">
        <v>21</v>
      </c>
      <c r="D4" s="2">
        <v>510</v>
      </c>
      <c r="E4" s="2" t="s">
        <v>22</v>
      </c>
      <c r="F4" s="3">
        <v>25000000</v>
      </c>
      <c r="G4" s="3">
        <v>25000000</v>
      </c>
      <c r="H4" s="4">
        <f t="shared" ref="H4:H19" si="0">F4-G4</f>
        <v>0</v>
      </c>
      <c r="I4" s="5">
        <v>1150</v>
      </c>
      <c r="J4" s="5">
        <v>2300</v>
      </c>
      <c r="K4" s="254">
        <v>300</v>
      </c>
      <c r="L4" s="6">
        <v>0.3</v>
      </c>
      <c r="M4" s="254">
        <v>2120</v>
      </c>
      <c r="N4" s="6">
        <v>0.7</v>
      </c>
      <c r="O4" s="254"/>
      <c r="P4" s="6"/>
      <c r="Q4" s="133">
        <v>1</v>
      </c>
      <c r="R4" s="189">
        <f>(G4/F4)*100</f>
        <v>100</v>
      </c>
      <c r="S4" s="95">
        <v>100</v>
      </c>
      <c r="T4" s="95">
        <f>(R4*S4)/100</f>
        <v>100</v>
      </c>
      <c r="U4" s="8" t="s">
        <v>488</v>
      </c>
      <c r="V4" s="8" t="s">
        <v>569</v>
      </c>
      <c r="W4" s="8" t="s">
        <v>690</v>
      </c>
    </row>
    <row r="5" spans="1:23" ht="170.25" customHeight="1" x14ac:dyDescent="0.25">
      <c r="A5" s="289"/>
      <c r="B5" s="2" t="s">
        <v>23</v>
      </c>
      <c r="C5" s="2" t="s">
        <v>24</v>
      </c>
      <c r="D5" s="2">
        <v>510</v>
      </c>
      <c r="E5" s="2" t="s">
        <v>22</v>
      </c>
      <c r="F5" s="3">
        <v>74800000</v>
      </c>
      <c r="G5" s="3">
        <v>74133360</v>
      </c>
      <c r="H5" s="4">
        <f t="shared" si="0"/>
        <v>666640</v>
      </c>
      <c r="I5" s="5"/>
      <c r="J5" s="5"/>
      <c r="K5" s="254">
        <v>800</v>
      </c>
      <c r="L5" s="6">
        <v>0.3</v>
      </c>
      <c r="M5" s="254">
        <v>780</v>
      </c>
      <c r="N5" s="6">
        <v>0.7</v>
      </c>
      <c r="O5" s="254"/>
      <c r="P5" s="6"/>
      <c r="Q5" s="133">
        <v>1</v>
      </c>
      <c r="R5" s="95">
        <v>99</v>
      </c>
      <c r="S5" s="95">
        <v>100</v>
      </c>
      <c r="T5" s="95">
        <f>(R5*S5)/100</f>
        <v>99</v>
      </c>
      <c r="U5" s="8" t="s">
        <v>489</v>
      </c>
      <c r="V5" s="8" t="s">
        <v>570</v>
      </c>
      <c r="W5" s="8" t="s">
        <v>691</v>
      </c>
    </row>
    <row r="6" spans="1:23" ht="141" customHeight="1" x14ac:dyDescent="0.25">
      <c r="A6" s="289"/>
      <c r="B6" s="2" t="s">
        <v>25</v>
      </c>
      <c r="C6" s="2" t="s">
        <v>26</v>
      </c>
      <c r="D6" s="2">
        <v>510</v>
      </c>
      <c r="E6" s="2" t="s">
        <v>22</v>
      </c>
      <c r="F6" s="3">
        <v>21000000</v>
      </c>
      <c r="G6" s="3">
        <v>20999455</v>
      </c>
      <c r="H6" s="4">
        <f t="shared" si="0"/>
        <v>545</v>
      </c>
      <c r="I6" s="5"/>
      <c r="J6" s="5"/>
      <c r="K6" s="254"/>
      <c r="L6" s="254"/>
      <c r="M6" s="254">
        <v>950</v>
      </c>
      <c r="N6" s="254">
        <v>100</v>
      </c>
      <c r="O6" s="254"/>
      <c r="P6" s="6"/>
      <c r="Q6" s="6">
        <v>1</v>
      </c>
      <c r="R6" s="95">
        <v>100</v>
      </c>
      <c r="S6" s="95">
        <v>100</v>
      </c>
      <c r="T6" s="95">
        <f>(R6*S6)/100</f>
        <v>100</v>
      </c>
      <c r="U6" s="9" t="s">
        <v>27</v>
      </c>
      <c r="V6" s="9" t="s">
        <v>571</v>
      </c>
      <c r="W6" s="9" t="s">
        <v>692</v>
      </c>
    </row>
    <row r="7" spans="1:23" ht="102.75" customHeight="1" x14ac:dyDescent="0.25">
      <c r="A7" s="2" t="s">
        <v>28</v>
      </c>
      <c r="B7" s="2" t="s">
        <v>29</v>
      </c>
      <c r="C7" s="2" t="s">
        <v>30</v>
      </c>
      <c r="D7" s="2">
        <v>510</v>
      </c>
      <c r="E7" s="2" t="s">
        <v>31</v>
      </c>
      <c r="F7" s="3">
        <v>24876315</v>
      </c>
      <c r="G7" s="3">
        <v>15773440</v>
      </c>
      <c r="H7" s="4">
        <f t="shared" si="0"/>
        <v>9102875</v>
      </c>
      <c r="I7" s="5"/>
      <c r="J7" s="5"/>
      <c r="K7" s="254">
        <v>0</v>
      </c>
      <c r="L7" s="6">
        <v>0</v>
      </c>
      <c r="M7" s="254">
        <v>1</v>
      </c>
      <c r="N7" s="6">
        <v>0.05</v>
      </c>
      <c r="O7" s="254">
        <v>0</v>
      </c>
      <c r="P7" s="6">
        <v>0</v>
      </c>
      <c r="Q7" s="6">
        <v>0.05</v>
      </c>
      <c r="R7" s="95">
        <f t="shared" ref="R7:R19" si="1">(G7/F7)*100</f>
        <v>63.407462077884126</v>
      </c>
      <c r="S7" s="95">
        <v>100</v>
      </c>
      <c r="T7" s="95">
        <f>(R7*S7)/100</f>
        <v>63.407462077884126</v>
      </c>
      <c r="U7" s="8" t="s">
        <v>32</v>
      </c>
      <c r="V7" s="8" t="s">
        <v>572</v>
      </c>
    </row>
    <row r="8" spans="1:23" ht="409.5" x14ac:dyDescent="0.25">
      <c r="A8" s="289" t="s">
        <v>33</v>
      </c>
      <c r="B8" s="2" t="s">
        <v>34</v>
      </c>
      <c r="C8" s="2" t="s">
        <v>35</v>
      </c>
      <c r="D8" s="2">
        <v>310</v>
      </c>
      <c r="E8" s="2" t="s">
        <v>22</v>
      </c>
      <c r="F8" s="3">
        <v>200000000</v>
      </c>
      <c r="G8" s="3">
        <v>133908858</v>
      </c>
      <c r="H8" s="3">
        <f t="shared" si="0"/>
        <v>66091142</v>
      </c>
      <c r="I8" s="5"/>
      <c r="J8" s="5"/>
      <c r="K8" s="254">
        <v>2</v>
      </c>
      <c r="L8" s="6">
        <v>0.2</v>
      </c>
      <c r="M8" s="254">
        <v>2</v>
      </c>
      <c r="N8" s="6">
        <v>0.2</v>
      </c>
      <c r="O8" s="254">
        <v>2</v>
      </c>
      <c r="P8" s="6">
        <v>0.2</v>
      </c>
      <c r="Q8" s="133">
        <v>0.6</v>
      </c>
      <c r="R8" s="95">
        <f t="shared" si="1"/>
        <v>66.954429000000005</v>
      </c>
      <c r="S8" s="95">
        <v>100</v>
      </c>
      <c r="T8" s="95">
        <f>(R8*S8)/100</f>
        <v>66.954429000000005</v>
      </c>
      <c r="U8" s="8" t="s">
        <v>490</v>
      </c>
      <c r="V8" s="8" t="s">
        <v>573</v>
      </c>
      <c r="W8" s="8" t="s">
        <v>693</v>
      </c>
    </row>
    <row r="9" spans="1:23" ht="409.5" x14ac:dyDescent="0.25">
      <c r="A9" s="289"/>
      <c r="B9" s="2" t="s">
        <v>36</v>
      </c>
      <c r="C9" s="2" t="s">
        <v>37</v>
      </c>
      <c r="D9" s="2">
        <v>310</v>
      </c>
      <c r="E9" s="2" t="s">
        <v>38</v>
      </c>
      <c r="F9" s="3">
        <v>539200000</v>
      </c>
      <c r="G9" s="3">
        <v>349647058</v>
      </c>
      <c r="H9" s="3">
        <f t="shared" si="0"/>
        <v>189552942</v>
      </c>
      <c r="I9" s="5"/>
      <c r="J9" s="5"/>
      <c r="K9" s="254">
        <v>56</v>
      </c>
      <c r="L9" s="6">
        <v>0.45</v>
      </c>
      <c r="M9" s="254">
        <v>49</v>
      </c>
      <c r="N9" s="6">
        <v>0.35</v>
      </c>
      <c r="O9" s="254"/>
      <c r="P9" s="6"/>
      <c r="Q9" s="7">
        <v>0.9</v>
      </c>
      <c r="R9" s="95">
        <f t="shared" si="1"/>
        <v>64.845522626112768</v>
      </c>
      <c r="S9" s="95">
        <v>95</v>
      </c>
      <c r="T9" s="95">
        <f t="shared" ref="T9:T19" si="2">(R9*S9)/100</f>
        <v>61.603246494807124</v>
      </c>
      <c r="U9" s="8" t="s">
        <v>491</v>
      </c>
      <c r="V9" s="8" t="s">
        <v>574</v>
      </c>
    </row>
    <row r="10" spans="1:23" ht="206.25" customHeight="1" x14ac:dyDescent="0.25">
      <c r="A10" s="289"/>
      <c r="B10" s="2" t="s">
        <v>39</v>
      </c>
      <c r="C10" s="2" t="s">
        <v>40</v>
      </c>
      <c r="D10" s="2">
        <v>310</v>
      </c>
      <c r="E10" s="2" t="s">
        <v>22</v>
      </c>
      <c r="F10" s="3">
        <v>36000000</v>
      </c>
      <c r="G10" s="3">
        <v>33432700</v>
      </c>
      <c r="H10" s="3">
        <f t="shared" si="0"/>
        <v>2567300</v>
      </c>
      <c r="I10" s="5"/>
      <c r="J10" s="5"/>
      <c r="K10" s="254">
        <v>1</v>
      </c>
      <c r="L10" s="254">
        <v>35</v>
      </c>
      <c r="M10" s="254">
        <v>1</v>
      </c>
      <c r="N10" s="254">
        <v>35</v>
      </c>
      <c r="O10" s="254">
        <v>1</v>
      </c>
      <c r="P10" s="6">
        <v>0.3</v>
      </c>
      <c r="Q10" s="6">
        <v>0.7</v>
      </c>
      <c r="R10" s="95">
        <f t="shared" si="1"/>
        <v>92.868611111111107</v>
      </c>
      <c r="S10" s="95">
        <v>100</v>
      </c>
      <c r="T10" s="95">
        <f t="shared" si="2"/>
        <v>92.868611111111107</v>
      </c>
      <c r="U10" s="8" t="s">
        <v>492</v>
      </c>
      <c r="V10" s="8" t="s">
        <v>575</v>
      </c>
      <c r="W10" s="32" t="s">
        <v>694</v>
      </c>
    </row>
    <row r="11" spans="1:23" ht="116.25" customHeight="1" x14ac:dyDescent="0.25">
      <c r="A11" s="289"/>
      <c r="B11" s="2" t="s">
        <v>41</v>
      </c>
      <c r="C11" s="2" t="s">
        <v>42</v>
      </c>
      <c r="D11" s="2">
        <v>310</v>
      </c>
      <c r="E11" s="2" t="s">
        <v>22</v>
      </c>
      <c r="F11" s="3">
        <v>50000000</v>
      </c>
      <c r="G11" s="3">
        <v>26759508</v>
      </c>
      <c r="H11" s="3">
        <f t="shared" si="0"/>
        <v>23240492</v>
      </c>
      <c r="I11" s="5"/>
      <c r="J11" s="5"/>
      <c r="K11" s="254">
        <v>1</v>
      </c>
      <c r="L11" s="254">
        <v>35</v>
      </c>
      <c r="M11" s="254">
        <v>1</v>
      </c>
      <c r="N11" s="254">
        <v>35</v>
      </c>
      <c r="O11" s="254">
        <v>1</v>
      </c>
      <c r="P11" s="6">
        <v>0.3</v>
      </c>
      <c r="Q11" s="254">
        <v>38</v>
      </c>
      <c r="R11" s="95">
        <f t="shared" si="1"/>
        <v>53.519015999999993</v>
      </c>
      <c r="S11" s="95">
        <v>100</v>
      </c>
      <c r="T11" s="95">
        <f t="shared" si="2"/>
        <v>53.519015999999993</v>
      </c>
      <c r="U11" s="8" t="s">
        <v>493</v>
      </c>
      <c r="V11" s="237" t="s">
        <v>576</v>
      </c>
      <c r="W11" s="8" t="s">
        <v>695</v>
      </c>
    </row>
    <row r="12" spans="1:23" ht="59.25" customHeight="1" x14ac:dyDescent="0.25">
      <c r="A12" s="289"/>
      <c r="B12" s="2" t="s">
        <v>43</v>
      </c>
      <c r="C12" s="2" t="s">
        <v>44</v>
      </c>
      <c r="D12" s="2">
        <v>310</v>
      </c>
      <c r="E12" s="2" t="s">
        <v>22</v>
      </c>
      <c r="F12" s="3">
        <v>10000000</v>
      </c>
      <c r="G12" s="3">
        <v>7800000</v>
      </c>
      <c r="H12" s="3">
        <f t="shared" si="0"/>
        <v>2200000</v>
      </c>
      <c r="I12" s="5"/>
      <c r="J12" s="5"/>
      <c r="K12" s="254"/>
      <c r="L12" s="254"/>
      <c r="M12" s="254"/>
      <c r="N12" s="254"/>
      <c r="O12" s="254">
        <v>1</v>
      </c>
      <c r="P12" s="6">
        <v>0.7</v>
      </c>
      <c r="Q12" s="254">
        <v>70</v>
      </c>
      <c r="R12" s="95">
        <f t="shared" si="1"/>
        <v>78</v>
      </c>
      <c r="S12" s="95">
        <v>100</v>
      </c>
      <c r="T12" s="95">
        <f t="shared" si="2"/>
        <v>78</v>
      </c>
      <c r="U12" s="9" t="s">
        <v>494</v>
      </c>
      <c r="V12" s="9" t="s">
        <v>577</v>
      </c>
    </row>
    <row r="13" spans="1:23" ht="409.5" x14ac:dyDescent="0.25">
      <c r="A13" s="2" t="s">
        <v>45</v>
      </c>
      <c r="B13" s="2" t="s">
        <v>46</v>
      </c>
      <c r="C13" s="2" t="s">
        <v>47</v>
      </c>
      <c r="D13" s="2">
        <v>510</v>
      </c>
      <c r="E13" s="2" t="s">
        <v>48</v>
      </c>
      <c r="F13" s="3">
        <v>282804662</v>
      </c>
      <c r="G13" s="3">
        <v>244772148</v>
      </c>
      <c r="H13" s="3">
        <f t="shared" si="0"/>
        <v>38032514</v>
      </c>
      <c r="I13" s="5"/>
      <c r="J13" s="5"/>
      <c r="K13" s="254">
        <v>5</v>
      </c>
      <c r="L13" s="6">
        <v>0.2</v>
      </c>
      <c r="M13" s="254">
        <v>5</v>
      </c>
      <c r="N13" s="6">
        <v>0.2</v>
      </c>
      <c r="O13" s="254">
        <v>10</v>
      </c>
      <c r="P13" s="6">
        <v>0.4</v>
      </c>
      <c r="Q13" s="6">
        <v>0.7</v>
      </c>
      <c r="R13" s="95">
        <f t="shared" si="1"/>
        <v>86.551666535115316</v>
      </c>
      <c r="S13" s="95">
        <v>100</v>
      </c>
      <c r="T13" s="95">
        <f t="shared" si="2"/>
        <v>86.551666535115316</v>
      </c>
      <c r="U13" s="8" t="s">
        <v>495</v>
      </c>
      <c r="V13" s="8" t="s">
        <v>578</v>
      </c>
      <c r="W13" s="9" t="s">
        <v>696</v>
      </c>
    </row>
    <row r="14" spans="1:23" ht="409.5" customHeight="1" x14ac:dyDescent="0.25">
      <c r="A14" s="289" t="s">
        <v>49</v>
      </c>
      <c r="B14" s="2" t="s">
        <v>50</v>
      </c>
      <c r="C14" s="2" t="s">
        <v>51</v>
      </c>
      <c r="D14" s="2">
        <v>510</v>
      </c>
      <c r="E14" s="2" t="s">
        <v>22</v>
      </c>
      <c r="F14" s="3">
        <v>105000000</v>
      </c>
      <c r="G14" s="3">
        <v>98468561</v>
      </c>
      <c r="H14" s="3">
        <f t="shared" si="0"/>
        <v>6531439</v>
      </c>
      <c r="I14" s="5"/>
      <c r="J14" s="5"/>
      <c r="K14" s="254">
        <v>10</v>
      </c>
      <c r="L14" s="6">
        <v>0.2</v>
      </c>
      <c r="M14" s="254">
        <v>12</v>
      </c>
      <c r="N14" s="6">
        <v>0.2</v>
      </c>
      <c r="O14" s="254">
        <v>12</v>
      </c>
      <c r="P14" s="6">
        <v>0.2</v>
      </c>
      <c r="Q14" s="6">
        <v>0.6</v>
      </c>
      <c r="R14" s="95">
        <f t="shared" si="1"/>
        <v>93.779581904761898</v>
      </c>
      <c r="S14" s="95">
        <v>100</v>
      </c>
      <c r="T14" s="95">
        <f t="shared" si="2"/>
        <v>93.779581904761883</v>
      </c>
      <c r="U14" s="9" t="s">
        <v>496</v>
      </c>
      <c r="V14" s="9" t="s">
        <v>579</v>
      </c>
      <c r="W14" s="9" t="s">
        <v>697</v>
      </c>
    </row>
    <row r="15" spans="1:23" ht="135" customHeight="1" x14ac:dyDescent="0.25">
      <c r="A15" s="289"/>
      <c r="B15" s="2" t="s">
        <v>52</v>
      </c>
      <c r="C15" s="2" t="s">
        <v>65</v>
      </c>
      <c r="D15" s="2">
        <v>510</v>
      </c>
      <c r="E15" s="2" t="s">
        <v>22</v>
      </c>
      <c r="F15" s="3">
        <v>32000000</v>
      </c>
      <c r="G15" s="3">
        <v>29128230</v>
      </c>
      <c r="H15" s="3">
        <f t="shared" si="0"/>
        <v>2871770</v>
      </c>
      <c r="I15" s="5"/>
      <c r="J15" s="5"/>
      <c r="K15" s="254">
        <v>2</v>
      </c>
      <c r="L15" s="6">
        <v>0.15</v>
      </c>
      <c r="M15" s="254">
        <v>2</v>
      </c>
      <c r="N15" s="6">
        <v>0.15</v>
      </c>
      <c r="O15" s="254">
        <v>2</v>
      </c>
      <c r="P15" s="6">
        <v>0.2</v>
      </c>
      <c r="Q15" s="6">
        <v>0.55000000000000004</v>
      </c>
      <c r="R15" s="95">
        <f t="shared" si="1"/>
        <v>91.025718749999996</v>
      </c>
      <c r="S15" s="95">
        <v>100</v>
      </c>
      <c r="T15" s="95">
        <f t="shared" si="2"/>
        <v>91.025718749999996</v>
      </c>
      <c r="U15" s="8" t="s">
        <v>497</v>
      </c>
      <c r="V15" s="8" t="s">
        <v>580</v>
      </c>
      <c r="W15" s="8" t="s">
        <v>698</v>
      </c>
    </row>
    <row r="16" spans="1:23" ht="30" hidden="1" x14ac:dyDescent="0.25">
      <c r="A16" s="289"/>
      <c r="B16" s="2" t="s">
        <v>53</v>
      </c>
      <c r="C16" s="2" t="s">
        <v>54</v>
      </c>
      <c r="D16" s="2">
        <v>510</v>
      </c>
      <c r="E16" s="2" t="s">
        <v>55</v>
      </c>
      <c r="F16" s="3">
        <v>0</v>
      </c>
      <c r="G16" s="3">
        <v>0</v>
      </c>
      <c r="H16" s="3">
        <f t="shared" si="0"/>
        <v>0</v>
      </c>
      <c r="I16" s="5"/>
      <c r="J16" s="5"/>
      <c r="K16" s="254"/>
      <c r="L16" s="254"/>
      <c r="M16" s="254"/>
      <c r="N16" s="254"/>
      <c r="O16" s="254"/>
      <c r="P16" s="254"/>
      <c r="Q16" s="254"/>
      <c r="R16" s="95" t="e">
        <f t="shared" si="1"/>
        <v>#DIV/0!</v>
      </c>
      <c r="S16" s="95">
        <v>0</v>
      </c>
      <c r="T16" s="95" t="e">
        <f t="shared" si="2"/>
        <v>#DIV/0!</v>
      </c>
      <c r="U16" s="5" t="s">
        <v>56</v>
      </c>
    </row>
    <row r="17" spans="1:33" ht="150.75" customHeight="1" x14ac:dyDescent="0.25">
      <c r="A17" s="2" t="s">
        <v>57</v>
      </c>
      <c r="B17" s="2" t="s">
        <v>58</v>
      </c>
      <c r="C17" s="2" t="s">
        <v>51</v>
      </c>
      <c r="D17" s="2">
        <v>510</v>
      </c>
      <c r="E17" s="2" t="s">
        <v>22</v>
      </c>
      <c r="F17" s="3">
        <v>30800000</v>
      </c>
      <c r="G17" s="3">
        <v>13205781</v>
      </c>
      <c r="H17" s="3">
        <f t="shared" si="0"/>
        <v>17594219</v>
      </c>
      <c r="I17" s="5"/>
      <c r="J17" s="5"/>
      <c r="K17" s="254"/>
      <c r="L17" s="254"/>
      <c r="M17" s="254">
        <v>1</v>
      </c>
      <c r="N17" s="254">
        <v>100</v>
      </c>
      <c r="O17" s="254"/>
      <c r="P17" s="254"/>
      <c r="Q17" s="254"/>
      <c r="R17" s="95">
        <f t="shared" si="1"/>
        <v>42.875912337662335</v>
      </c>
      <c r="S17" s="95">
        <v>100</v>
      </c>
      <c r="T17" s="95">
        <f t="shared" si="2"/>
        <v>42.875912337662342</v>
      </c>
      <c r="U17" s="135" t="s">
        <v>498</v>
      </c>
      <c r="V17" s="179" t="s">
        <v>581</v>
      </c>
      <c r="W17" s="8" t="s">
        <v>699</v>
      </c>
    </row>
    <row r="18" spans="1:33" ht="258" customHeight="1" x14ac:dyDescent="0.25">
      <c r="A18" s="289" t="s">
        <v>59</v>
      </c>
      <c r="B18" s="2" t="s">
        <v>60</v>
      </c>
      <c r="C18" s="2" t="s">
        <v>61</v>
      </c>
      <c r="D18" s="2">
        <v>510</v>
      </c>
      <c r="E18" s="2" t="s">
        <v>22</v>
      </c>
      <c r="F18" s="3">
        <v>9057037</v>
      </c>
      <c r="G18" s="3">
        <v>9057037</v>
      </c>
      <c r="H18" s="3">
        <f t="shared" si="0"/>
        <v>0</v>
      </c>
      <c r="I18" s="5"/>
      <c r="J18" s="5"/>
      <c r="K18" s="254"/>
      <c r="L18" s="254"/>
      <c r="M18" s="254"/>
      <c r="N18" s="6"/>
      <c r="O18" s="254"/>
      <c r="P18" s="254"/>
      <c r="Q18" s="6"/>
      <c r="R18" s="95">
        <f>(G18/F18)*100</f>
        <v>100</v>
      </c>
      <c r="S18" s="95">
        <v>100</v>
      </c>
      <c r="T18" s="95">
        <f t="shared" si="2"/>
        <v>100</v>
      </c>
      <c r="U18" s="8" t="s">
        <v>499</v>
      </c>
      <c r="V18" s="8" t="s">
        <v>582</v>
      </c>
      <c r="W18" s="8" t="s">
        <v>700</v>
      </c>
    </row>
    <row r="19" spans="1:33" ht="243" customHeight="1" x14ac:dyDescent="0.25">
      <c r="A19" s="289"/>
      <c r="B19" s="2" t="s">
        <v>62</v>
      </c>
      <c r="C19" s="2" t="s">
        <v>63</v>
      </c>
      <c r="D19" s="2">
        <v>510</v>
      </c>
      <c r="E19" s="2" t="s">
        <v>64</v>
      </c>
      <c r="F19" s="3">
        <v>74942963</v>
      </c>
      <c r="G19" s="3">
        <v>68429429</v>
      </c>
      <c r="H19" s="3">
        <f t="shared" si="0"/>
        <v>6513534</v>
      </c>
      <c r="I19" s="5" t="s">
        <v>192</v>
      </c>
      <c r="J19" s="5"/>
      <c r="K19" s="254">
        <v>1</v>
      </c>
      <c r="L19" s="6">
        <v>0.2</v>
      </c>
      <c r="M19" s="254">
        <v>1</v>
      </c>
      <c r="N19" s="6">
        <v>0.4</v>
      </c>
      <c r="O19" s="254">
        <v>1</v>
      </c>
      <c r="P19" s="6">
        <v>0.4</v>
      </c>
      <c r="Q19" s="7">
        <v>1</v>
      </c>
      <c r="R19" s="95">
        <f t="shared" si="1"/>
        <v>91.308678307795219</v>
      </c>
      <c r="S19" s="95">
        <v>100</v>
      </c>
      <c r="T19" s="95">
        <f t="shared" si="2"/>
        <v>91.308678307795219</v>
      </c>
      <c r="U19" s="8" t="s">
        <v>500</v>
      </c>
      <c r="V19" s="8" t="s">
        <v>583</v>
      </c>
      <c r="W19" s="8" t="s">
        <v>701</v>
      </c>
    </row>
    <row r="20" spans="1:33" x14ac:dyDescent="0.25">
      <c r="A20" s="11" t="s">
        <v>459</v>
      </c>
      <c r="B20" s="11"/>
      <c r="C20" s="11"/>
      <c r="D20" s="11"/>
      <c r="E20" s="11"/>
      <c r="F20" s="3">
        <f>SUM(F4:F19)</f>
        <v>1515480977</v>
      </c>
      <c r="G20" s="12">
        <f>SUM(G4:G19)</f>
        <v>1150515565</v>
      </c>
      <c r="H20" s="12">
        <f>SUM(H4:H19)</f>
        <v>364965412</v>
      </c>
      <c r="I20" s="265">
        <f>(G20/F20)*100</f>
        <v>75.917519418655161</v>
      </c>
      <c r="J20" s="13"/>
      <c r="K20" s="13"/>
      <c r="L20" s="13"/>
      <c r="M20" s="13"/>
      <c r="N20" s="13"/>
      <c r="O20" s="13"/>
      <c r="P20" s="13"/>
      <c r="Q20" s="13"/>
      <c r="R20" s="13"/>
      <c r="S20" s="13"/>
      <c r="T20" s="13"/>
      <c r="U20" s="13"/>
    </row>
    <row r="22" spans="1:33" x14ac:dyDescent="0.25">
      <c r="A22" s="38"/>
      <c r="B22" s="38"/>
      <c r="C22" s="38"/>
      <c r="D22" s="39"/>
      <c r="E22" s="39"/>
      <c r="F22" s="40"/>
      <c r="G22" s="36"/>
      <c r="H22" s="36"/>
      <c r="I22" s="36"/>
      <c r="J22" s="36"/>
      <c r="K22" s="36"/>
      <c r="L22" s="36"/>
      <c r="M22" s="36"/>
      <c r="N22" s="36"/>
      <c r="O22" s="36"/>
      <c r="P22" s="36"/>
      <c r="Q22" s="43"/>
      <c r="R22" s="36"/>
      <c r="S22" s="42"/>
      <c r="T22" s="42"/>
      <c r="U22" s="41"/>
    </row>
    <row r="23" spans="1:33" ht="54.75" customHeight="1" x14ac:dyDescent="0.25">
      <c r="A23" s="321" t="s">
        <v>242</v>
      </c>
      <c r="B23" s="27" t="s">
        <v>243</v>
      </c>
      <c r="C23" s="27" t="s">
        <v>193</v>
      </c>
      <c r="D23" s="27">
        <v>410</v>
      </c>
      <c r="E23" s="27" t="s">
        <v>78</v>
      </c>
      <c r="F23" s="14">
        <v>450000000</v>
      </c>
      <c r="G23" s="88">
        <v>449538252</v>
      </c>
      <c r="H23" s="4">
        <f>F23-G23</f>
        <v>461748</v>
      </c>
      <c r="I23" s="5">
        <v>6</v>
      </c>
      <c r="J23" s="5">
        <v>3</v>
      </c>
      <c r="K23" s="28"/>
      <c r="L23" s="7"/>
      <c r="M23" s="5"/>
      <c r="N23" s="7"/>
      <c r="O23" s="5"/>
      <c r="P23" s="7"/>
      <c r="Q23" s="5"/>
      <c r="R23" s="95">
        <v>99</v>
      </c>
      <c r="S23" s="95">
        <v>267</v>
      </c>
      <c r="T23" s="95">
        <f t="shared" ref="T23:T61" si="3">(R23*S23)/100</f>
        <v>264.33</v>
      </c>
      <c r="U23" s="132" t="s">
        <v>473</v>
      </c>
      <c r="V23" s="181" t="s">
        <v>585</v>
      </c>
      <c r="W23" s="29">
        <f>+G23/F23</f>
        <v>0.99897389333333331</v>
      </c>
      <c r="X23" s="37"/>
      <c r="Y23" s="37"/>
      <c r="Z23" s="37"/>
      <c r="AA23" s="37"/>
      <c r="AB23" s="37"/>
      <c r="AC23" s="37"/>
      <c r="AD23" s="37"/>
      <c r="AE23" s="37"/>
      <c r="AF23" s="37"/>
      <c r="AG23" s="37"/>
    </row>
    <row r="24" spans="1:33" ht="75" customHeight="1" x14ac:dyDescent="0.25">
      <c r="A24" s="322"/>
      <c r="B24" s="27" t="s">
        <v>244</v>
      </c>
      <c r="C24" s="27" t="s">
        <v>194</v>
      </c>
      <c r="D24" s="27">
        <v>410</v>
      </c>
      <c r="E24" s="27" t="s">
        <v>78</v>
      </c>
      <c r="F24" s="14">
        <v>150000000</v>
      </c>
      <c r="G24" s="30">
        <v>148887518</v>
      </c>
      <c r="H24" s="4">
        <f t="shared" ref="H24:H61" si="4">F24-G24</f>
        <v>1112482</v>
      </c>
      <c r="I24" s="5">
        <v>3</v>
      </c>
      <c r="J24" s="5">
        <v>3</v>
      </c>
      <c r="K24" s="28"/>
      <c r="L24" s="150"/>
      <c r="M24" s="5"/>
      <c r="N24" s="150"/>
      <c r="O24" s="5"/>
      <c r="P24" s="150"/>
      <c r="Q24" s="5"/>
      <c r="R24" s="95">
        <v>99</v>
      </c>
      <c r="S24" s="95">
        <v>141</v>
      </c>
      <c r="T24" s="95">
        <f t="shared" si="3"/>
        <v>139.59</v>
      </c>
      <c r="U24" s="31" t="s">
        <v>195</v>
      </c>
      <c r="V24" s="182" t="s">
        <v>586</v>
      </c>
      <c r="W24" s="29">
        <f t="shared" ref="W24:W61" si="5">+G24/F24</f>
        <v>0.99258345333333331</v>
      </c>
      <c r="X24" s="37"/>
      <c r="Y24" s="37"/>
      <c r="Z24" s="37"/>
      <c r="AA24" s="37"/>
      <c r="AB24" s="37"/>
      <c r="AC24" s="37"/>
      <c r="AD24" s="37"/>
      <c r="AE24" s="37"/>
      <c r="AF24" s="37"/>
      <c r="AG24" s="37"/>
    </row>
    <row r="25" spans="1:33" ht="41.25" customHeight="1" x14ac:dyDescent="0.25">
      <c r="A25" s="322"/>
      <c r="B25" s="27" t="s">
        <v>245</v>
      </c>
      <c r="C25" s="27" t="s">
        <v>196</v>
      </c>
      <c r="D25" s="27">
        <v>410</v>
      </c>
      <c r="E25" s="27" t="s">
        <v>78</v>
      </c>
      <c r="F25" s="14">
        <v>959325162</v>
      </c>
      <c r="G25" s="30">
        <v>955698939</v>
      </c>
      <c r="H25" s="4">
        <f t="shared" si="4"/>
        <v>3626223</v>
      </c>
      <c r="I25" s="5">
        <v>5</v>
      </c>
      <c r="J25" s="5">
        <v>3</v>
      </c>
      <c r="K25" s="28"/>
      <c r="L25" s="150"/>
      <c r="M25" s="5"/>
      <c r="N25" s="150"/>
      <c r="O25" s="5"/>
      <c r="P25" s="150"/>
      <c r="Q25" s="5"/>
      <c r="R25" s="95">
        <f t="shared" ref="R25:R61" si="6">(G25/F25)*100</f>
        <v>99.622002721950906</v>
      </c>
      <c r="S25" s="95">
        <v>913</v>
      </c>
      <c r="T25" s="95">
        <f t="shared" si="3"/>
        <v>909.54888485141169</v>
      </c>
      <c r="U25" s="32" t="s">
        <v>522</v>
      </c>
      <c r="V25" s="183" t="s">
        <v>587</v>
      </c>
      <c r="W25" s="29">
        <f t="shared" si="5"/>
        <v>0.99622002721950909</v>
      </c>
      <c r="X25" s="37"/>
      <c r="Y25" s="37"/>
      <c r="Z25" s="37"/>
      <c r="AA25" s="37"/>
      <c r="AB25" s="37"/>
      <c r="AC25" s="37"/>
      <c r="AD25" s="37"/>
      <c r="AE25" s="37"/>
      <c r="AF25" s="37"/>
      <c r="AG25" s="37"/>
    </row>
    <row r="26" spans="1:33" ht="45.75" customHeight="1" x14ac:dyDescent="0.25">
      <c r="A26" s="322"/>
      <c r="B26" s="229" t="s">
        <v>705</v>
      </c>
      <c r="C26" s="229" t="s">
        <v>706</v>
      </c>
      <c r="D26" s="229">
        <v>410</v>
      </c>
      <c r="E26" s="229" t="s">
        <v>78</v>
      </c>
      <c r="F26" s="14">
        <v>50000000</v>
      </c>
      <c r="G26" s="14">
        <v>49337831</v>
      </c>
      <c r="H26" s="4">
        <f t="shared" si="4"/>
        <v>662169</v>
      </c>
      <c r="I26" s="228"/>
      <c r="J26" s="228"/>
      <c r="K26" s="28"/>
      <c r="L26" s="150"/>
      <c r="M26" s="228"/>
      <c r="N26" s="150"/>
      <c r="O26" s="228"/>
      <c r="P26" s="150"/>
      <c r="Q26" s="228"/>
      <c r="R26" s="95">
        <f>(G26/F26)*100</f>
        <v>98.675662000000003</v>
      </c>
      <c r="S26" s="95">
        <v>100</v>
      </c>
      <c r="T26" s="95"/>
      <c r="U26" s="32"/>
      <c r="V26" s="32" t="s">
        <v>736</v>
      </c>
      <c r="W26" s="183"/>
      <c r="X26" s="37"/>
      <c r="Y26" s="37"/>
      <c r="Z26" s="37"/>
      <c r="AA26" s="37"/>
      <c r="AB26" s="37"/>
      <c r="AC26" s="37"/>
      <c r="AD26" s="37"/>
      <c r="AE26" s="37"/>
      <c r="AF26" s="37"/>
      <c r="AG26" s="37"/>
    </row>
    <row r="27" spans="1:33" ht="60" customHeight="1" x14ac:dyDescent="0.25">
      <c r="A27" s="323"/>
      <c r="B27" s="229" t="s">
        <v>707</v>
      </c>
      <c r="C27" s="229" t="s">
        <v>708</v>
      </c>
      <c r="D27" s="229">
        <v>410</v>
      </c>
      <c r="E27" s="229" t="s">
        <v>199</v>
      </c>
      <c r="F27" s="14">
        <v>175000000</v>
      </c>
      <c r="G27" s="230">
        <v>67969932</v>
      </c>
      <c r="H27" s="4">
        <f t="shared" si="4"/>
        <v>107030068</v>
      </c>
      <c r="I27" s="228"/>
      <c r="J27" s="228"/>
      <c r="K27" s="28"/>
      <c r="L27" s="150"/>
      <c r="M27" s="228"/>
      <c r="N27" s="150"/>
      <c r="O27" s="228"/>
      <c r="P27" s="150"/>
      <c r="Q27" s="228"/>
      <c r="R27" s="95">
        <f t="shared" si="6"/>
        <v>38.839961142857142</v>
      </c>
      <c r="S27" s="95">
        <v>16</v>
      </c>
      <c r="T27" s="95"/>
      <c r="U27" s="32"/>
      <c r="V27" s="32" t="s">
        <v>737</v>
      </c>
      <c r="W27" s="183" t="s">
        <v>738</v>
      </c>
      <c r="X27" s="37"/>
      <c r="Y27" s="37"/>
      <c r="Z27" s="37"/>
      <c r="AA27" s="37"/>
      <c r="AB27" s="37"/>
      <c r="AC27" s="37"/>
      <c r="AD27" s="37"/>
      <c r="AE27" s="37"/>
      <c r="AF27" s="37"/>
      <c r="AG27" s="37"/>
    </row>
    <row r="28" spans="1:33" ht="81" customHeight="1" x14ac:dyDescent="0.25">
      <c r="A28" s="321" t="s">
        <v>246</v>
      </c>
      <c r="B28" s="27" t="s">
        <v>247</v>
      </c>
      <c r="C28" s="27" t="s">
        <v>197</v>
      </c>
      <c r="D28" s="27">
        <v>410</v>
      </c>
      <c r="E28" s="27" t="s">
        <v>78</v>
      </c>
      <c r="F28" s="14">
        <v>10000000</v>
      </c>
      <c r="G28" s="136">
        <v>5699999</v>
      </c>
      <c r="H28" s="4">
        <f t="shared" si="4"/>
        <v>4300001</v>
      </c>
      <c r="I28" s="5">
        <v>2</v>
      </c>
      <c r="J28" s="5">
        <v>2</v>
      </c>
      <c r="K28" s="28"/>
      <c r="L28" s="150"/>
      <c r="M28" s="5"/>
      <c r="N28" s="150"/>
      <c r="O28" s="5"/>
      <c r="P28" s="150"/>
      <c r="Q28" s="149"/>
      <c r="R28" s="95">
        <f t="shared" si="6"/>
        <v>56.999989999999997</v>
      </c>
      <c r="S28" s="95">
        <v>100</v>
      </c>
      <c r="T28" s="95">
        <f t="shared" si="3"/>
        <v>56.999989999999997</v>
      </c>
      <c r="U28" s="131" t="s">
        <v>474</v>
      </c>
      <c r="V28" s="181" t="s">
        <v>588</v>
      </c>
      <c r="W28" s="29">
        <f t="shared" si="5"/>
        <v>0.5699999</v>
      </c>
      <c r="X28" s="37"/>
      <c r="Y28" s="37"/>
      <c r="Z28" s="37"/>
      <c r="AA28" s="37"/>
      <c r="AB28" s="37"/>
      <c r="AC28" s="37"/>
      <c r="AD28" s="37"/>
      <c r="AE28" s="37"/>
      <c r="AF28" s="37"/>
      <c r="AG28" s="37"/>
    </row>
    <row r="29" spans="1:33" ht="120" x14ac:dyDescent="0.25">
      <c r="A29" s="322"/>
      <c r="B29" s="27" t="s">
        <v>248</v>
      </c>
      <c r="C29" s="27" t="s">
        <v>198</v>
      </c>
      <c r="D29" s="27">
        <v>410</v>
      </c>
      <c r="E29" s="27" t="s">
        <v>199</v>
      </c>
      <c r="F29" s="14">
        <v>20000000</v>
      </c>
      <c r="G29" s="136">
        <v>20000000</v>
      </c>
      <c r="H29" s="4">
        <f t="shared" si="4"/>
        <v>0</v>
      </c>
      <c r="I29" s="5">
        <v>1</v>
      </c>
      <c r="J29" s="5">
        <v>1</v>
      </c>
      <c r="K29" s="28"/>
      <c r="L29" s="5"/>
      <c r="M29" s="5"/>
      <c r="N29" s="5"/>
      <c r="O29" s="5"/>
      <c r="P29" s="5"/>
      <c r="Q29" s="5"/>
      <c r="R29" s="95">
        <f t="shared" si="6"/>
        <v>100</v>
      </c>
      <c r="S29" s="95">
        <v>200</v>
      </c>
      <c r="T29" s="95">
        <f t="shared" si="3"/>
        <v>200</v>
      </c>
      <c r="U29" s="148" t="s">
        <v>523</v>
      </c>
      <c r="V29" s="181" t="s">
        <v>589</v>
      </c>
      <c r="W29" s="29">
        <f t="shared" si="5"/>
        <v>1</v>
      </c>
      <c r="X29" s="37"/>
      <c r="Y29" s="37"/>
      <c r="Z29" s="37"/>
      <c r="AA29" s="37"/>
      <c r="AB29" s="37"/>
      <c r="AC29" s="37"/>
      <c r="AD29" s="37"/>
      <c r="AE29" s="37"/>
      <c r="AF29" s="37"/>
      <c r="AG29" s="37"/>
    </row>
    <row r="30" spans="1:33" ht="45" hidden="1" x14ac:dyDescent="0.25">
      <c r="A30" s="322"/>
      <c r="B30" s="27" t="s">
        <v>249</v>
      </c>
      <c r="C30" s="27" t="s">
        <v>200</v>
      </c>
      <c r="D30" s="27">
        <v>410</v>
      </c>
      <c r="E30" s="27" t="s">
        <v>199</v>
      </c>
      <c r="F30" s="14">
        <v>0</v>
      </c>
      <c r="G30" s="136">
        <v>0</v>
      </c>
      <c r="H30" s="4">
        <f t="shared" si="4"/>
        <v>0</v>
      </c>
      <c r="I30" s="5">
        <v>60</v>
      </c>
      <c r="J30" s="5">
        <v>120</v>
      </c>
      <c r="K30" s="28"/>
      <c r="L30" s="5"/>
      <c r="M30" s="5"/>
      <c r="N30" s="5"/>
      <c r="O30" s="5"/>
      <c r="P30" s="5"/>
      <c r="Q30" s="5"/>
      <c r="R30" s="95">
        <v>0</v>
      </c>
      <c r="S30" s="95">
        <v>300</v>
      </c>
      <c r="T30" s="95">
        <f t="shared" si="3"/>
        <v>0</v>
      </c>
      <c r="U30" s="32" t="s">
        <v>201</v>
      </c>
      <c r="V30" s="181" t="s">
        <v>589</v>
      </c>
      <c r="W30" s="29" t="e">
        <f t="shared" si="5"/>
        <v>#DIV/0!</v>
      </c>
      <c r="X30" s="37"/>
      <c r="Y30" s="37"/>
      <c r="Z30" s="37"/>
      <c r="AA30" s="37"/>
      <c r="AB30" s="37"/>
      <c r="AC30" s="37"/>
      <c r="AD30" s="37"/>
      <c r="AE30" s="37"/>
      <c r="AF30" s="37"/>
      <c r="AG30" s="37"/>
    </row>
    <row r="31" spans="1:33" ht="45" customHeight="1" x14ac:dyDescent="0.25">
      <c r="A31" s="322"/>
      <c r="B31" s="27" t="s">
        <v>250</v>
      </c>
      <c r="C31" s="27" t="s">
        <v>202</v>
      </c>
      <c r="D31" s="27">
        <v>410</v>
      </c>
      <c r="E31" s="27" t="s">
        <v>199</v>
      </c>
      <c r="F31" s="14">
        <v>27000000</v>
      </c>
      <c r="G31" s="30">
        <v>23436667</v>
      </c>
      <c r="H31" s="4">
        <f t="shared" si="4"/>
        <v>3563333</v>
      </c>
      <c r="I31" s="5">
        <v>1</v>
      </c>
      <c r="J31" s="5">
        <v>2</v>
      </c>
      <c r="K31" s="28"/>
      <c r="L31" s="150"/>
      <c r="M31" s="5"/>
      <c r="N31" s="150"/>
      <c r="O31" s="5"/>
      <c r="P31" s="150"/>
      <c r="Q31" s="149"/>
      <c r="R31" s="95">
        <f t="shared" si="6"/>
        <v>86.802470370370372</v>
      </c>
      <c r="S31" s="95">
        <v>250</v>
      </c>
      <c r="T31" s="95">
        <f t="shared" si="3"/>
        <v>217.00617592592593</v>
      </c>
      <c r="U31" s="148" t="s">
        <v>524</v>
      </c>
      <c r="V31" s="183" t="s">
        <v>590</v>
      </c>
      <c r="W31" s="29">
        <f t="shared" si="5"/>
        <v>0.86802470370370366</v>
      </c>
      <c r="X31" s="37"/>
      <c r="Y31" s="37"/>
      <c r="Z31" s="37"/>
      <c r="AA31" s="37"/>
      <c r="AB31" s="37"/>
      <c r="AC31" s="37"/>
      <c r="AD31" s="37"/>
      <c r="AE31" s="37"/>
      <c r="AF31" s="37"/>
      <c r="AG31" s="37"/>
    </row>
    <row r="32" spans="1:33" ht="60.75" customHeight="1" x14ac:dyDescent="0.25">
      <c r="A32" s="322"/>
      <c r="B32" s="27" t="s">
        <v>251</v>
      </c>
      <c r="C32" s="44" t="s">
        <v>203</v>
      </c>
      <c r="D32" s="44">
        <v>410</v>
      </c>
      <c r="E32" s="44" t="s">
        <v>78</v>
      </c>
      <c r="F32" s="45">
        <v>122300000</v>
      </c>
      <c r="G32" s="46">
        <v>111560848</v>
      </c>
      <c r="H32" s="47">
        <f>F32-G32</f>
        <v>10739152</v>
      </c>
      <c r="I32" s="48">
        <v>3</v>
      </c>
      <c r="J32" s="48">
        <v>2.1</v>
      </c>
      <c r="K32" s="49"/>
      <c r="L32" s="5"/>
      <c r="M32" s="5"/>
      <c r="N32" s="5"/>
      <c r="O32" s="5"/>
      <c r="P32" s="5"/>
      <c r="Q32" s="5"/>
      <c r="R32" s="95">
        <f t="shared" si="6"/>
        <v>91.219008994276379</v>
      </c>
      <c r="S32" s="95">
        <v>700</v>
      </c>
      <c r="T32" s="95">
        <f t="shared" si="3"/>
        <v>638.53306295993468</v>
      </c>
      <c r="U32" s="151" t="s">
        <v>525</v>
      </c>
      <c r="V32" s="184" t="s">
        <v>591</v>
      </c>
      <c r="W32" s="29">
        <f>+G32/F32</f>
        <v>0.91219008994276374</v>
      </c>
      <c r="X32" s="37"/>
      <c r="Y32" s="37"/>
      <c r="Z32" s="37"/>
      <c r="AA32" s="37"/>
      <c r="AB32" s="37"/>
      <c r="AC32" s="37"/>
      <c r="AD32" s="37"/>
      <c r="AE32" s="37"/>
      <c r="AF32" s="37"/>
      <c r="AG32" s="37"/>
    </row>
    <row r="33" spans="1:33" ht="56.25" customHeight="1" x14ac:dyDescent="0.25">
      <c r="A33" s="322"/>
      <c r="B33" s="27" t="s">
        <v>252</v>
      </c>
      <c r="C33" s="27" t="s">
        <v>204</v>
      </c>
      <c r="D33" s="27">
        <v>410</v>
      </c>
      <c r="E33" s="27" t="s">
        <v>199</v>
      </c>
      <c r="F33" s="14">
        <v>90000000</v>
      </c>
      <c r="G33" s="30">
        <v>89029341</v>
      </c>
      <c r="H33" s="4">
        <f t="shared" si="4"/>
        <v>970659</v>
      </c>
      <c r="I33" s="5">
        <v>20</v>
      </c>
      <c r="J33" s="5">
        <v>18</v>
      </c>
      <c r="K33" s="149"/>
      <c r="L33" s="150"/>
      <c r="M33" s="149"/>
      <c r="N33" s="150"/>
      <c r="O33" s="149"/>
      <c r="P33" s="150"/>
      <c r="Q33" s="149"/>
      <c r="R33" s="95">
        <f t="shared" si="6"/>
        <v>98.921490000000006</v>
      </c>
      <c r="S33" s="95">
        <v>80</v>
      </c>
      <c r="T33" s="95">
        <f t="shared" si="3"/>
        <v>79.137191999999999</v>
      </c>
      <c r="U33" s="32" t="s">
        <v>526</v>
      </c>
      <c r="V33" s="181" t="s">
        <v>592</v>
      </c>
      <c r="W33" s="29">
        <f t="shared" si="5"/>
        <v>0.98921490000000001</v>
      </c>
      <c r="X33" s="37"/>
      <c r="Y33" s="37"/>
      <c r="Z33" s="37"/>
      <c r="AA33" s="37"/>
      <c r="AB33" s="37"/>
      <c r="AC33" s="37"/>
      <c r="AD33" s="37"/>
      <c r="AE33" s="37"/>
      <c r="AF33" s="37"/>
      <c r="AG33" s="37"/>
    </row>
    <row r="34" spans="1:33" ht="105" x14ac:dyDescent="0.25">
      <c r="A34" s="322"/>
      <c r="B34" s="27" t="s">
        <v>253</v>
      </c>
      <c r="C34" s="27" t="s">
        <v>205</v>
      </c>
      <c r="D34" s="27">
        <v>410</v>
      </c>
      <c r="E34" s="27" t="s">
        <v>55</v>
      </c>
      <c r="F34" s="14">
        <v>17000000</v>
      </c>
      <c r="G34" s="30">
        <v>13999998</v>
      </c>
      <c r="H34" s="4">
        <f t="shared" si="4"/>
        <v>3000002</v>
      </c>
      <c r="I34" s="10"/>
      <c r="J34" s="10"/>
      <c r="K34" s="28"/>
      <c r="L34" s="5"/>
      <c r="M34" s="5"/>
      <c r="N34" s="5"/>
      <c r="O34" s="5"/>
      <c r="P34" s="5"/>
      <c r="Q34" s="5"/>
      <c r="R34" s="95">
        <f t="shared" si="6"/>
        <v>82.352929411764705</v>
      </c>
      <c r="S34" s="95">
        <v>100</v>
      </c>
      <c r="T34" s="95">
        <f t="shared" si="3"/>
        <v>82.352929411764705</v>
      </c>
      <c r="U34" s="32" t="s">
        <v>527</v>
      </c>
      <c r="V34" s="181" t="s">
        <v>593</v>
      </c>
      <c r="W34" s="29">
        <f t="shared" si="5"/>
        <v>0.82352929411764708</v>
      </c>
      <c r="X34" s="37"/>
      <c r="Y34" s="37"/>
      <c r="Z34" s="37"/>
      <c r="AA34" s="37"/>
      <c r="AB34" s="37"/>
      <c r="AC34" s="37"/>
      <c r="AD34" s="37"/>
      <c r="AE34" s="37"/>
      <c r="AF34" s="37"/>
      <c r="AG34" s="37"/>
    </row>
    <row r="35" spans="1:33" ht="96" x14ac:dyDescent="0.25">
      <c r="A35" s="322"/>
      <c r="B35" s="27" t="s">
        <v>254</v>
      </c>
      <c r="C35" s="27" t="s">
        <v>206</v>
      </c>
      <c r="D35" s="27">
        <v>410</v>
      </c>
      <c r="E35" s="27" t="s">
        <v>207</v>
      </c>
      <c r="F35" s="14">
        <v>10000000</v>
      </c>
      <c r="G35" s="30">
        <v>6844240</v>
      </c>
      <c r="H35" s="4">
        <f t="shared" si="4"/>
        <v>3155760</v>
      </c>
      <c r="I35" s="10"/>
      <c r="J35" s="10"/>
      <c r="K35" s="28"/>
      <c r="L35" s="5"/>
      <c r="M35" s="5"/>
      <c r="N35" s="5"/>
      <c r="O35" s="5"/>
      <c r="P35" s="5"/>
      <c r="Q35" s="5"/>
      <c r="R35" s="95">
        <f t="shared" si="6"/>
        <v>68.442400000000006</v>
      </c>
      <c r="S35" s="95">
        <v>90</v>
      </c>
      <c r="T35" s="95">
        <f t="shared" si="3"/>
        <v>61.598160000000007</v>
      </c>
      <c r="U35" s="152" t="s">
        <v>528</v>
      </c>
      <c r="V35" s="181" t="s">
        <v>594</v>
      </c>
      <c r="W35" s="29">
        <f t="shared" si="5"/>
        <v>0.68442400000000003</v>
      </c>
      <c r="X35" s="37"/>
      <c r="Y35" s="37"/>
      <c r="Z35" s="37"/>
      <c r="AA35" s="37"/>
      <c r="AB35" s="37"/>
      <c r="AC35" s="37"/>
      <c r="AD35" s="37"/>
      <c r="AE35" s="37"/>
      <c r="AF35" s="37"/>
      <c r="AG35" s="37"/>
    </row>
    <row r="36" spans="1:33" ht="105" customHeight="1" x14ac:dyDescent="0.25">
      <c r="A36" s="323"/>
      <c r="B36" s="27" t="s">
        <v>255</v>
      </c>
      <c r="C36" s="27" t="s">
        <v>208</v>
      </c>
      <c r="D36" s="27">
        <v>410</v>
      </c>
      <c r="E36" s="27" t="s">
        <v>209</v>
      </c>
      <c r="F36" s="14">
        <v>211970259</v>
      </c>
      <c r="G36" s="30">
        <v>187996306</v>
      </c>
      <c r="H36" s="4">
        <f t="shared" si="4"/>
        <v>23973953</v>
      </c>
      <c r="I36" s="10"/>
      <c r="J36" s="10"/>
      <c r="K36" s="28"/>
      <c r="L36" s="5"/>
      <c r="M36" s="5"/>
      <c r="N36" s="5"/>
      <c r="O36" s="5"/>
      <c r="P36" s="5"/>
      <c r="Q36" s="5"/>
      <c r="R36" s="95">
        <f t="shared" si="6"/>
        <v>88.689944941757133</v>
      </c>
      <c r="S36" s="95">
        <v>100</v>
      </c>
      <c r="T36" s="95">
        <f t="shared" si="3"/>
        <v>88.689944941757133</v>
      </c>
      <c r="U36" s="32" t="s">
        <v>529</v>
      </c>
      <c r="V36" s="181" t="s">
        <v>595</v>
      </c>
      <c r="W36" s="29">
        <f t="shared" si="5"/>
        <v>0.88689944941757137</v>
      </c>
      <c r="X36" s="37"/>
      <c r="Y36" s="37"/>
      <c r="Z36" s="37"/>
      <c r="AA36" s="37"/>
      <c r="AB36" s="37"/>
      <c r="AC36" s="37"/>
      <c r="AD36" s="37"/>
      <c r="AE36" s="37"/>
      <c r="AF36" s="37"/>
      <c r="AG36" s="37"/>
    </row>
    <row r="37" spans="1:33" ht="57" customHeight="1" x14ac:dyDescent="0.25">
      <c r="A37" s="321" t="s">
        <v>256</v>
      </c>
      <c r="B37" s="27" t="s">
        <v>257</v>
      </c>
      <c r="C37" s="27" t="s">
        <v>210</v>
      </c>
      <c r="D37" s="27">
        <v>410</v>
      </c>
      <c r="E37" s="27" t="s">
        <v>78</v>
      </c>
      <c r="F37" s="14">
        <v>55000000</v>
      </c>
      <c r="G37" s="30">
        <v>52794572</v>
      </c>
      <c r="H37" s="4">
        <f t="shared" si="4"/>
        <v>2205428</v>
      </c>
      <c r="I37" s="5">
        <v>80</v>
      </c>
      <c r="J37" s="5">
        <v>40</v>
      </c>
      <c r="K37" s="149"/>
      <c r="L37" s="150"/>
      <c r="M37" s="149"/>
      <c r="N37" s="150"/>
      <c r="O37" s="149"/>
      <c r="P37" s="150"/>
      <c r="Q37" s="149"/>
      <c r="R37" s="95">
        <f t="shared" si="6"/>
        <v>95.990130909090908</v>
      </c>
      <c r="S37" s="95">
        <v>60</v>
      </c>
      <c r="T37" s="95">
        <f t="shared" si="3"/>
        <v>57.594078545454543</v>
      </c>
      <c r="U37" s="148" t="s">
        <v>530</v>
      </c>
      <c r="V37" s="183" t="s">
        <v>596</v>
      </c>
      <c r="W37" s="29">
        <f t="shared" si="5"/>
        <v>0.95990130909090909</v>
      </c>
      <c r="X37" s="37"/>
      <c r="Y37" s="37"/>
      <c r="Z37" s="37"/>
      <c r="AA37" s="37"/>
      <c r="AB37" s="37"/>
      <c r="AC37" s="37"/>
      <c r="AD37" s="37"/>
      <c r="AE37" s="37"/>
      <c r="AF37" s="37"/>
      <c r="AG37" s="37"/>
    </row>
    <row r="38" spans="1:33" ht="56.25" customHeight="1" x14ac:dyDescent="0.25">
      <c r="A38" s="322"/>
      <c r="B38" s="27" t="s">
        <v>258</v>
      </c>
      <c r="C38" s="27" t="s">
        <v>211</v>
      </c>
      <c r="D38" s="27">
        <v>410</v>
      </c>
      <c r="E38" s="27" t="s">
        <v>78</v>
      </c>
      <c r="F38" s="14">
        <v>53000000</v>
      </c>
      <c r="G38" s="30">
        <v>52299719</v>
      </c>
      <c r="H38" s="4">
        <f t="shared" si="4"/>
        <v>700281</v>
      </c>
      <c r="I38" s="5">
        <v>30</v>
      </c>
      <c r="J38" s="5">
        <v>15</v>
      </c>
      <c r="K38" s="149"/>
      <c r="L38" s="150"/>
      <c r="M38" s="149"/>
      <c r="N38" s="150"/>
      <c r="O38" s="149"/>
      <c r="P38" s="150"/>
      <c r="Q38" s="149"/>
      <c r="R38" s="95">
        <f t="shared" si="6"/>
        <v>98.678715094339623</v>
      </c>
      <c r="S38" s="95">
        <v>140</v>
      </c>
      <c r="T38" s="95">
        <f t="shared" si="3"/>
        <v>138.15020113207547</v>
      </c>
      <c r="U38" s="204" t="s">
        <v>645</v>
      </c>
      <c r="V38" s="183" t="s">
        <v>597</v>
      </c>
      <c r="W38" s="29">
        <f t="shared" si="5"/>
        <v>0.9867871509433962</v>
      </c>
      <c r="X38" s="37"/>
      <c r="Y38" s="37"/>
      <c r="Z38" s="37"/>
      <c r="AA38" s="37"/>
      <c r="AB38" s="37"/>
      <c r="AC38" s="37"/>
      <c r="AD38" s="37"/>
      <c r="AE38" s="37"/>
      <c r="AF38" s="37"/>
      <c r="AG38" s="37"/>
    </row>
    <row r="39" spans="1:33" ht="30" customHeight="1" x14ac:dyDescent="0.25">
      <c r="A39" s="322"/>
      <c r="B39" s="27" t="s">
        <v>259</v>
      </c>
      <c r="C39" s="27" t="s">
        <v>212</v>
      </c>
      <c r="D39" s="27">
        <v>410</v>
      </c>
      <c r="E39" s="27" t="s">
        <v>78</v>
      </c>
      <c r="F39" s="14">
        <v>34794000</v>
      </c>
      <c r="G39" s="30">
        <v>28956340</v>
      </c>
      <c r="H39" s="4">
        <f t="shared" si="4"/>
        <v>5837660</v>
      </c>
      <c r="I39" s="5">
        <v>4</v>
      </c>
      <c r="J39" s="5">
        <v>4</v>
      </c>
      <c r="K39" s="28"/>
      <c r="L39" s="5"/>
      <c r="M39" s="5"/>
      <c r="N39" s="5"/>
      <c r="O39" s="5"/>
      <c r="P39" s="5"/>
      <c r="Q39" s="5"/>
      <c r="R39" s="95">
        <f t="shared" si="6"/>
        <v>83.222222222222214</v>
      </c>
      <c r="S39" s="95">
        <v>110</v>
      </c>
      <c r="T39" s="95">
        <f t="shared" si="3"/>
        <v>91.544444444444437</v>
      </c>
      <c r="U39" s="8" t="s">
        <v>213</v>
      </c>
      <c r="V39" s="181" t="s">
        <v>589</v>
      </c>
      <c r="W39" s="29">
        <f t="shared" si="5"/>
        <v>0.8322222222222222</v>
      </c>
      <c r="X39" s="37"/>
      <c r="Y39" s="37"/>
      <c r="Z39" s="37"/>
      <c r="AA39" s="37"/>
      <c r="AB39" s="37"/>
      <c r="AC39" s="37"/>
      <c r="AD39" s="37"/>
      <c r="AE39" s="37"/>
      <c r="AF39" s="37"/>
      <c r="AG39" s="37"/>
    </row>
    <row r="40" spans="1:33" ht="210" x14ac:dyDescent="0.25">
      <c r="A40" s="323"/>
      <c r="B40" s="27" t="s">
        <v>260</v>
      </c>
      <c r="C40" s="27" t="s">
        <v>214</v>
      </c>
      <c r="D40" s="27">
        <v>410</v>
      </c>
      <c r="E40" s="27" t="s">
        <v>78</v>
      </c>
      <c r="F40" s="14">
        <v>105000000</v>
      </c>
      <c r="G40" s="30">
        <v>105000000</v>
      </c>
      <c r="H40" s="4">
        <f t="shared" si="4"/>
        <v>0</v>
      </c>
      <c r="I40" s="10"/>
      <c r="J40" s="10"/>
      <c r="K40" s="28"/>
      <c r="L40" s="5"/>
      <c r="M40" s="5"/>
      <c r="N40" s="5"/>
      <c r="O40" s="5"/>
      <c r="P40" s="5"/>
      <c r="Q40" s="5"/>
      <c r="R40" s="95">
        <f t="shared" si="6"/>
        <v>100</v>
      </c>
      <c r="S40" s="95">
        <v>100</v>
      </c>
      <c r="T40" s="95">
        <f t="shared" si="3"/>
        <v>100</v>
      </c>
      <c r="U40" s="8" t="s">
        <v>215</v>
      </c>
      <c r="V40" s="181" t="s">
        <v>589</v>
      </c>
      <c r="W40" s="29">
        <f t="shared" si="5"/>
        <v>1</v>
      </c>
      <c r="X40" s="37"/>
      <c r="Y40" s="37"/>
      <c r="Z40" s="37"/>
      <c r="AA40" s="37"/>
      <c r="AB40" s="37"/>
      <c r="AC40" s="37"/>
      <c r="AD40" s="37"/>
      <c r="AE40" s="37"/>
      <c r="AF40" s="37"/>
      <c r="AG40" s="37"/>
    </row>
    <row r="41" spans="1:33" ht="409.5" x14ac:dyDescent="0.25">
      <c r="A41" s="321" t="s">
        <v>261</v>
      </c>
      <c r="B41" s="27" t="s">
        <v>262</v>
      </c>
      <c r="C41" s="27" t="s">
        <v>216</v>
      </c>
      <c r="D41" s="27">
        <v>410</v>
      </c>
      <c r="E41" s="27" t="s">
        <v>78</v>
      </c>
      <c r="F41" s="14">
        <v>280000000</v>
      </c>
      <c r="G41" s="30">
        <v>278295718</v>
      </c>
      <c r="H41" s="4">
        <f t="shared" si="4"/>
        <v>1704282</v>
      </c>
      <c r="I41" s="5">
        <v>49</v>
      </c>
      <c r="J41" s="5">
        <v>40</v>
      </c>
      <c r="K41" s="149"/>
      <c r="L41" s="150"/>
      <c r="M41" s="149"/>
      <c r="N41" s="150"/>
      <c r="O41" s="149"/>
      <c r="P41" s="150"/>
      <c r="Q41" s="149"/>
      <c r="R41" s="95">
        <v>99</v>
      </c>
      <c r="S41" s="95">
        <v>80</v>
      </c>
      <c r="T41" s="95">
        <f t="shared" si="3"/>
        <v>79.2</v>
      </c>
      <c r="U41" s="153" t="s">
        <v>531</v>
      </c>
      <c r="V41" s="183" t="s">
        <v>598</v>
      </c>
      <c r="W41" s="29">
        <f t="shared" si="5"/>
        <v>0.99391327857142853</v>
      </c>
      <c r="X41" s="37"/>
      <c r="Y41" s="156" t="s">
        <v>548</v>
      </c>
      <c r="Z41" s="37"/>
      <c r="AA41" s="37"/>
      <c r="AB41" s="37"/>
      <c r="AC41" s="37"/>
      <c r="AD41" s="37"/>
      <c r="AE41" s="37"/>
      <c r="AF41" s="37"/>
      <c r="AG41" s="37"/>
    </row>
    <row r="42" spans="1:33" ht="90" customHeight="1" x14ac:dyDescent="0.25">
      <c r="A42" s="322"/>
      <c r="B42" s="27" t="s">
        <v>263</v>
      </c>
      <c r="C42" s="27" t="s">
        <v>217</v>
      </c>
      <c r="D42" s="27">
        <v>410</v>
      </c>
      <c r="E42" s="27" t="s">
        <v>218</v>
      </c>
      <c r="F42" s="14">
        <v>178627198</v>
      </c>
      <c r="G42" s="30">
        <v>158493357</v>
      </c>
      <c r="H42" s="4">
        <f t="shared" si="4"/>
        <v>20133841</v>
      </c>
      <c r="I42" s="5">
        <v>1</v>
      </c>
      <c r="J42" s="5">
        <v>0</v>
      </c>
      <c r="K42" s="28"/>
      <c r="L42" s="5"/>
      <c r="M42" s="5"/>
      <c r="N42" s="5"/>
      <c r="O42" s="5"/>
      <c r="P42" s="5"/>
      <c r="Q42" s="5"/>
      <c r="R42" s="95">
        <f t="shared" si="6"/>
        <v>88.728569207025231</v>
      </c>
      <c r="S42" s="95">
        <v>100</v>
      </c>
      <c r="T42" s="95">
        <f t="shared" si="3"/>
        <v>88.728569207025231</v>
      </c>
      <c r="U42" s="32" t="s">
        <v>532</v>
      </c>
      <c r="V42" s="183" t="s">
        <v>599</v>
      </c>
      <c r="W42" s="29">
        <f t="shared" si="5"/>
        <v>0.88728569207025232</v>
      </c>
      <c r="X42" s="37"/>
      <c r="Y42" s="37"/>
      <c r="Z42" s="37"/>
      <c r="AA42" s="37"/>
      <c r="AB42" s="37"/>
      <c r="AC42" s="37"/>
      <c r="AD42" s="37"/>
      <c r="AE42" s="37"/>
      <c r="AF42" s="37"/>
      <c r="AG42" s="37"/>
    </row>
    <row r="43" spans="1:33" ht="88.5" customHeight="1" x14ac:dyDescent="0.25">
      <c r="A43" s="322"/>
      <c r="B43" s="27" t="s">
        <v>264</v>
      </c>
      <c r="C43" s="27" t="s">
        <v>219</v>
      </c>
      <c r="D43" s="27">
        <v>410</v>
      </c>
      <c r="E43" s="27" t="s">
        <v>78</v>
      </c>
      <c r="F43" s="14">
        <v>200000000</v>
      </c>
      <c r="G43" s="30">
        <v>109580000</v>
      </c>
      <c r="H43" s="4">
        <f t="shared" si="4"/>
        <v>90420000</v>
      </c>
      <c r="I43" s="10"/>
      <c r="J43" s="10"/>
      <c r="K43" s="28"/>
      <c r="L43" s="5"/>
      <c r="M43" s="5"/>
      <c r="N43" s="5"/>
      <c r="O43" s="5"/>
      <c r="P43" s="5"/>
      <c r="Q43" s="5"/>
      <c r="R43" s="95">
        <f t="shared" si="6"/>
        <v>54.790000000000006</v>
      </c>
      <c r="S43" s="95">
        <v>100</v>
      </c>
      <c r="T43" s="95">
        <f t="shared" si="3"/>
        <v>54.790000000000006</v>
      </c>
      <c r="U43" s="32" t="s">
        <v>533</v>
      </c>
      <c r="V43" s="181" t="s">
        <v>669</v>
      </c>
      <c r="W43" s="29">
        <f t="shared" si="5"/>
        <v>0.54790000000000005</v>
      </c>
      <c r="X43" s="37"/>
      <c r="Y43" s="37"/>
      <c r="Z43" s="37"/>
      <c r="AA43" s="37"/>
      <c r="AB43" s="37"/>
      <c r="AC43" s="37"/>
      <c r="AD43" s="37"/>
      <c r="AE43" s="37"/>
      <c r="AF43" s="37"/>
      <c r="AG43" s="37"/>
    </row>
    <row r="44" spans="1:33" ht="45" hidden="1" customHeight="1" x14ac:dyDescent="0.25">
      <c r="A44" s="323"/>
      <c r="B44" s="27" t="s">
        <v>265</v>
      </c>
      <c r="C44" s="27" t="s">
        <v>220</v>
      </c>
      <c r="D44" s="27">
        <v>410</v>
      </c>
      <c r="E44" s="27" t="s">
        <v>55</v>
      </c>
      <c r="F44" s="14">
        <v>0</v>
      </c>
      <c r="G44" s="30">
        <v>0</v>
      </c>
      <c r="H44" s="4">
        <f t="shared" si="4"/>
        <v>0</v>
      </c>
      <c r="I44" s="10"/>
      <c r="J44" s="10"/>
      <c r="K44" s="28"/>
      <c r="L44" s="5"/>
      <c r="M44" s="5"/>
      <c r="N44" s="5"/>
      <c r="O44" s="5"/>
      <c r="P44" s="5"/>
      <c r="Q44" s="5"/>
      <c r="R44" s="95" t="e">
        <f t="shared" si="6"/>
        <v>#DIV/0!</v>
      </c>
      <c r="S44" s="95">
        <v>0</v>
      </c>
      <c r="T44" s="95" t="e">
        <f t="shared" si="3"/>
        <v>#DIV/0!</v>
      </c>
      <c r="U44" s="27" t="s">
        <v>221</v>
      </c>
      <c r="V44" s="181" t="s">
        <v>589</v>
      </c>
      <c r="W44" s="29" t="e">
        <f t="shared" si="5"/>
        <v>#DIV/0!</v>
      </c>
      <c r="X44" s="37"/>
      <c r="Y44" s="37"/>
      <c r="Z44" s="37"/>
      <c r="AA44" s="37"/>
      <c r="AB44" s="37"/>
      <c r="AC44" s="37"/>
      <c r="AD44" s="37"/>
      <c r="AE44" s="37"/>
      <c r="AF44" s="37"/>
      <c r="AG44" s="37"/>
    </row>
    <row r="45" spans="1:33" ht="207" customHeight="1" x14ac:dyDescent="0.25">
      <c r="A45" s="317" t="s">
        <v>266</v>
      </c>
      <c r="B45" s="27" t="s">
        <v>267</v>
      </c>
      <c r="C45" s="26" t="s">
        <v>222</v>
      </c>
      <c r="D45" s="26">
        <v>410</v>
      </c>
      <c r="E45" s="26" t="s">
        <v>78</v>
      </c>
      <c r="F45" s="50">
        <v>2090344065</v>
      </c>
      <c r="G45" s="46">
        <v>1691341050</v>
      </c>
      <c r="H45" s="47">
        <f t="shared" si="4"/>
        <v>399003015</v>
      </c>
      <c r="I45" s="93">
        <v>10</v>
      </c>
      <c r="J45" s="93">
        <v>6</v>
      </c>
      <c r="K45" s="49"/>
      <c r="L45" s="28"/>
      <c r="M45" s="28"/>
      <c r="N45" s="28"/>
      <c r="O45" s="28"/>
      <c r="P45" s="28"/>
      <c r="Q45" s="28"/>
      <c r="R45" s="95">
        <f t="shared" si="6"/>
        <v>80.912088986652066</v>
      </c>
      <c r="S45" s="95">
        <v>90</v>
      </c>
      <c r="T45" s="95">
        <f t="shared" si="3"/>
        <v>72.820880087986865</v>
      </c>
      <c r="U45" s="51" t="s">
        <v>288</v>
      </c>
      <c r="V45" s="185" t="s">
        <v>600</v>
      </c>
      <c r="W45" s="52">
        <f t="shared" si="5"/>
        <v>0.80912088986652064</v>
      </c>
      <c r="X45" s="37"/>
      <c r="Y45" s="156" t="s">
        <v>547</v>
      </c>
      <c r="Z45" s="37"/>
      <c r="AA45" s="37"/>
      <c r="AB45" s="37"/>
      <c r="AC45" s="37"/>
      <c r="AD45" s="37"/>
      <c r="AE45" s="37"/>
      <c r="AF45" s="37"/>
      <c r="AG45" s="37"/>
    </row>
    <row r="46" spans="1:33" ht="375" x14ac:dyDescent="0.25">
      <c r="A46" s="318"/>
      <c r="B46" s="27" t="s">
        <v>268</v>
      </c>
      <c r="C46" s="27" t="s">
        <v>223</v>
      </c>
      <c r="D46" s="27">
        <v>410</v>
      </c>
      <c r="E46" s="27" t="s">
        <v>78</v>
      </c>
      <c r="F46" s="14">
        <v>96094870</v>
      </c>
      <c r="G46" s="30">
        <v>88275477</v>
      </c>
      <c r="H46" s="4">
        <f t="shared" si="4"/>
        <v>7819393</v>
      </c>
      <c r="I46" s="154"/>
      <c r="J46" s="154"/>
      <c r="K46" s="28"/>
      <c r="L46" s="5"/>
      <c r="M46" s="5"/>
      <c r="N46" s="5"/>
      <c r="O46" s="5"/>
      <c r="P46" s="5"/>
      <c r="Q46" s="5"/>
      <c r="R46" s="95">
        <f t="shared" si="6"/>
        <v>91.86284033684629</v>
      </c>
      <c r="S46" s="95">
        <v>100</v>
      </c>
      <c r="T46" s="95">
        <f t="shared" si="3"/>
        <v>91.86284033684629</v>
      </c>
      <c r="U46" s="32" t="s">
        <v>534</v>
      </c>
      <c r="V46" s="181" t="s">
        <v>670</v>
      </c>
      <c r="W46" s="29">
        <f t="shared" si="5"/>
        <v>0.91862840336846285</v>
      </c>
      <c r="X46" s="37"/>
      <c r="Y46" s="37"/>
      <c r="Z46" s="37"/>
      <c r="AA46" s="37"/>
      <c r="AB46" s="37"/>
      <c r="AC46" s="37"/>
      <c r="AD46" s="37"/>
      <c r="AE46" s="37"/>
      <c r="AF46" s="37"/>
      <c r="AG46" s="37"/>
    </row>
    <row r="47" spans="1:33" ht="158.25" x14ac:dyDescent="0.25">
      <c r="A47" s="318"/>
      <c r="B47" s="27" t="s">
        <v>269</v>
      </c>
      <c r="C47" s="27" t="s">
        <v>224</v>
      </c>
      <c r="D47" s="27">
        <v>410</v>
      </c>
      <c r="E47" s="27" t="s">
        <v>78</v>
      </c>
      <c r="F47" s="14">
        <v>22111130</v>
      </c>
      <c r="G47" s="30">
        <v>17514129</v>
      </c>
      <c r="H47" s="4">
        <f t="shared" si="4"/>
        <v>4597001</v>
      </c>
      <c r="I47" s="33"/>
      <c r="J47" s="33">
        <v>1</v>
      </c>
      <c r="K47" s="28"/>
      <c r="L47" s="5"/>
      <c r="M47" s="5"/>
      <c r="N47" s="5"/>
      <c r="O47" s="5"/>
      <c r="P47" s="5"/>
      <c r="Q47" s="5"/>
      <c r="R47" s="95">
        <f t="shared" si="6"/>
        <v>79.209560976756961</v>
      </c>
      <c r="S47" s="95">
        <v>300</v>
      </c>
      <c r="T47" s="95">
        <f t="shared" si="3"/>
        <v>237.62868293027088</v>
      </c>
      <c r="U47" s="32" t="s">
        <v>535</v>
      </c>
      <c r="V47" s="181" t="s">
        <v>589</v>
      </c>
      <c r="W47" s="29">
        <f t="shared" si="5"/>
        <v>0.79209560976756954</v>
      </c>
      <c r="X47" s="37"/>
      <c r="Y47" s="37"/>
      <c r="Z47" s="37"/>
      <c r="AA47" s="37"/>
      <c r="AB47" s="37"/>
      <c r="AC47" s="37"/>
      <c r="AD47" s="37"/>
      <c r="AE47" s="37"/>
      <c r="AF47" s="37"/>
      <c r="AG47" s="37"/>
    </row>
    <row r="48" spans="1:33" ht="120" customHeight="1" x14ac:dyDescent="0.25">
      <c r="A48" s="289" t="s">
        <v>270</v>
      </c>
      <c r="B48" s="27" t="s">
        <v>271</v>
      </c>
      <c r="C48" s="27" t="s">
        <v>225</v>
      </c>
      <c r="D48" s="27">
        <v>410</v>
      </c>
      <c r="E48" s="27" t="s">
        <v>78</v>
      </c>
      <c r="F48" s="14">
        <v>20000000</v>
      </c>
      <c r="G48" s="30">
        <v>15481637</v>
      </c>
      <c r="H48" s="4">
        <f t="shared" si="4"/>
        <v>4518363</v>
      </c>
      <c r="I48" s="34">
        <v>0</v>
      </c>
      <c r="J48" s="33">
        <v>3</v>
      </c>
      <c r="K48" s="28"/>
      <c r="L48" s="5"/>
      <c r="M48" s="5"/>
      <c r="N48" s="6"/>
      <c r="O48" s="5"/>
      <c r="P48" s="5"/>
      <c r="Q48" s="5"/>
      <c r="R48" s="95">
        <f t="shared" si="6"/>
        <v>77.408185000000003</v>
      </c>
      <c r="S48" s="95">
        <v>76</v>
      </c>
      <c r="T48" s="95">
        <f t="shared" si="3"/>
        <v>58.830220600000004</v>
      </c>
      <c r="U48" s="32" t="s">
        <v>536</v>
      </c>
      <c r="V48" s="181" t="s">
        <v>666</v>
      </c>
      <c r="W48" s="29">
        <f t="shared" si="5"/>
        <v>0.77408184999999996</v>
      </c>
      <c r="X48" s="37"/>
      <c r="Y48" s="37"/>
      <c r="Z48" s="37"/>
      <c r="AA48" s="37"/>
      <c r="AB48" s="37"/>
      <c r="AC48" s="37"/>
      <c r="AD48" s="37"/>
      <c r="AE48" s="37"/>
      <c r="AF48" s="37"/>
      <c r="AG48" s="37"/>
    </row>
    <row r="49" spans="1:33" ht="90" x14ac:dyDescent="0.25">
      <c r="A49" s="289"/>
      <c r="B49" s="27" t="s">
        <v>272</v>
      </c>
      <c r="C49" s="27" t="s">
        <v>226</v>
      </c>
      <c r="D49" s="27">
        <v>410</v>
      </c>
      <c r="E49" s="27" t="s">
        <v>78</v>
      </c>
      <c r="F49" s="14">
        <v>10000000</v>
      </c>
      <c r="G49" s="30">
        <v>9996834</v>
      </c>
      <c r="H49" s="4">
        <f t="shared" si="4"/>
        <v>3166</v>
      </c>
      <c r="I49" s="33">
        <v>0</v>
      </c>
      <c r="J49" s="33">
        <v>0</v>
      </c>
      <c r="K49" s="28"/>
      <c r="L49" s="5"/>
      <c r="M49" s="5"/>
      <c r="N49" s="5"/>
      <c r="O49" s="5"/>
      <c r="P49" s="5"/>
      <c r="Q49" s="5"/>
      <c r="R49" s="95">
        <v>100</v>
      </c>
      <c r="S49" s="95">
        <v>100</v>
      </c>
      <c r="T49" s="95">
        <f t="shared" si="3"/>
        <v>100</v>
      </c>
      <c r="U49" s="32" t="s">
        <v>537</v>
      </c>
      <c r="V49" s="181" t="s">
        <v>667</v>
      </c>
      <c r="W49" s="29">
        <f t="shared" si="5"/>
        <v>0.9996834</v>
      </c>
      <c r="X49" s="37"/>
      <c r="Y49" s="37"/>
      <c r="Z49" s="37"/>
      <c r="AA49" s="37"/>
      <c r="AB49" s="37"/>
      <c r="AC49" s="37"/>
      <c r="AD49" s="37"/>
      <c r="AE49" s="37"/>
      <c r="AF49" s="37"/>
      <c r="AG49" s="37"/>
    </row>
    <row r="50" spans="1:33" ht="48" x14ac:dyDescent="0.25">
      <c r="A50" s="289"/>
      <c r="B50" s="27" t="s">
        <v>273</v>
      </c>
      <c r="C50" s="27" t="s">
        <v>227</v>
      </c>
      <c r="D50" s="27">
        <v>410</v>
      </c>
      <c r="E50" s="27" t="s">
        <v>78</v>
      </c>
      <c r="F50" s="14">
        <v>20000000</v>
      </c>
      <c r="G50" s="30">
        <v>19997612</v>
      </c>
      <c r="H50" s="4">
        <f t="shared" si="4"/>
        <v>2388</v>
      </c>
      <c r="I50" s="33"/>
      <c r="J50" s="33">
        <v>1</v>
      </c>
      <c r="K50" s="28"/>
      <c r="L50" s="5"/>
      <c r="M50" s="5"/>
      <c r="N50" s="5"/>
      <c r="O50" s="5"/>
      <c r="P50" s="5"/>
      <c r="Q50" s="5"/>
      <c r="R50" s="95">
        <v>100</v>
      </c>
      <c r="S50" s="95">
        <v>100</v>
      </c>
      <c r="T50" s="95">
        <f t="shared" si="3"/>
        <v>100</v>
      </c>
      <c r="U50" s="32" t="s">
        <v>475</v>
      </c>
      <c r="V50" s="181" t="s">
        <v>601</v>
      </c>
      <c r="W50" s="29">
        <f t="shared" si="5"/>
        <v>0.99988060000000001</v>
      </c>
      <c r="X50" s="37"/>
      <c r="Y50" s="37"/>
      <c r="Z50" s="37"/>
      <c r="AA50" s="37"/>
      <c r="AB50" s="37"/>
      <c r="AC50" s="37"/>
      <c r="AD50" s="37"/>
      <c r="AE50" s="37"/>
      <c r="AF50" s="37"/>
      <c r="AG50" s="37"/>
    </row>
    <row r="51" spans="1:33" ht="57" customHeight="1" x14ac:dyDescent="0.25">
      <c r="A51" s="289"/>
      <c r="B51" s="27" t="s">
        <v>274</v>
      </c>
      <c r="C51" s="27" t="s">
        <v>228</v>
      </c>
      <c r="D51" s="27">
        <v>410</v>
      </c>
      <c r="E51" s="27" t="s">
        <v>78</v>
      </c>
      <c r="F51" s="14">
        <v>13200000</v>
      </c>
      <c r="G51" s="30">
        <v>10000000</v>
      </c>
      <c r="H51" s="4">
        <f t="shared" si="4"/>
        <v>3200000</v>
      </c>
      <c r="I51" s="33"/>
      <c r="J51" s="33">
        <v>4</v>
      </c>
      <c r="K51" s="28"/>
      <c r="L51" s="5"/>
      <c r="M51" s="5"/>
      <c r="N51" s="5"/>
      <c r="O51" s="5"/>
      <c r="P51" s="5"/>
      <c r="Q51" s="5"/>
      <c r="R51" s="95">
        <v>76</v>
      </c>
      <c r="S51" s="95">
        <v>100</v>
      </c>
      <c r="T51" s="95">
        <f t="shared" si="3"/>
        <v>76</v>
      </c>
      <c r="U51" s="32" t="s">
        <v>538</v>
      </c>
      <c r="V51" s="181" t="s">
        <v>589</v>
      </c>
      <c r="W51" s="29">
        <f t="shared" si="5"/>
        <v>0.75757575757575757</v>
      </c>
      <c r="X51" s="37"/>
      <c r="Y51" s="37"/>
      <c r="Z51" s="37"/>
      <c r="AA51" s="37"/>
      <c r="AB51" s="37"/>
      <c r="AC51" s="37"/>
      <c r="AD51" s="37"/>
      <c r="AE51" s="37"/>
      <c r="AF51" s="37"/>
      <c r="AG51" s="37"/>
    </row>
    <row r="52" spans="1:33" ht="105.75" customHeight="1" x14ac:dyDescent="0.25">
      <c r="A52" s="317" t="s">
        <v>275</v>
      </c>
      <c r="B52" s="27" t="s">
        <v>276</v>
      </c>
      <c r="C52" s="27" t="s">
        <v>229</v>
      </c>
      <c r="D52" s="27">
        <v>410</v>
      </c>
      <c r="E52" s="27" t="s">
        <v>78</v>
      </c>
      <c r="F52" s="14">
        <v>374741836</v>
      </c>
      <c r="G52" s="30">
        <v>372199461</v>
      </c>
      <c r="H52" s="4">
        <f t="shared" si="4"/>
        <v>2542375</v>
      </c>
      <c r="I52" s="5">
        <v>2</v>
      </c>
      <c r="J52" s="5">
        <v>1</v>
      </c>
      <c r="K52" s="28"/>
      <c r="L52" s="5"/>
      <c r="M52" s="5"/>
      <c r="N52" s="5"/>
      <c r="O52" s="5"/>
      <c r="P52" s="5"/>
      <c r="Q52" s="5"/>
      <c r="R52" s="95">
        <v>76</v>
      </c>
      <c r="S52" s="95">
        <v>100</v>
      </c>
      <c r="T52" s="95">
        <f t="shared" si="3"/>
        <v>76</v>
      </c>
      <c r="U52" s="155" t="s">
        <v>539</v>
      </c>
      <c r="V52" s="181" t="s">
        <v>589</v>
      </c>
      <c r="W52" s="29">
        <f t="shared" si="5"/>
        <v>0.99321566274228323</v>
      </c>
      <c r="X52" s="37"/>
      <c r="Y52" s="37"/>
      <c r="Z52" s="37"/>
      <c r="AA52" s="37"/>
      <c r="AB52" s="37"/>
      <c r="AC52" s="37"/>
      <c r="AD52" s="37"/>
      <c r="AE52" s="37"/>
      <c r="AF52" s="37"/>
      <c r="AG52" s="37"/>
    </row>
    <row r="53" spans="1:33" ht="63.75" customHeight="1" x14ac:dyDescent="0.25">
      <c r="A53" s="318"/>
      <c r="B53" s="27" t="s">
        <v>277</v>
      </c>
      <c r="C53" s="27" t="s">
        <v>230</v>
      </c>
      <c r="D53" s="27">
        <v>410</v>
      </c>
      <c r="E53" s="27" t="s">
        <v>78</v>
      </c>
      <c r="F53" s="14">
        <v>30000000</v>
      </c>
      <c r="G53" s="30">
        <v>30000000</v>
      </c>
      <c r="H53" s="4">
        <f t="shared" si="4"/>
        <v>0</v>
      </c>
      <c r="I53" s="33"/>
      <c r="J53" s="33">
        <v>1</v>
      </c>
      <c r="K53" s="28"/>
      <c r="L53" s="5"/>
      <c r="M53" s="5"/>
      <c r="N53" s="5"/>
      <c r="O53" s="5"/>
      <c r="P53" s="5"/>
      <c r="Q53" s="5"/>
      <c r="R53" s="95">
        <f t="shared" si="6"/>
        <v>100</v>
      </c>
      <c r="S53" s="95">
        <v>100</v>
      </c>
      <c r="T53" s="95">
        <f t="shared" si="3"/>
        <v>100</v>
      </c>
      <c r="U53" s="32" t="s">
        <v>540</v>
      </c>
      <c r="V53" s="181" t="s">
        <v>671</v>
      </c>
      <c r="W53" s="29">
        <f t="shared" si="5"/>
        <v>1</v>
      </c>
      <c r="X53" s="37"/>
      <c r="Y53" s="37"/>
      <c r="Z53" s="37"/>
      <c r="AA53" s="37"/>
      <c r="AB53" s="37"/>
      <c r="AC53" s="37"/>
      <c r="AD53" s="37"/>
      <c r="AE53" s="37"/>
      <c r="AF53" s="37"/>
      <c r="AG53" s="37"/>
    </row>
    <row r="54" spans="1:33" ht="210" customHeight="1" x14ac:dyDescent="0.25">
      <c r="A54" s="289" t="s">
        <v>278</v>
      </c>
      <c r="B54" s="27" t="s">
        <v>279</v>
      </c>
      <c r="C54" s="27" t="s">
        <v>231</v>
      </c>
      <c r="D54" s="27">
        <v>410</v>
      </c>
      <c r="E54" s="27" t="s">
        <v>78</v>
      </c>
      <c r="F54" s="14">
        <v>90000000</v>
      </c>
      <c r="G54" s="30">
        <v>86545987</v>
      </c>
      <c r="H54" s="4">
        <f t="shared" si="4"/>
        <v>3454013</v>
      </c>
      <c r="I54" s="5">
        <v>1</v>
      </c>
      <c r="J54" s="5">
        <v>1</v>
      </c>
      <c r="K54" s="28"/>
      <c r="L54" s="5"/>
      <c r="M54" s="5"/>
      <c r="N54" s="5"/>
      <c r="O54" s="5"/>
      <c r="P54" s="5"/>
      <c r="Q54" s="5"/>
      <c r="R54" s="95">
        <f t="shared" si="6"/>
        <v>96.16220777777778</v>
      </c>
      <c r="S54" s="95">
        <v>90</v>
      </c>
      <c r="T54" s="95">
        <f t="shared" si="3"/>
        <v>86.545987000000011</v>
      </c>
      <c r="U54" s="8" t="s">
        <v>232</v>
      </c>
      <c r="V54" s="186" t="s">
        <v>602</v>
      </c>
      <c r="W54" s="29">
        <f t="shared" si="5"/>
        <v>0.96162207777777775</v>
      </c>
      <c r="X54" s="37"/>
      <c r="Y54" s="37"/>
      <c r="Z54" s="37"/>
      <c r="AA54" s="37"/>
      <c r="AB54" s="37"/>
      <c r="AC54" s="37"/>
      <c r="AD54" s="37"/>
      <c r="AE54" s="37"/>
      <c r="AF54" s="37"/>
      <c r="AG54" s="37"/>
    </row>
    <row r="55" spans="1:33" ht="84" x14ac:dyDescent="0.25">
      <c r="A55" s="289"/>
      <c r="B55" s="27" t="s">
        <v>280</v>
      </c>
      <c r="C55" s="27" t="s">
        <v>205</v>
      </c>
      <c r="D55" s="27">
        <v>410</v>
      </c>
      <c r="E55" s="27" t="s">
        <v>55</v>
      </c>
      <c r="F55" s="14">
        <v>5060373</v>
      </c>
      <c r="G55" s="30">
        <v>5060373</v>
      </c>
      <c r="H55" s="4">
        <f t="shared" si="4"/>
        <v>0</v>
      </c>
      <c r="I55" s="33">
        <v>0</v>
      </c>
      <c r="J55" s="33">
        <v>32</v>
      </c>
      <c r="K55" s="33"/>
      <c r="L55" s="5"/>
      <c r="M55" s="5"/>
      <c r="N55" s="5"/>
      <c r="O55" s="5"/>
      <c r="P55" s="5"/>
      <c r="Q55" s="5"/>
      <c r="R55" s="95">
        <f t="shared" si="6"/>
        <v>100</v>
      </c>
      <c r="S55" s="95">
        <v>80</v>
      </c>
      <c r="T55" s="95">
        <f t="shared" si="3"/>
        <v>80</v>
      </c>
      <c r="U55" s="5" t="s">
        <v>233</v>
      </c>
      <c r="V55" s="183" t="s">
        <v>603</v>
      </c>
      <c r="W55" s="29">
        <f t="shared" si="5"/>
        <v>1</v>
      </c>
      <c r="X55" s="37"/>
      <c r="Y55" s="37"/>
      <c r="Z55" s="37"/>
      <c r="AA55" s="37"/>
      <c r="AB55" s="37"/>
      <c r="AC55" s="37"/>
      <c r="AD55" s="37"/>
      <c r="AE55" s="37"/>
      <c r="AF55" s="37"/>
      <c r="AG55" s="37"/>
    </row>
    <row r="56" spans="1:33" ht="165" customHeight="1" x14ac:dyDescent="0.25">
      <c r="A56" s="289" t="s">
        <v>281</v>
      </c>
      <c r="B56" s="27" t="s">
        <v>282</v>
      </c>
      <c r="C56" s="27" t="s">
        <v>234</v>
      </c>
      <c r="D56" s="27">
        <v>410</v>
      </c>
      <c r="E56" s="27" t="s">
        <v>235</v>
      </c>
      <c r="F56" s="14">
        <v>42000000</v>
      </c>
      <c r="G56" s="30">
        <v>41940272</v>
      </c>
      <c r="H56" s="4">
        <f t="shared" si="4"/>
        <v>59728</v>
      </c>
      <c r="I56" s="5">
        <v>4</v>
      </c>
      <c r="J56" s="5">
        <v>1</v>
      </c>
      <c r="K56" s="28"/>
      <c r="L56" s="5"/>
      <c r="M56" s="5"/>
      <c r="N56" s="5"/>
      <c r="O56" s="5"/>
      <c r="P56" s="5"/>
      <c r="Q56" s="5"/>
      <c r="R56" s="95">
        <v>100</v>
      </c>
      <c r="S56" s="95">
        <v>300</v>
      </c>
      <c r="T56" s="95">
        <f t="shared" si="3"/>
        <v>300</v>
      </c>
      <c r="U56" s="32" t="s">
        <v>541</v>
      </c>
      <c r="V56" s="181" t="s">
        <v>604</v>
      </c>
      <c r="W56" s="29">
        <f t="shared" si="5"/>
        <v>0.99857790476190478</v>
      </c>
      <c r="X56" s="37"/>
      <c r="Y56" s="37"/>
      <c r="Z56" s="37"/>
      <c r="AA56" s="37"/>
      <c r="AB56" s="37"/>
      <c r="AC56" s="37"/>
      <c r="AD56" s="37"/>
      <c r="AE56" s="37"/>
      <c r="AF56" s="37"/>
      <c r="AG56" s="37"/>
    </row>
    <row r="57" spans="1:33" ht="60" x14ac:dyDescent="0.25">
      <c r="A57" s="289"/>
      <c r="B57" s="27" t="s">
        <v>283</v>
      </c>
      <c r="C57" s="27" t="s">
        <v>236</v>
      </c>
      <c r="D57" s="27">
        <v>410</v>
      </c>
      <c r="E57" s="27" t="s">
        <v>78</v>
      </c>
      <c r="F57" s="14">
        <v>10000000</v>
      </c>
      <c r="G57" s="30">
        <v>9553836</v>
      </c>
      <c r="H57" s="4">
        <f t="shared" si="4"/>
        <v>446164</v>
      </c>
      <c r="I57" s="5">
        <v>1</v>
      </c>
      <c r="J57" s="5">
        <v>1</v>
      </c>
      <c r="K57" s="28"/>
      <c r="L57" s="5"/>
      <c r="M57" s="5"/>
      <c r="N57" s="5"/>
      <c r="O57" s="5"/>
      <c r="P57" s="5"/>
      <c r="Q57" s="5"/>
      <c r="R57" s="95">
        <f t="shared" si="6"/>
        <v>95.538359999999997</v>
      </c>
      <c r="S57" s="95">
        <v>150</v>
      </c>
      <c r="T57" s="95">
        <f t="shared" si="3"/>
        <v>143.30753999999999</v>
      </c>
      <c r="U57" s="8" t="s">
        <v>542</v>
      </c>
      <c r="V57" s="187" t="s">
        <v>589</v>
      </c>
      <c r="W57" s="29">
        <f t="shared" si="5"/>
        <v>0.9553836</v>
      </c>
      <c r="X57" s="37"/>
      <c r="Y57" s="37"/>
      <c r="Z57" s="37"/>
      <c r="AA57" s="37"/>
      <c r="AB57" s="37"/>
      <c r="AC57" s="37"/>
      <c r="AD57" s="37"/>
      <c r="AE57" s="37"/>
      <c r="AF57" s="37"/>
      <c r="AG57" s="37"/>
    </row>
    <row r="58" spans="1:33" ht="409.5" x14ac:dyDescent="0.25">
      <c r="A58" s="289"/>
      <c r="B58" s="27" t="s">
        <v>284</v>
      </c>
      <c r="C58" s="27" t="s">
        <v>237</v>
      </c>
      <c r="D58" s="27">
        <v>410</v>
      </c>
      <c r="E58" s="27" t="s">
        <v>78</v>
      </c>
      <c r="F58" s="14">
        <v>30000000</v>
      </c>
      <c r="G58" s="30">
        <v>29883756</v>
      </c>
      <c r="H58" s="4">
        <f t="shared" si="4"/>
        <v>116244</v>
      </c>
      <c r="I58" s="5">
        <v>11</v>
      </c>
      <c r="J58" s="5">
        <v>6</v>
      </c>
      <c r="K58" s="28"/>
      <c r="L58" s="5"/>
      <c r="M58" s="5"/>
      <c r="N58" s="5"/>
      <c r="O58" s="5"/>
      <c r="P58" s="5"/>
      <c r="Q58" s="5"/>
      <c r="R58" s="95">
        <v>100</v>
      </c>
      <c r="S58" s="95">
        <v>150</v>
      </c>
      <c r="T58" s="95">
        <f t="shared" si="3"/>
        <v>150</v>
      </c>
      <c r="U58" s="32" t="s">
        <v>543</v>
      </c>
      <c r="V58" s="187" t="s">
        <v>605</v>
      </c>
      <c r="W58" s="29">
        <f t="shared" si="5"/>
        <v>0.99612520000000004</v>
      </c>
      <c r="X58" s="37"/>
      <c r="Y58" s="37"/>
      <c r="Z58" s="37"/>
      <c r="AA58" s="37"/>
      <c r="AB58" s="37"/>
      <c r="AC58" s="37"/>
      <c r="AD58" s="37"/>
      <c r="AE58" s="37"/>
      <c r="AF58" s="37"/>
      <c r="AG58" s="37"/>
    </row>
    <row r="59" spans="1:33" ht="52.5" customHeight="1" x14ac:dyDescent="0.25">
      <c r="A59" s="289"/>
      <c r="B59" s="27" t="s">
        <v>285</v>
      </c>
      <c r="C59" s="27" t="s">
        <v>238</v>
      </c>
      <c r="D59" s="27">
        <v>410</v>
      </c>
      <c r="E59" s="27" t="s">
        <v>78</v>
      </c>
      <c r="F59" s="14">
        <v>10000000</v>
      </c>
      <c r="G59" s="30">
        <v>10000000</v>
      </c>
      <c r="H59" s="4">
        <f t="shared" si="4"/>
        <v>0</v>
      </c>
      <c r="I59" s="5">
        <v>1</v>
      </c>
      <c r="J59" s="5">
        <v>1</v>
      </c>
      <c r="K59" s="28"/>
      <c r="L59" s="5"/>
      <c r="M59" s="5"/>
      <c r="N59" s="5"/>
      <c r="O59" s="5"/>
      <c r="P59" s="5"/>
      <c r="Q59" s="5"/>
      <c r="R59" s="95">
        <f t="shared" si="6"/>
        <v>100</v>
      </c>
      <c r="S59" s="95">
        <v>100</v>
      </c>
      <c r="T59" s="95">
        <f t="shared" si="3"/>
        <v>100</v>
      </c>
      <c r="U59" s="32" t="s">
        <v>239</v>
      </c>
      <c r="V59" s="187" t="s">
        <v>668</v>
      </c>
      <c r="W59" s="29">
        <f t="shared" si="5"/>
        <v>1</v>
      </c>
      <c r="X59" s="37"/>
      <c r="Y59" s="37"/>
      <c r="Z59" s="37"/>
      <c r="AA59" s="37"/>
      <c r="AB59" s="37"/>
      <c r="AC59" s="37"/>
      <c r="AD59" s="37"/>
      <c r="AE59" s="37"/>
      <c r="AF59" s="37"/>
      <c r="AG59" s="37"/>
    </row>
    <row r="60" spans="1:33" ht="324" x14ac:dyDescent="0.25">
      <c r="A60" s="289"/>
      <c r="B60" s="27" t="s">
        <v>286</v>
      </c>
      <c r="C60" s="27" t="s">
        <v>240</v>
      </c>
      <c r="D60" s="27">
        <v>410</v>
      </c>
      <c r="E60" s="27" t="s">
        <v>78</v>
      </c>
      <c r="F60" s="14">
        <v>226043428</v>
      </c>
      <c r="G60" s="30">
        <v>100750687</v>
      </c>
      <c r="H60" s="4">
        <f t="shared" si="4"/>
        <v>125292741</v>
      </c>
      <c r="I60" s="33"/>
      <c r="J60" s="33">
        <v>7</v>
      </c>
      <c r="K60" s="28"/>
      <c r="L60" s="5"/>
      <c r="M60" s="5"/>
      <c r="N60" s="5"/>
      <c r="O60" s="5"/>
      <c r="P60" s="5"/>
      <c r="Q60" s="5"/>
      <c r="R60" s="95">
        <f t="shared" si="6"/>
        <v>44.571385194176052</v>
      </c>
      <c r="S60" s="95">
        <v>100</v>
      </c>
      <c r="T60" s="95">
        <f t="shared" si="3"/>
        <v>44.571385194176052</v>
      </c>
      <c r="U60" s="32" t="s">
        <v>544</v>
      </c>
      <c r="V60" s="181" t="s">
        <v>606</v>
      </c>
      <c r="W60" s="29">
        <f t="shared" si="5"/>
        <v>0.4457138519417605</v>
      </c>
      <c r="X60" s="37"/>
      <c r="Y60" s="37"/>
      <c r="Z60" s="37"/>
      <c r="AA60" s="37"/>
      <c r="AB60" s="37"/>
      <c r="AC60" s="37"/>
      <c r="AD60" s="37"/>
      <c r="AE60" s="37"/>
      <c r="AF60" s="37"/>
      <c r="AG60" s="37"/>
    </row>
    <row r="61" spans="1:33" ht="45" x14ac:dyDescent="0.25">
      <c r="A61" s="289"/>
      <c r="B61" s="27" t="s">
        <v>287</v>
      </c>
      <c r="C61" s="27" t="s">
        <v>241</v>
      </c>
      <c r="D61" s="27">
        <v>410</v>
      </c>
      <c r="E61" s="27" t="s">
        <v>78</v>
      </c>
      <c r="F61" s="14">
        <v>16000000</v>
      </c>
      <c r="G61" s="30">
        <v>16000000</v>
      </c>
      <c r="H61" s="4">
        <f t="shared" si="4"/>
        <v>0</v>
      </c>
      <c r="I61" s="33"/>
      <c r="J61" s="33"/>
      <c r="K61" s="28"/>
      <c r="L61" s="5"/>
      <c r="M61" s="5"/>
      <c r="N61" s="5"/>
      <c r="O61" s="5"/>
      <c r="P61" s="5"/>
      <c r="Q61" s="5"/>
      <c r="R61" s="95">
        <f t="shared" si="6"/>
        <v>100</v>
      </c>
      <c r="S61" s="95">
        <v>100</v>
      </c>
      <c r="T61" s="95">
        <f t="shared" si="3"/>
        <v>100</v>
      </c>
      <c r="U61" s="5" t="s">
        <v>221</v>
      </c>
      <c r="V61" s="188" t="s">
        <v>607</v>
      </c>
      <c r="W61" s="29">
        <f t="shared" si="5"/>
        <v>1</v>
      </c>
      <c r="X61" s="37"/>
      <c r="Y61" s="37"/>
      <c r="Z61" s="37"/>
      <c r="AA61" s="37"/>
      <c r="AB61" s="37"/>
      <c r="AC61" s="37"/>
      <c r="AD61" s="37"/>
      <c r="AE61" s="37"/>
      <c r="AF61" s="37"/>
      <c r="AG61" s="37"/>
    </row>
    <row r="62" spans="1:33" x14ac:dyDescent="0.25">
      <c r="A62" s="13"/>
      <c r="B62" s="13"/>
      <c r="C62" s="27"/>
      <c r="D62" s="27"/>
      <c r="E62" s="27"/>
      <c r="F62" s="35">
        <f>+SUM(F23:F61)</f>
        <v>6304612321</v>
      </c>
      <c r="G62" s="35">
        <f>+SUM(G23:G61)</f>
        <v>5469960688</v>
      </c>
      <c r="H62" s="35">
        <f>+SUM(H23:H61)</f>
        <v>834651633</v>
      </c>
      <c r="I62" s="265">
        <f>(G62/F62)*100</f>
        <v>86.761253658375423</v>
      </c>
      <c r="J62" s="5"/>
      <c r="K62" s="28"/>
      <c r="L62" s="5"/>
      <c r="M62" s="5"/>
      <c r="N62" s="5"/>
      <c r="O62" s="5"/>
      <c r="P62" s="5"/>
      <c r="Q62" s="5"/>
      <c r="R62" s="5"/>
      <c r="S62" s="5"/>
      <c r="T62" s="5"/>
      <c r="U62" s="5"/>
      <c r="V62" s="5"/>
      <c r="W62" s="29" t="e">
        <f>+G62/#REF!</f>
        <v>#REF!</v>
      </c>
      <c r="X62" s="37"/>
      <c r="Y62" s="37"/>
      <c r="Z62" s="37"/>
      <c r="AA62" s="37"/>
      <c r="AB62" s="37"/>
      <c r="AC62" s="37"/>
      <c r="AD62" s="37"/>
      <c r="AE62" s="37"/>
      <c r="AF62" s="37"/>
      <c r="AG62" s="37"/>
    </row>
    <row r="65" spans="1:22" ht="409.5" x14ac:dyDescent="0.25">
      <c r="A65" s="317" t="s">
        <v>66</v>
      </c>
      <c r="B65" s="27" t="s">
        <v>67</v>
      </c>
      <c r="C65" s="27" t="s">
        <v>68</v>
      </c>
      <c r="D65" s="27">
        <v>520</v>
      </c>
      <c r="E65" s="27" t="s">
        <v>69</v>
      </c>
      <c r="F65" s="14">
        <v>117258276</v>
      </c>
      <c r="G65" s="4">
        <v>115893703</v>
      </c>
      <c r="H65" s="4">
        <f t="shared" ref="H65:H96" si="7">F65-G65</f>
        <v>1364573</v>
      </c>
      <c r="I65" s="5">
        <v>201</v>
      </c>
      <c r="J65" s="5">
        <v>213</v>
      </c>
      <c r="K65" s="149"/>
      <c r="L65" s="150"/>
      <c r="M65" s="149"/>
      <c r="N65" s="150"/>
      <c r="O65" s="149"/>
      <c r="P65" s="150"/>
      <c r="Q65" s="149"/>
      <c r="R65" s="95">
        <f t="shared" ref="R65:R96" si="8">(G65/F65)*100</f>
        <v>98.836267215799765</v>
      </c>
      <c r="S65" s="95">
        <v>57</v>
      </c>
      <c r="T65" s="95">
        <f t="shared" ref="T65:T96" si="9">(R65*S65)/100</f>
        <v>56.336672313005863</v>
      </c>
      <c r="U65" s="32" t="s">
        <v>549</v>
      </c>
      <c r="V65" s="190" t="s">
        <v>608</v>
      </c>
    </row>
    <row r="66" spans="1:22" ht="52.5" customHeight="1" x14ac:dyDescent="0.25">
      <c r="A66" s="318"/>
      <c r="B66" s="27" t="s">
        <v>70</v>
      </c>
      <c r="C66" s="27" t="s">
        <v>71</v>
      </c>
      <c r="D66" s="27">
        <v>520</v>
      </c>
      <c r="E66" s="27" t="s">
        <v>72</v>
      </c>
      <c r="F66" s="14">
        <v>8000000</v>
      </c>
      <c r="G66" s="4">
        <v>2559500</v>
      </c>
      <c r="H66" s="4">
        <f t="shared" si="7"/>
        <v>5440500</v>
      </c>
      <c r="I66" s="5">
        <v>5</v>
      </c>
      <c r="J66" s="5"/>
      <c r="K66" s="5"/>
      <c r="L66" s="5"/>
      <c r="M66" s="5"/>
      <c r="N66" s="5"/>
      <c r="O66" s="5"/>
      <c r="P66" s="5"/>
      <c r="Q66" s="5"/>
      <c r="R66" s="95">
        <f t="shared" si="8"/>
        <v>31.993749999999999</v>
      </c>
      <c r="S66" s="95">
        <v>100</v>
      </c>
      <c r="T66" s="95">
        <f t="shared" si="9"/>
        <v>31.993749999999999</v>
      </c>
      <c r="U66" s="32" t="s">
        <v>552</v>
      </c>
      <c r="V66" s="191" t="s">
        <v>609</v>
      </c>
    </row>
    <row r="67" spans="1:22" ht="90" x14ac:dyDescent="0.25">
      <c r="A67" s="319"/>
      <c r="B67" s="27" t="s">
        <v>73</v>
      </c>
      <c r="C67" s="27" t="s">
        <v>74</v>
      </c>
      <c r="D67" s="27">
        <v>520</v>
      </c>
      <c r="E67" s="27" t="s">
        <v>55</v>
      </c>
      <c r="F67" s="14">
        <v>3000000</v>
      </c>
      <c r="G67" s="4">
        <v>3000000</v>
      </c>
      <c r="H67" s="4">
        <f t="shared" si="7"/>
        <v>0</v>
      </c>
      <c r="I67" s="5"/>
      <c r="J67" s="5"/>
      <c r="K67" s="5"/>
      <c r="L67" s="5"/>
      <c r="M67" s="5"/>
      <c r="N67" s="5"/>
      <c r="O67" s="5"/>
      <c r="P67" s="5"/>
      <c r="Q67" s="5"/>
      <c r="R67" s="95">
        <f t="shared" si="8"/>
        <v>100</v>
      </c>
      <c r="S67" s="95">
        <v>100</v>
      </c>
      <c r="T67" s="95">
        <f t="shared" si="9"/>
        <v>100</v>
      </c>
      <c r="U67" s="32" t="s">
        <v>553</v>
      </c>
      <c r="V67" s="190" t="s">
        <v>610</v>
      </c>
    </row>
    <row r="68" spans="1:22" ht="409.5" x14ac:dyDescent="0.25">
      <c r="A68" s="27" t="s">
        <v>75</v>
      </c>
      <c r="B68" s="27" t="s">
        <v>76</v>
      </c>
      <c r="C68" s="27" t="s">
        <v>77</v>
      </c>
      <c r="D68" s="27">
        <v>520</v>
      </c>
      <c r="E68" s="27" t="s">
        <v>78</v>
      </c>
      <c r="F68" s="14">
        <v>20000000</v>
      </c>
      <c r="G68" s="4">
        <v>18023361</v>
      </c>
      <c r="H68" s="4">
        <f t="shared" si="7"/>
        <v>1976639</v>
      </c>
      <c r="I68" s="5"/>
      <c r="J68" s="5"/>
      <c r="K68" s="5"/>
      <c r="L68" s="5"/>
      <c r="M68" s="5"/>
      <c r="N68" s="5"/>
      <c r="O68" s="5"/>
      <c r="P68" s="5"/>
      <c r="Q68" s="5"/>
      <c r="R68" s="95">
        <f t="shared" si="8"/>
        <v>90.116804999999999</v>
      </c>
      <c r="S68" s="95">
        <v>100</v>
      </c>
      <c r="T68" s="95">
        <f t="shared" si="9"/>
        <v>90.116804999999999</v>
      </c>
      <c r="U68" s="32" t="s">
        <v>550</v>
      </c>
      <c r="V68" s="192" t="s">
        <v>611</v>
      </c>
    </row>
    <row r="69" spans="1:22" ht="267.75" x14ac:dyDescent="0.25">
      <c r="A69" s="317" t="s">
        <v>79</v>
      </c>
      <c r="B69" s="27" t="s">
        <v>80</v>
      </c>
      <c r="C69" s="27" t="s">
        <v>81</v>
      </c>
      <c r="D69" s="27">
        <v>520</v>
      </c>
      <c r="E69" s="27" t="s">
        <v>78</v>
      </c>
      <c r="F69" s="14">
        <v>115000000</v>
      </c>
      <c r="G69" s="4">
        <v>114527173</v>
      </c>
      <c r="H69" s="4">
        <f t="shared" si="7"/>
        <v>472827</v>
      </c>
      <c r="I69" s="5">
        <v>4</v>
      </c>
      <c r="J69" s="5">
        <v>5</v>
      </c>
      <c r="K69" s="197"/>
      <c r="L69" s="150"/>
      <c r="M69" s="198"/>
      <c r="N69" s="150"/>
      <c r="O69" s="198"/>
      <c r="P69" s="150"/>
      <c r="Q69" s="149"/>
      <c r="R69" s="95">
        <v>100</v>
      </c>
      <c r="S69" s="95">
        <v>100</v>
      </c>
      <c r="T69" s="95">
        <f t="shared" si="9"/>
        <v>100</v>
      </c>
      <c r="U69" s="32" t="s">
        <v>551</v>
      </c>
      <c r="V69" s="190" t="s">
        <v>612</v>
      </c>
    </row>
    <row r="70" spans="1:22" ht="409.5" x14ac:dyDescent="0.25">
      <c r="A70" s="318"/>
      <c r="B70" s="27" t="s">
        <v>82</v>
      </c>
      <c r="C70" s="27" t="s">
        <v>83</v>
      </c>
      <c r="D70" s="27">
        <v>520</v>
      </c>
      <c r="E70" s="27" t="s">
        <v>78</v>
      </c>
      <c r="F70" s="14">
        <v>405901442</v>
      </c>
      <c r="G70" s="4">
        <v>372131297</v>
      </c>
      <c r="H70" s="4">
        <f t="shared" si="7"/>
        <v>33770145</v>
      </c>
      <c r="I70" s="5">
        <v>18</v>
      </c>
      <c r="J70" s="5">
        <v>20</v>
      </c>
      <c r="K70" s="5"/>
      <c r="L70" s="5"/>
      <c r="M70" s="5"/>
      <c r="N70" s="5"/>
      <c r="O70" s="5"/>
      <c r="P70" s="5"/>
      <c r="Q70" s="5"/>
      <c r="R70" s="95">
        <v>76</v>
      </c>
      <c r="S70" s="95">
        <v>205</v>
      </c>
      <c r="T70" s="95">
        <f t="shared" si="9"/>
        <v>155.80000000000001</v>
      </c>
      <c r="U70" s="32" t="s">
        <v>476</v>
      </c>
      <c r="V70" s="190" t="s">
        <v>613</v>
      </c>
    </row>
    <row r="71" spans="1:22" ht="88.5" customHeight="1" x14ac:dyDescent="0.25">
      <c r="A71" s="318"/>
      <c r="B71" s="27" t="s">
        <v>84</v>
      </c>
      <c r="C71" s="27" t="s">
        <v>85</v>
      </c>
      <c r="D71" s="27">
        <v>520</v>
      </c>
      <c r="E71" s="27" t="s">
        <v>86</v>
      </c>
      <c r="F71" s="14">
        <v>18000000</v>
      </c>
      <c r="G71" s="4">
        <v>17807112</v>
      </c>
      <c r="H71" s="4">
        <f t="shared" si="7"/>
        <v>192888</v>
      </c>
      <c r="I71" s="5">
        <v>36</v>
      </c>
      <c r="J71" s="5">
        <v>36</v>
      </c>
      <c r="K71" s="197"/>
      <c r="L71" s="150"/>
      <c r="M71" s="198"/>
      <c r="N71" s="150"/>
      <c r="O71" s="198"/>
      <c r="P71" s="150"/>
      <c r="Q71" s="149"/>
      <c r="R71" s="95">
        <f t="shared" si="8"/>
        <v>98.928400000000011</v>
      </c>
      <c r="S71" s="95">
        <v>77</v>
      </c>
      <c r="T71" s="95">
        <f t="shared" si="9"/>
        <v>76.174868000000004</v>
      </c>
      <c r="U71" s="32" t="s">
        <v>477</v>
      </c>
      <c r="V71" s="190" t="s">
        <v>614</v>
      </c>
    </row>
    <row r="72" spans="1:22" ht="45.75" customHeight="1" x14ac:dyDescent="0.25">
      <c r="A72" s="318"/>
      <c r="B72" s="27" t="s">
        <v>87</v>
      </c>
      <c r="C72" s="27" t="s">
        <v>88</v>
      </c>
      <c r="D72" s="27">
        <v>520</v>
      </c>
      <c r="E72" s="27" t="s">
        <v>89</v>
      </c>
      <c r="F72" s="14">
        <v>8504663</v>
      </c>
      <c r="G72" s="4">
        <v>6963200</v>
      </c>
      <c r="H72" s="4">
        <f t="shared" si="7"/>
        <v>1541463</v>
      </c>
      <c r="I72" s="5">
        <v>17</v>
      </c>
      <c r="J72" s="5">
        <v>20</v>
      </c>
      <c r="K72" s="5"/>
      <c r="L72" s="5"/>
      <c r="M72" s="5"/>
      <c r="N72" s="5"/>
      <c r="O72" s="5"/>
      <c r="P72" s="5"/>
      <c r="Q72" s="5"/>
      <c r="R72" s="95">
        <f t="shared" si="8"/>
        <v>81.875084291993687</v>
      </c>
      <c r="S72" s="95">
        <v>35</v>
      </c>
      <c r="T72" s="95">
        <f t="shared" si="9"/>
        <v>28.656279502197791</v>
      </c>
      <c r="U72" s="32" t="s">
        <v>478</v>
      </c>
      <c r="V72" s="190" t="s">
        <v>610</v>
      </c>
    </row>
    <row r="73" spans="1:22" ht="45" x14ac:dyDescent="0.25">
      <c r="A73" s="318"/>
      <c r="B73" s="27" t="s">
        <v>90</v>
      </c>
      <c r="C73" s="27" t="s">
        <v>91</v>
      </c>
      <c r="D73" s="27">
        <v>520</v>
      </c>
      <c r="E73" s="27" t="s">
        <v>89</v>
      </c>
      <c r="F73" s="14">
        <v>1000000</v>
      </c>
      <c r="G73" s="4">
        <v>602469</v>
      </c>
      <c r="H73" s="4">
        <f t="shared" si="7"/>
        <v>397531</v>
      </c>
      <c r="I73" s="5">
        <v>6</v>
      </c>
      <c r="J73" s="5">
        <v>30</v>
      </c>
      <c r="K73" s="5"/>
      <c r="L73" s="5"/>
      <c r="M73" s="5"/>
      <c r="N73" s="5"/>
      <c r="O73" s="5"/>
      <c r="P73" s="5"/>
      <c r="Q73" s="5"/>
      <c r="R73" s="95">
        <f t="shared" si="8"/>
        <v>60.246900000000004</v>
      </c>
      <c r="S73" s="95">
        <v>10</v>
      </c>
      <c r="T73" s="95">
        <f t="shared" si="9"/>
        <v>6.0246900000000005</v>
      </c>
      <c r="U73" s="32" t="s">
        <v>289</v>
      </c>
      <c r="V73" s="190" t="s">
        <v>610</v>
      </c>
    </row>
    <row r="74" spans="1:22" ht="409.5" x14ac:dyDescent="0.25">
      <c r="A74" s="318"/>
      <c r="B74" s="27" t="s">
        <v>92</v>
      </c>
      <c r="C74" s="27" t="s">
        <v>93</v>
      </c>
      <c r="D74" s="27">
        <v>520</v>
      </c>
      <c r="E74" s="27" t="s">
        <v>94</v>
      </c>
      <c r="F74" s="14">
        <v>500018694</v>
      </c>
      <c r="G74" s="4">
        <v>490811147</v>
      </c>
      <c r="H74" s="4">
        <f t="shared" si="7"/>
        <v>9207547</v>
      </c>
      <c r="I74" s="5"/>
      <c r="J74" s="5"/>
      <c r="K74" s="5"/>
      <c r="L74" s="5"/>
      <c r="M74" s="5"/>
      <c r="N74" s="5"/>
      <c r="O74" s="5"/>
      <c r="P74" s="5"/>
      <c r="Q74" s="5"/>
      <c r="R74" s="95">
        <f t="shared" si="8"/>
        <v>98.158559447779368</v>
      </c>
      <c r="S74" s="95">
        <v>100</v>
      </c>
      <c r="T74" s="95">
        <f t="shared" si="9"/>
        <v>98.158559447779368</v>
      </c>
      <c r="U74" s="32" t="s">
        <v>479</v>
      </c>
      <c r="V74" s="193" t="s">
        <v>615</v>
      </c>
    </row>
    <row r="75" spans="1:22" ht="72" customHeight="1" x14ac:dyDescent="0.25">
      <c r="A75" s="318"/>
      <c r="B75" s="27" t="s">
        <v>95</v>
      </c>
      <c r="C75" s="27" t="s">
        <v>96</v>
      </c>
      <c r="D75" s="27">
        <v>520</v>
      </c>
      <c r="E75" s="27" t="s">
        <v>78</v>
      </c>
      <c r="F75" s="14">
        <v>20000000</v>
      </c>
      <c r="G75" s="4">
        <v>6791364</v>
      </c>
      <c r="H75" s="4">
        <f t="shared" si="7"/>
        <v>13208636</v>
      </c>
      <c r="I75" s="5">
        <v>2</v>
      </c>
      <c r="J75" s="5">
        <v>10</v>
      </c>
      <c r="K75" s="197"/>
      <c r="L75" s="150"/>
      <c r="M75" s="198"/>
      <c r="N75" s="150"/>
      <c r="O75" s="198"/>
      <c r="P75" s="150"/>
      <c r="Q75" s="149"/>
      <c r="R75" s="95">
        <v>34</v>
      </c>
      <c r="S75" s="95">
        <v>70</v>
      </c>
      <c r="T75" s="95">
        <f t="shared" si="9"/>
        <v>23.8</v>
      </c>
      <c r="U75" s="32" t="s">
        <v>480</v>
      </c>
      <c r="V75" s="190" t="s">
        <v>616</v>
      </c>
    </row>
    <row r="76" spans="1:22" ht="51" x14ac:dyDescent="0.25">
      <c r="A76" s="319"/>
      <c r="B76" s="27" t="s">
        <v>97</v>
      </c>
      <c r="C76" s="27" t="s">
        <v>98</v>
      </c>
      <c r="D76" s="27">
        <v>520</v>
      </c>
      <c r="E76" s="27" t="s">
        <v>78</v>
      </c>
      <c r="F76" s="14">
        <v>20000000</v>
      </c>
      <c r="G76" s="4">
        <v>18476581</v>
      </c>
      <c r="H76" s="4">
        <f t="shared" si="7"/>
        <v>1523419</v>
      </c>
      <c r="I76" s="5"/>
      <c r="J76" s="5"/>
      <c r="K76" s="5"/>
      <c r="L76" s="5"/>
      <c r="M76" s="5"/>
      <c r="N76" s="5"/>
      <c r="O76" s="5"/>
      <c r="P76" s="5"/>
      <c r="Q76" s="5"/>
      <c r="R76" s="95">
        <f t="shared" si="8"/>
        <v>92.382905000000008</v>
      </c>
      <c r="S76" s="95">
        <v>100</v>
      </c>
      <c r="T76" s="95">
        <f t="shared" si="9"/>
        <v>92.382905000000008</v>
      </c>
      <c r="U76" s="32" t="s">
        <v>481</v>
      </c>
      <c r="V76" s="190" t="s">
        <v>617</v>
      </c>
    </row>
    <row r="77" spans="1:22" ht="45" x14ac:dyDescent="0.25">
      <c r="A77" s="317" t="s">
        <v>99</v>
      </c>
      <c r="B77" s="27" t="s">
        <v>100</v>
      </c>
      <c r="C77" s="27" t="s">
        <v>101</v>
      </c>
      <c r="D77" s="27">
        <v>520</v>
      </c>
      <c r="E77" s="27" t="s">
        <v>78</v>
      </c>
      <c r="F77" s="14">
        <v>10000000</v>
      </c>
      <c r="G77" s="4">
        <v>9394500</v>
      </c>
      <c r="H77" s="4">
        <f t="shared" si="7"/>
        <v>605500</v>
      </c>
      <c r="I77" s="5"/>
      <c r="J77" s="5"/>
      <c r="K77" s="5"/>
      <c r="L77" s="5"/>
      <c r="M77" s="5"/>
      <c r="N77" s="5"/>
      <c r="O77" s="5"/>
      <c r="P77" s="5"/>
      <c r="Q77" s="5"/>
      <c r="R77" s="95">
        <f t="shared" si="8"/>
        <v>93.945000000000007</v>
      </c>
      <c r="S77" s="95">
        <v>50</v>
      </c>
      <c r="T77" s="95">
        <f t="shared" si="9"/>
        <v>46.972499999999997</v>
      </c>
      <c r="U77" s="32" t="s">
        <v>221</v>
      </c>
      <c r="V77" s="190" t="s">
        <v>610</v>
      </c>
    </row>
    <row r="78" spans="1:22" ht="90" x14ac:dyDescent="0.25">
      <c r="A78" s="318"/>
      <c r="B78" s="27" t="s">
        <v>102</v>
      </c>
      <c r="C78" s="27" t="s">
        <v>103</v>
      </c>
      <c r="D78" s="27">
        <v>520</v>
      </c>
      <c r="E78" s="27" t="s">
        <v>78</v>
      </c>
      <c r="F78" s="14">
        <v>17970750</v>
      </c>
      <c r="G78" s="4">
        <v>17970750</v>
      </c>
      <c r="H78" s="4">
        <f t="shared" si="7"/>
        <v>0</v>
      </c>
      <c r="I78" s="5"/>
      <c r="J78" s="5"/>
      <c r="K78" s="5"/>
      <c r="L78" s="5"/>
      <c r="M78" s="5"/>
      <c r="N78" s="5"/>
      <c r="O78" s="5"/>
      <c r="P78" s="5"/>
      <c r="Q78" s="5"/>
      <c r="R78" s="95">
        <f t="shared" si="8"/>
        <v>100</v>
      </c>
      <c r="S78" s="95">
        <v>100</v>
      </c>
      <c r="T78" s="95">
        <f t="shared" si="9"/>
        <v>100</v>
      </c>
      <c r="U78" s="32" t="s">
        <v>290</v>
      </c>
      <c r="V78" s="190" t="s">
        <v>610</v>
      </c>
    </row>
    <row r="79" spans="1:22" ht="45" x14ac:dyDescent="0.25">
      <c r="A79" s="318"/>
      <c r="B79" s="27" t="s">
        <v>104</v>
      </c>
      <c r="C79" s="27" t="s">
        <v>105</v>
      </c>
      <c r="D79" s="27">
        <v>520</v>
      </c>
      <c r="E79" s="27" t="s">
        <v>55</v>
      </c>
      <c r="F79" s="14">
        <v>1000000</v>
      </c>
      <c r="G79" s="4">
        <v>1000000</v>
      </c>
      <c r="H79" s="4">
        <f t="shared" si="7"/>
        <v>0</v>
      </c>
      <c r="I79" s="5"/>
      <c r="J79" s="5"/>
      <c r="K79" s="5"/>
      <c r="L79" s="5"/>
      <c r="M79" s="5"/>
      <c r="N79" s="5"/>
      <c r="O79" s="5"/>
      <c r="P79" s="5"/>
      <c r="Q79" s="5"/>
      <c r="R79" s="95">
        <f t="shared" si="8"/>
        <v>100</v>
      </c>
      <c r="S79" s="95">
        <v>100</v>
      </c>
      <c r="T79" s="95">
        <f t="shared" si="9"/>
        <v>100</v>
      </c>
      <c r="U79" s="32" t="s">
        <v>554</v>
      </c>
      <c r="V79" s="190" t="s">
        <v>610</v>
      </c>
    </row>
    <row r="80" spans="1:22" ht="45" hidden="1" x14ac:dyDescent="0.25">
      <c r="A80" s="318"/>
      <c r="B80" s="27" t="s">
        <v>106</v>
      </c>
      <c r="C80" s="27" t="s">
        <v>107</v>
      </c>
      <c r="D80" s="27">
        <v>520</v>
      </c>
      <c r="E80" s="27" t="s">
        <v>78</v>
      </c>
      <c r="F80" s="14">
        <v>0</v>
      </c>
      <c r="G80" s="4">
        <v>0</v>
      </c>
      <c r="H80" s="4">
        <f t="shared" si="7"/>
        <v>0</v>
      </c>
      <c r="I80" s="5"/>
      <c r="J80" s="5"/>
      <c r="K80" s="5"/>
      <c r="L80" s="5"/>
      <c r="M80" s="5"/>
      <c r="N80" s="5"/>
      <c r="O80" s="5"/>
      <c r="P80" s="5"/>
      <c r="Q80" s="5"/>
      <c r="R80" s="95" t="e">
        <f t="shared" si="8"/>
        <v>#DIV/0!</v>
      </c>
      <c r="S80" s="95">
        <v>0</v>
      </c>
      <c r="T80" s="95" t="e">
        <f t="shared" si="9"/>
        <v>#DIV/0!</v>
      </c>
      <c r="U80" s="32" t="s">
        <v>221</v>
      </c>
      <c r="V80" s="190" t="s">
        <v>610</v>
      </c>
    </row>
    <row r="81" spans="1:22" ht="30" hidden="1" x14ac:dyDescent="0.25">
      <c r="A81" s="318"/>
      <c r="B81" s="27" t="s">
        <v>108</v>
      </c>
      <c r="C81" s="27" t="s">
        <v>109</v>
      </c>
      <c r="D81" s="27">
        <v>520</v>
      </c>
      <c r="E81" s="27" t="s">
        <v>78</v>
      </c>
      <c r="F81" s="14">
        <v>0</v>
      </c>
      <c r="G81" s="4">
        <v>0</v>
      </c>
      <c r="H81" s="4">
        <f t="shared" si="7"/>
        <v>0</v>
      </c>
      <c r="I81" s="5"/>
      <c r="J81" s="5"/>
      <c r="K81" s="5"/>
      <c r="L81" s="5"/>
      <c r="M81" s="5"/>
      <c r="N81" s="5"/>
      <c r="O81" s="5"/>
      <c r="P81" s="5"/>
      <c r="Q81" s="5"/>
      <c r="R81" s="95" t="e">
        <f t="shared" si="8"/>
        <v>#DIV/0!</v>
      </c>
      <c r="S81" s="95">
        <v>0</v>
      </c>
      <c r="T81" s="95" t="e">
        <f t="shared" si="9"/>
        <v>#DIV/0!</v>
      </c>
      <c r="U81" s="32" t="s">
        <v>221</v>
      </c>
      <c r="V81" s="190" t="s">
        <v>610</v>
      </c>
    </row>
    <row r="82" spans="1:22" ht="45" x14ac:dyDescent="0.25">
      <c r="A82" s="318"/>
      <c r="B82" s="27" t="s">
        <v>110</v>
      </c>
      <c r="C82" s="27" t="s">
        <v>111</v>
      </c>
      <c r="D82" s="27">
        <v>520</v>
      </c>
      <c r="E82" s="27" t="s">
        <v>78</v>
      </c>
      <c r="F82" s="14">
        <v>27029250</v>
      </c>
      <c r="G82" s="4">
        <v>26955075</v>
      </c>
      <c r="H82" s="4">
        <f t="shared" si="7"/>
        <v>74175</v>
      </c>
      <c r="I82" s="5"/>
      <c r="J82" s="5"/>
      <c r="K82" s="5"/>
      <c r="L82" s="5"/>
      <c r="M82" s="5"/>
      <c r="N82" s="5"/>
      <c r="O82" s="5"/>
      <c r="P82" s="5"/>
      <c r="Q82" s="5"/>
      <c r="R82" s="95">
        <v>99</v>
      </c>
      <c r="S82" s="95">
        <v>100</v>
      </c>
      <c r="T82" s="95">
        <f t="shared" si="9"/>
        <v>99</v>
      </c>
      <c r="U82" s="32" t="s">
        <v>291</v>
      </c>
      <c r="V82" s="194" t="s">
        <v>618</v>
      </c>
    </row>
    <row r="83" spans="1:22" ht="165" x14ac:dyDescent="0.25">
      <c r="A83" s="319"/>
      <c r="B83" s="27" t="s">
        <v>112</v>
      </c>
      <c r="C83" s="27" t="s">
        <v>113</v>
      </c>
      <c r="D83" s="27">
        <v>520</v>
      </c>
      <c r="E83" s="27" t="s">
        <v>78</v>
      </c>
      <c r="F83" s="14">
        <v>5000000</v>
      </c>
      <c r="G83" s="4">
        <v>4056238</v>
      </c>
      <c r="H83" s="4">
        <f t="shared" si="7"/>
        <v>943762</v>
      </c>
      <c r="I83" s="5"/>
      <c r="J83" s="5"/>
      <c r="K83" s="5"/>
      <c r="L83" s="5"/>
      <c r="M83" s="5"/>
      <c r="N83" s="5"/>
      <c r="O83" s="5"/>
      <c r="P83" s="5"/>
      <c r="Q83" s="5"/>
      <c r="R83" s="95">
        <f t="shared" si="8"/>
        <v>81.124759999999995</v>
      </c>
      <c r="S83" s="95">
        <v>100</v>
      </c>
      <c r="T83" s="95">
        <f t="shared" si="9"/>
        <v>81.124759999999995</v>
      </c>
      <c r="U83" s="32" t="s">
        <v>555</v>
      </c>
      <c r="V83" s="192" t="s">
        <v>619</v>
      </c>
    </row>
    <row r="84" spans="1:22" ht="45" x14ac:dyDescent="0.25">
      <c r="A84" s="317" t="s">
        <v>114</v>
      </c>
      <c r="B84" s="27" t="s">
        <v>115</v>
      </c>
      <c r="C84" s="27" t="s">
        <v>116</v>
      </c>
      <c r="D84" s="27">
        <v>520</v>
      </c>
      <c r="E84" s="27" t="s">
        <v>78</v>
      </c>
      <c r="F84" s="14">
        <v>10000000</v>
      </c>
      <c r="G84" s="4">
        <v>10000000</v>
      </c>
      <c r="H84" s="4">
        <f t="shared" si="7"/>
        <v>0</v>
      </c>
      <c r="I84" s="5"/>
      <c r="J84" s="5"/>
      <c r="K84" s="5"/>
      <c r="L84" s="5"/>
      <c r="M84" s="5"/>
      <c r="N84" s="5"/>
      <c r="O84" s="5"/>
      <c r="P84" s="5"/>
      <c r="Q84" s="5"/>
      <c r="R84" s="95">
        <f t="shared" si="8"/>
        <v>100</v>
      </c>
      <c r="S84" s="95">
        <v>80</v>
      </c>
      <c r="T84" s="95">
        <f t="shared" si="9"/>
        <v>80</v>
      </c>
      <c r="U84" s="32" t="s">
        <v>482</v>
      </c>
      <c r="V84" s="190" t="s">
        <v>620</v>
      </c>
    </row>
    <row r="85" spans="1:22" ht="57.75" customHeight="1" x14ac:dyDescent="0.25">
      <c r="A85" s="319"/>
      <c r="B85" s="27" t="s">
        <v>117</v>
      </c>
      <c r="C85" s="27" t="s">
        <v>118</v>
      </c>
      <c r="D85" s="27">
        <v>520</v>
      </c>
      <c r="E85" s="27" t="s">
        <v>78</v>
      </c>
      <c r="F85" s="14">
        <v>10000000</v>
      </c>
      <c r="G85" s="4">
        <v>10000000</v>
      </c>
      <c r="H85" s="4">
        <f t="shared" si="7"/>
        <v>0</v>
      </c>
      <c r="I85" s="5"/>
      <c r="J85" s="5"/>
      <c r="K85" s="5"/>
      <c r="L85" s="5"/>
      <c r="M85" s="5"/>
      <c r="N85" s="5"/>
      <c r="O85" s="5"/>
      <c r="P85" s="5"/>
      <c r="Q85" s="5"/>
      <c r="R85" s="95">
        <f t="shared" si="8"/>
        <v>100</v>
      </c>
      <c r="S85" s="95">
        <v>80</v>
      </c>
      <c r="T85" s="95">
        <f t="shared" si="9"/>
        <v>80</v>
      </c>
      <c r="U85" s="32" t="s">
        <v>556</v>
      </c>
      <c r="V85" s="190" t="s">
        <v>610</v>
      </c>
    </row>
    <row r="86" spans="1:22" ht="60" x14ac:dyDescent="0.25">
      <c r="A86" s="317" t="s">
        <v>119</v>
      </c>
      <c r="B86" s="27" t="s">
        <v>120</v>
      </c>
      <c r="C86" s="27" t="s">
        <v>121</v>
      </c>
      <c r="D86" s="27">
        <v>520</v>
      </c>
      <c r="E86" s="27" t="s">
        <v>78</v>
      </c>
      <c r="F86" s="14">
        <v>15000000</v>
      </c>
      <c r="G86" s="4">
        <v>14600000</v>
      </c>
      <c r="H86" s="4">
        <f t="shared" si="7"/>
        <v>400000</v>
      </c>
      <c r="I86" s="5">
        <v>0</v>
      </c>
      <c r="J86" s="5" t="s">
        <v>463</v>
      </c>
      <c r="K86" s="5"/>
      <c r="L86" s="5"/>
      <c r="M86" s="5"/>
      <c r="N86" s="5"/>
      <c r="O86" s="5"/>
      <c r="P86" s="5"/>
      <c r="Q86" s="5"/>
      <c r="R86" s="95">
        <f t="shared" si="8"/>
        <v>97.333333333333343</v>
      </c>
      <c r="S86" s="95">
        <v>76</v>
      </c>
      <c r="T86" s="95">
        <f t="shared" si="9"/>
        <v>73.973333333333343</v>
      </c>
      <c r="U86" s="32" t="s">
        <v>292</v>
      </c>
      <c r="V86" s="190" t="s">
        <v>621</v>
      </c>
    </row>
    <row r="87" spans="1:22" ht="180" x14ac:dyDescent="0.25">
      <c r="A87" s="318"/>
      <c r="B87" s="27" t="s">
        <v>122</v>
      </c>
      <c r="C87" s="27" t="s">
        <v>123</v>
      </c>
      <c r="D87" s="27">
        <v>520</v>
      </c>
      <c r="E87" s="27" t="s">
        <v>78</v>
      </c>
      <c r="F87" s="14">
        <v>20000000</v>
      </c>
      <c r="G87" s="4">
        <v>12772123</v>
      </c>
      <c r="H87" s="4">
        <f t="shared" si="7"/>
        <v>7227877</v>
      </c>
      <c r="I87" s="5">
        <v>0</v>
      </c>
      <c r="J87" s="157" t="s">
        <v>464</v>
      </c>
      <c r="K87" s="5"/>
      <c r="L87" s="5"/>
      <c r="M87" s="5"/>
      <c r="N87" s="5"/>
      <c r="O87" s="5"/>
      <c r="P87" s="5"/>
      <c r="Q87" s="5"/>
      <c r="R87" s="95">
        <f t="shared" si="8"/>
        <v>63.860614999999996</v>
      </c>
      <c r="S87" s="95">
        <v>80</v>
      </c>
      <c r="T87" s="95">
        <f t="shared" si="9"/>
        <v>51.088491999999995</v>
      </c>
      <c r="U87" s="32" t="s">
        <v>557</v>
      </c>
      <c r="V87" s="195" t="s">
        <v>622</v>
      </c>
    </row>
    <row r="88" spans="1:22" ht="45" x14ac:dyDescent="0.25">
      <c r="A88" s="318"/>
      <c r="B88" s="27" t="s">
        <v>124</v>
      </c>
      <c r="C88" s="27" t="s">
        <v>125</v>
      </c>
      <c r="D88" s="27">
        <v>520</v>
      </c>
      <c r="E88" s="27" t="s">
        <v>78</v>
      </c>
      <c r="F88" s="14">
        <v>5000000</v>
      </c>
      <c r="G88" s="4">
        <v>4850000</v>
      </c>
      <c r="H88" s="4">
        <f t="shared" si="7"/>
        <v>150000</v>
      </c>
      <c r="I88" s="5">
        <v>0</v>
      </c>
      <c r="J88" s="5" t="s">
        <v>462</v>
      </c>
      <c r="K88" s="5"/>
      <c r="L88" s="5"/>
      <c r="M88" s="5"/>
      <c r="N88" s="5"/>
      <c r="O88" s="5"/>
      <c r="P88" s="5"/>
      <c r="Q88" s="5"/>
      <c r="R88" s="95">
        <f t="shared" si="8"/>
        <v>97</v>
      </c>
      <c r="S88" s="95">
        <v>80</v>
      </c>
      <c r="T88" s="95">
        <f t="shared" si="9"/>
        <v>77.599999999999994</v>
      </c>
      <c r="U88" s="32" t="s">
        <v>221</v>
      </c>
      <c r="V88" s="190" t="s">
        <v>610</v>
      </c>
    </row>
    <row r="89" spans="1:22" ht="300" x14ac:dyDescent="0.25">
      <c r="A89" s="319"/>
      <c r="B89" s="27" t="s">
        <v>126</v>
      </c>
      <c r="C89" s="27" t="s">
        <v>127</v>
      </c>
      <c r="D89" s="27">
        <v>520</v>
      </c>
      <c r="E89" s="27" t="s">
        <v>78</v>
      </c>
      <c r="F89" s="14">
        <v>20000000</v>
      </c>
      <c r="G89" s="4">
        <v>19882475</v>
      </c>
      <c r="H89" s="4">
        <f t="shared" si="7"/>
        <v>117525</v>
      </c>
      <c r="I89" s="5"/>
      <c r="J89" s="5"/>
      <c r="K89" s="5"/>
      <c r="L89" s="5"/>
      <c r="M89" s="5"/>
      <c r="N89" s="5"/>
      <c r="O89" s="5"/>
      <c r="P89" s="5"/>
      <c r="Q89" s="5"/>
      <c r="R89" s="95">
        <v>99</v>
      </c>
      <c r="S89" s="95">
        <v>100</v>
      </c>
      <c r="T89" s="95">
        <f t="shared" si="9"/>
        <v>99</v>
      </c>
      <c r="U89" s="32" t="s">
        <v>558</v>
      </c>
      <c r="V89" s="190" t="s">
        <v>623</v>
      </c>
    </row>
    <row r="90" spans="1:22" ht="60" x14ac:dyDescent="0.25">
      <c r="A90" s="317" t="s">
        <v>128</v>
      </c>
      <c r="B90" s="27" t="s">
        <v>129</v>
      </c>
      <c r="C90" s="27" t="s">
        <v>130</v>
      </c>
      <c r="D90" s="27">
        <v>520</v>
      </c>
      <c r="E90" s="27" t="s">
        <v>78</v>
      </c>
      <c r="F90" s="14">
        <v>6000000</v>
      </c>
      <c r="G90" s="4">
        <v>3600000</v>
      </c>
      <c r="H90" s="4">
        <f t="shared" si="7"/>
        <v>2400000</v>
      </c>
      <c r="I90" s="5">
        <v>0</v>
      </c>
      <c r="J90" s="5">
        <v>1</v>
      </c>
      <c r="K90" s="5"/>
      <c r="L90" s="5"/>
      <c r="M90" s="5"/>
      <c r="N90" s="5"/>
      <c r="O90" s="5"/>
      <c r="P90" s="5"/>
      <c r="Q90" s="5"/>
      <c r="R90" s="95">
        <f t="shared" si="8"/>
        <v>60</v>
      </c>
      <c r="S90" s="95">
        <v>100</v>
      </c>
      <c r="T90" s="95">
        <f t="shared" si="9"/>
        <v>60</v>
      </c>
      <c r="U90" s="32" t="s">
        <v>483</v>
      </c>
      <c r="V90" s="190" t="s">
        <v>624</v>
      </c>
    </row>
    <row r="91" spans="1:22" ht="60" x14ac:dyDescent="0.25">
      <c r="A91" s="319"/>
      <c r="B91" s="27" t="s">
        <v>131</v>
      </c>
      <c r="C91" s="27" t="s">
        <v>132</v>
      </c>
      <c r="D91" s="27">
        <v>520</v>
      </c>
      <c r="E91" s="27" t="s">
        <v>78</v>
      </c>
      <c r="F91" s="14">
        <v>6000000</v>
      </c>
      <c r="G91" s="4">
        <v>0</v>
      </c>
      <c r="H91" s="4">
        <f t="shared" si="7"/>
        <v>6000000</v>
      </c>
      <c r="I91" s="5">
        <v>0</v>
      </c>
      <c r="J91" s="5">
        <v>1</v>
      </c>
      <c r="K91" s="5"/>
      <c r="L91" s="5"/>
      <c r="M91" s="5"/>
      <c r="N91" s="5"/>
      <c r="O91" s="5"/>
      <c r="P91" s="5"/>
      <c r="Q91" s="5"/>
      <c r="R91" s="95">
        <f t="shared" si="8"/>
        <v>0</v>
      </c>
      <c r="S91" s="95">
        <v>100</v>
      </c>
      <c r="T91" s="95">
        <f t="shared" si="9"/>
        <v>0</v>
      </c>
      <c r="U91" s="32" t="s">
        <v>483</v>
      </c>
      <c r="V91" s="32" t="s">
        <v>734</v>
      </c>
    </row>
    <row r="92" spans="1:22" ht="135" x14ac:dyDescent="0.25">
      <c r="A92" s="317" t="s">
        <v>133</v>
      </c>
      <c r="B92" s="27" t="s">
        <v>134</v>
      </c>
      <c r="C92" s="27" t="s">
        <v>135</v>
      </c>
      <c r="D92" s="27">
        <v>520</v>
      </c>
      <c r="E92" s="27" t="s">
        <v>78</v>
      </c>
      <c r="F92" s="14">
        <v>33106800</v>
      </c>
      <c r="G92" s="4">
        <v>33106800</v>
      </c>
      <c r="H92" s="4">
        <f t="shared" si="7"/>
        <v>0</v>
      </c>
      <c r="I92" s="5"/>
      <c r="J92" s="5" t="s">
        <v>466</v>
      </c>
      <c r="K92" s="197"/>
      <c r="L92" s="150"/>
      <c r="M92" s="198"/>
      <c r="N92" s="150"/>
      <c r="O92" s="198"/>
      <c r="P92" s="150"/>
      <c r="Q92" s="149"/>
      <c r="R92" s="95">
        <f t="shared" si="8"/>
        <v>100</v>
      </c>
      <c r="S92" s="95">
        <v>80</v>
      </c>
      <c r="T92" s="95">
        <f t="shared" si="9"/>
        <v>80</v>
      </c>
      <c r="U92" s="32" t="s">
        <v>465</v>
      </c>
      <c r="V92" s="190" t="s">
        <v>625</v>
      </c>
    </row>
    <row r="93" spans="1:22" ht="180" x14ac:dyDescent="0.25">
      <c r="A93" s="318"/>
      <c r="B93" s="27" t="s">
        <v>136</v>
      </c>
      <c r="C93" s="27" t="s">
        <v>137</v>
      </c>
      <c r="D93" s="27">
        <v>520</v>
      </c>
      <c r="E93" s="27" t="s">
        <v>78</v>
      </c>
      <c r="F93" s="14">
        <v>15184000</v>
      </c>
      <c r="G93" s="4">
        <v>15184000</v>
      </c>
      <c r="H93" s="4">
        <f t="shared" si="7"/>
        <v>0</v>
      </c>
      <c r="I93" s="5"/>
      <c r="J93" s="5"/>
      <c r="K93" s="197"/>
      <c r="L93" s="150"/>
      <c r="M93" s="198"/>
      <c r="N93" s="150"/>
      <c r="O93" s="198"/>
      <c r="P93" s="150"/>
      <c r="Q93" s="149"/>
      <c r="R93" s="95">
        <f t="shared" si="8"/>
        <v>100</v>
      </c>
      <c r="S93" s="95">
        <v>100</v>
      </c>
      <c r="T93" s="95">
        <f t="shared" si="9"/>
        <v>100</v>
      </c>
      <c r="U93" s="32" t="s">
        <v>559</v>
      </c>
      <c r="V93" s="190" t="s">
        <v>626</v>
      </c>
    </row>
    <row r="94" spans="1:22" ht="114.75" x14ac:dyDescent="0.25">
      <c r="A94" s="318"/>
      <c r="B94" s="27" t="s">
        <v>138</v>
      </c>
      <c r="C94" s="27" t="s">
        <v>139</v>
      </c>
      <c r="D94" s="27">
        <v>520</v>
      </c>
      <c r="E94" s="27" t="s">
        <v>78</v>
      </c>
      <c r="F94" s="14">
        <v>17000000</v>
      </c>
      <c r="G94" s="4">
        <v>12349999</v>
      </c>
      <c r="H94" s="4">
        <f t="shared" si="7"/>
        <v>4650001</v>
      </c>
      <c r="I94" s="5"/>
      <c r="J94" s="5"/>
      <c r="K94" s="197"/>
      <c r="L94" s="150"/>
      <c r="M94" s="198"/>
      <c r="N94" s="150"/>
      <c r="O94" s="198"/>
      <c r="P94" s="150"/>
      <c r="Q94" s="149"/>
      <c r="R94" s="95">
        <f t="shared" si="8"/>
        <v>72.647052941176469</v>
      </c>
      <c r="S94" s="95">
        <v>100</v>
      </c>
      <c r="T94" s="95">
        <f t="shared" si="9"/>
        <v>72.647052941176469</v>
      </c>
      <c r="U94" s="32" t="s">
        <v>484</v>
      </c>
      <c r="V94" s="190" t="s">
        <v>627</v>
      </c>
    </row>
    <row r="95" spans="1:22" ht="409.5" x14ac:dyDescent="0.25">
      <c r="A95" s="318"/>
      <c r="B95" s="27" t="s">
        <v>140</v>
      </c>
      <c r="C95" s="27" t="s">
        <v>141</v>
      </c>
      <c r="D95" s="27">
        <v>520</v>
      </c>
      <c r="E95" s="27" t="s">
        <v>78</v>
      </c>
      <c r="F95" s="14">
        <v>270709200</v>
      </c>
      <c r="G95" s="4">
        <v>266655369</v>
      </c>
      <c r="H95" s="4">
        <f t="shared" si="7"/>
        <v>4053831</v>
      </c>
      <c r="I95" s="5"/>
      <c r="J95" s="5"/>
      <c r="K95" s="197"/>
      <c r="L95" s="150"/>
      <c r="M95" s="198"/>
      <c r="N95" s="150"/>
      <c r="O95" s="198"/>
      <c r="P95" s="150"/>
      <c r="Q95" s="149"/>
      <c r="R95" s="95">
        <v>99</v>
      </c>
      <c r="S95" s="95">
        <v>100</v>
      </c>
      <c r="T95" s="95">
        <f t="shared" si="9"/>
        <v>99</v>
      </c>
      <c r="U95" s="32" t="s">
        <v>560</v>
      </c>
      <c r="V95" s="190" t="s">
        <v>628</v>
      </c>
    </row>
    <row r="96" spans="1:22" ht="45" x14ac:dyDescent="0.25">
      <c r="A96" s="319"/>
      <c r="B96" s="27" t="s">
        <v>142</v>
      </c>
      <c r="C96" s="27" t="s">
        <v>143</v>
      </c>
      <c r="D96" s="27">
        <v>520</v>
      </c>
      <c r="E96" s="27" t="s">
        <v>144</v>
      </c>
      <c r="F96" s="14">
        <v>64451472</v>
      </c>
      <c r="G96" s="4">
        <v>54738133</v>
      </c>
      <c r="H96" s="4">
        <f t="shared" si="7"/>
        <v>9713339</v>
      </c>
      <c r="I96" s="5"/>
      <c r="J96" s="5"/>
      <c r="K96" s="197"/>
      <c r="L96" s="150"/>
      <c r="M96" s="198"/>
      <c r="N96" s="150"/>
      <c r="O96" s="198"/>
      <c r="P96" s="150"/>
      <c r="Q96" s="149"/>
      <c r="R96" s="95">
        <f t="shared" si="8"/>
        <v>84.929220856274625</v>
      </c>
      <c r="S96" s="95">
        <v>55</v>
      </c>
      <c r="T96" s="95">
        <f t="shared" si="9"/>
        <v>46.711071470951048</v>
      </c>
      <c r="U96" s="32"/>
      <c r="V96" s="196" t="s">
        <v>629</v>
      </c>
    </row>
    <row r="97" spans="1:23" x14ac:dyDescent="0.25">
      <c r="A97" s="5" t="s">
        <v>145</v>
      </c>
      <c r="B97" s="27"/>
      <c r="C97" s="27"/>
      <c r="D97" s="27"/>
      <c r="E97" s="27"/>
      <c r="F97" s="14">
        <f>SUM(F65:F96)</f>
        <v>1790134547</v>
      </c>
      <c r="G97" s="4">
        <f>SUM(G65:G96)</f>
        <v>1684702369</v>
      </c>
      <c r="H97" s="4">
        <f>SUM(H65:H96)</f>
        <v>105432178</v>
      </c>
      <c r="I97" s="265">
        <f>(G97/F97)*100</f>
        <v>94.110376888894265</v>
      </c>
      <c r="J97" s="5"/>
      <c r="K97" s="5"/>
      <c r="L97" s="5"/>
      <c r="M97" s="5"/>
      <c r="N97" s="5"/>
      <c r="O97" s="5"/>
      <c r="P97" s="5"/>
      <c r="Q97" s="5"/>
      <c r="R97" s="5"/>
      <c r="S97" s="5"/>
      <c r="T97" s="5"/>
      <c r="U97" s="53"/>
    </row>
    <row r="98" spans="1:23" ht="15.75" thickBot="1" x14ac:dyDescent="0.3"/>
    <row r="99" spans="1:23" ht="51" x14ac:dyDescent="0.25">
      <c r="A99" s="313" t="s">
        <v>293</v>
      </c>
      <c r="B99" s="91" t="s">
        <v>294</v>
      </c>
      <c r="C99" s="54" t="s">
        <v>295</v>
      </c>
      <c r="D99" s="91">
        <v>301</v>
      </c>
      <c r="E99" s="55" t="s">
        <v>296</v>
      </c>
      <c r="F99" s="30">
        <v>79098382</v>
      </c>
      <c r="G99" s="30">
        <v>64597766</v>
      </c>
      <c r="H99" s="56">
        <f>+F99-G99</f>
        <v>14500616</v>
      </c>
      <c r="I99" s="5">
        <v>1215</v>
      </c>
      <c r="J99" s="5">
        <v>1288</v>
      </c>
      <c r="K99" s="255">
        <v>196</v>
      </c>
      <c r="L99" s="255"/>
      <c r="M99" s="255">
        <v>192</v>
      </c>
      <c r="N99" s="255"/>
      <c r="O99" s="255">
        <v>42</v>
      </c>
      <c r="P99" s="255"/>
      <c r="Q99" s="57">
        <f>K99+M99+O99</f>
        <v>430</v>
      </c>
      <c r="R99" s="95">
        <f>(G99/F99)*100</f>
        <v>81.667619952074361</v>
      </c>
      <c r="S99" s="95">
        <v>96</v>
      </c>
      <c r="T99" s="95">
        <f>(R99*S99)/100</f>
        <v>78.400915153991392</v>
      </c>
      <c r="U99" s="139" t="s">
        <v>505</v>
      </c>
      <c r="V99" s="200" t="s">
        <v>630</v>
      </c>
      <c r="W99" s="233" t="s">
        <v>681</v>
      </c>
    </row>
    <row r="100" spans="1:23" ht="30" x14ac:dyDescent="0.25">
      <c r="A100" s="313"/>
      <c r="B100" s="91" t="s">
        <v>297</v>
      </c>
      <c r="C100" s="54" t="s">
        <v>298</v>
      </c>
      <c r="D100" s="91">
        <v>301</v>
      </c>
      <c r="E100" s="55" t="s">
        <v>296</v>
      </c>
      <c r="F100" s="30">
        <v>60901618</v>
      </c>
      <c r="G100" s="30">
        <v>59932949</v>
      </c>
      <c r="H100" s="56">
        <f>+F100-G100</f>
        <v>968669</v>
      </c>
      <c r="I100" s="5">
        <v>803</v>
      </c>
      <c r="J100" s="5">
        <v>852</v>
      </c>
      <c r="K100" s="253">
        <v>140</v>
      </c>
      <c r="L100" s="253"/>
      <c r="M100" s="253">
        <v>117</v>
      </c>
      <c r="N100" s="253"/>
      <c r="O100" s="253">
        <v>29</v>
      </c>
      <c r="P100" s="253"/>
      <c r="Q100" s="57">
        <f t="shared" ref="Q100:Q127" si="10">K100+M100+O100</f>
        <v>286</v>
      </c>
      <c r="R100" s="95">
        <f t="shared" ref="R100:R107" si="11">(G100/F100)*100</f>
        <v>98.409452766919927</v>
      </c>
      <c r="S100" s="95">
        <v>89</v>
      </c>
      <c r="T100" s="95">
        <f t="shared" ref="T100:T102" si="12">(R100*S100)/100</f>
        <v>87.58441296255873</v>
      </c>
      <c r="U100" s="139" t="s">
        <v>506</v>
      </c>
      <c r="V100" s="201" t="s">
        <v>631</v>
      </c>
      <c r="W100" s="234" t="s">
        <v>682</v>
      </c>
    </row>
    <row r="101" spans="1:23" ht="38.25" x14ac:dyDescent="0.25">
      <c r="A101" s="313"/>
      <c r="B101" s="91" t="s">
        <v>299</v>
      </c>
      <c r="C101" s="54" t="s">
        <v>300</v>
      </c>
      <c r="D101" s="91">
        <v>301</v>
      </c>
      <c r="E101" s="55" t="s">
        <v>296</v>
      </c>
      <c r="F101" s="30">
        <v>38600000</v>
      </c>
      <c r="G101" s="30">
        <v>35002011</v>
      </c>
      <c r="H101" s="56">
        <f>+F101-G101</f>
        <v>3597989</v>
      </c>
      <c r="I101" s="5">
        <v>814</v>
      </c>
      <c r="J101" s="5">
        <v>864</v>
      </c>
      <c r="K101" s="253">
        <v>82</v>
      </c>
      <c r="L101" s="253"/>
      <c r="M101" s="4">
        <v>92</v>
      </c>
      <c r="N101" s="253"/>
      <c r="O101" s="253">
        <v>21</v>
      </c>
      <c r="P101" s="253"/>
      <c r="Q101" s="57">
        <f t="shared" si="10"/>
        <v>195</v>
      </c>
      <c r="R101" s="95">
        <v>75</v>
      </c>
      <c r="S101" s="95">
        <v>105</v>
      </c>
      <c r="T101" s="95">
        <f t="shared" si="12"/>
        <v>78.75</v>
      </c>
      <c r="U101" s="139" t="s">
        <v>507</v>
      </c>
      <c r="V101" s="201" t="s">
        <v>632</v>
      </c>
      <c r="W101" s="233" t="s">
        <v>632</v>
      </c>
    </row>
    <row r="102" spans="1:23" ht="75" x14ac:dyDescent="0.25">
      <c r="A102" s="313"/>
      <c r="B102" s="262" t="s">
        <v>301</v>
      </c>
      <c r="C102" s="54" t="s">
        <v>302</v>
      </c>
      <c r="D102" s="91">
        <v>301</v>
      </c>
      <c r="E102" s="55" t="s">
        <v>303</v>
      </c>
      <c r="F102" s="30">
        <v>73000000</v>
      </c>
      <c r="G102" s="30">
        <v>68494287</v>
      </c>
      <c r="H102" s="56">
        <f t="shared" ref="H102:H127" si="13">+F102-G102</f>
        <v>4505713</v>
      </c>
      <c r="I102" s="28"/>
      <c r="J102" s="28"/>
      <c r="K102" s="28"/>
      <c r="L102" s="28"/>
      <c r="M102" s="28"/>
      <c r="N102" s="28"/>
      <c r="O102" s="28"/>
      <c r="P102" s="28"/>
      <c r="Q102" s="57">
        <f t="shared" si="10"/>
        <v>0</v>
      </c>
      <c r="R102" s="95">
        <f t="shared" si="11"/>
        <v>93.827790410958897</v>
      </c>
      <c r="S102" s="95">
        <v>76</v>
      </c>
      <c r="T102" s="95">
        <f t="shared" si="12"/>
        <v>71.309120712328763</v>
      </c>
      <c r="U102" s="179" t="s">
        <v>304</v>
      </c>
      <c r="V102" s="217" t="s">
        <v>662</v>
      </c>
      <c r="W102" s="232" t="s">
        <v>304</v>
      </c>
    </row>
    <row r="103" spans="1:23" ht="135" x14ac:dyDescent="0.25">
      <c r="A103" s="313"/>
      <c r="B103" s="314" t="s">
        <v>305</v>
      </c>
      <c r="C103" s="314" t="s">
        <v>306</v>
      </c>
      <c r="D103" s="314">
        <v>301</v>
      </c>
      <c r="E103" s="315" t="s">
        <v>296</v>
      </c>
      <c r="F103" s="316">
        <v>34000000</v>
      </c>
      <c r="G103" s="306">
        <v>33881302</v>
      </c>
      <c r="H103" s="307">
        <f>+F103-G103</f>
        <v>118698</v>
      </c>
      <c r="I103" s="58" t="s">
        <v>307</v>
      </c>
      <c r="J103" s="28">
        <v>8</v>
      </c>
      <c r="K103" s="28">
        <v>0</v>
      </c>
      <c r="L103" s="28"/>
      <c r="M103" s="28">
        <v>0</v>
      </c>
      <c r="N103" s="28"/>
      <c r="O103" s="28">
        <v>0</v>
      </c>
      <c r="P103" s="28"/>
      <c r="Q103" s="57">
        <f t="shared" si="10"/>
        <v>0</v>
      </c>
      <c r="R103" s="283">
        <v>99</v>
      </c>
      <c r="S103" s="189">
        <v>138</v>
      </c>
      <c r="T103" s="283">
        <v>89</v>
      </c>
      <c r="U103" s="140" t="s">
        <v>508</v>
      </c>
      <c r="V103" s="276" t="s">
        <v>633</v>
      </c>
    </row>
    <row r="104" spans="1:23" ht="45" x14ac:dyDescent="0.25">
      <c r="A104" s="313"/>
      <c r="B104" s="314"/>
      <c r="C104" s="314"/>
      <c r="D104" s="314"/>
      <c r="E104" s="315"/>
      <c r="F104" s="316"/>
      <c r="G104" s="306"/>
      <c r="H104" s="307"/>
      <c r="I104" s="58" t="s">
        <v>309</v>
      </c>
      <c r="J104" s="59">
        <v>1000</v>
      </c>
      <c r="K104" s="28">
        <v>0</v>
      </c>
      <c r="L104" s="28"/>
      <c r="M104" s="28">
        <v>0</v>
      </c>
      <c r="N104" s="28"/>
      <c r="O104" s="28">
        <v>0</v>
      </c>
      <c r="P104" s="28"/>
      <c r="Q104" s="57">
        <f t="shared" si="10"/>
        <v>0</v>
      </c>
      <c r="R104" s="285"/>
      <c r="S104" s="189">
        <v>115</v>
      </c>
      <c r="T104" s="285"/>
      <c r="U104" s="5" t="s">
        <v>308</v>
      </c>
      <c r="V104" s="277"/>
    </row>
    <row r="105" spans="1:23" ht="121.5" customHeight="1" x14ac:dyDescent="0.25">
      <c r="A105" s="313"/>
      <c r="B105" s="220" t="s">
        <v>310</v>
      </c>
      <c r="C105" s="220" t="s">
        <v>311</v>
      </c>
      <c r="D105" s="220">
        <v>301</v>
      </c>
      <c r="E105" s="219" t="s">
        <v>72</v>
      </c>
      <c r="F105" s="221">
        <v>113185104</v>
      </c>
      <c r="G105" s="221">
        <v>102382670</v>
      </c>
      <c r="H105" s="222">
        <f>+F105-G105</f>
        <v>10802434</v>
      </c>
      <c r="I105" s="33"/>
      <c r="J105" s="33">
        <v>2795</v>
      </c>
      <c r="K105" s="75">
        <v>1741</v>
      </c>
      <c r="L105" s="28"/>
      <c r="M105" s="75">
        <v>1750</v>
      </c>
      <c r="N105" s="28"/>
      <c r="O105" s="75">
        <v>47</v>
      </c>
      <c r="P105" s="28"/>
      <c r="Q105" s="57">
        <f t="shared" si="10"/>
        <v>3538</v>
      </c>
      <c r="R105" s="95">
        <f t="shared" si="11"/>
        <v>90.455957879404352</v>
      </c>
      <c r="S105" s="95">
        <v>130</v>
      </c>
      <c r="T105" s="95">
        <f t="shared" ref="T105" si="14">(R105*S105)/100</f>
        <v>117.59274524322565</v>
      </c>
      <c r="U105" s="33"/>
      <c r="V105" s="219" t="s">
        <v>663</v>
      </c>
      <c r="W105" s="235" t="s">
        <v>683</v>
      </c>
    </row>
    <row r="106" spans="1:23" ht="30" hidden="1" x14ac:dyDescent="0.25">
      <c r="A106" s="313"/>
      <c r="B106" s="91" t="s">
        <v>312</v>
      </c>
      <c r="C106" s="54" t="s">
        <v>313</v>
      </c>
      <c r="D106" s="91">
        <v>301</v>
      </c>
      <c r="E106" s="55" t="s">
        <v>314</v>
      </c>
      <c r="F106" s="30">
        <v>0</v>
      </c>
      <c r="G106" s="30">
        <v>0</v>
      </c>
      <c r="H106" s="56">
        <f t="shared" si="13"/>
        <v>0</v>
      </c>
      <c r="I106" s="28"/>
      <c r="J106" s="28"/>
      <c r="K106" s="28"/>
      <c r="L106" s="28"/>
      <c r="M106" s="28"/>
      <c r="N106" s="28"/>
      <c r="O106" s="28"/>
      <c r="P106" s="28"/>
      <c r="Q106" s="57">
        <f t="shared" si="10"/>
        <v>0</v>
      </c>
      <c r="R106" s="134">
        <v>0</v>
      </c>
      <c r="S106" s="134">
        <v>0</v>
      </c>
      <c r="T106" s="5"/>
      <c r="U106" s="5"/>
      <c r="V106" s="53" t="s">
        <v>634</v>
      </c>
    </row>
    <row r="107" spans="1:23" ht="30" x14ac:dyDescent="0.25">
      <c r="A107" s="313"/>
      <c r="B107" s="314" t="s">
        <v>315</v>
      </c>
      <c r="C107" s="314" t="s">
        <v>316</v>
      </c>
      <c r="D107" s="314">
        <v>301</v>
      </c>
      <c r="E107" s="315" t="s">
        <v>296</v>
      </c>
      <c r="F107" s="306">
        <v>26000000</v>
      </c>
      <c r="G107" s="306">
        <v>22773472</v>
      </c>
      <c r="H107" s="307">
        <f>+F107-G107</f>
        <v>3226528</v>
      </c>
      <c r="I107" s="58" t="s">
        <v>317</v>
      </c>
      <c r="J107" s="75"/>
      <c r="K107" s="28">
        <v>0</v>
      </c>
      <c r="L107" s="28"/>
      <c r="M107" s="28">
        <v>0</v>
      </c>
      <c r="N107" s="28"/>
      <c r="O107" s="28">
        <v>0</v>
      </c>
      <c r="P107" s="28"/>
      <c r="Q107" s="57">
        <f t="shared" si="10"/>
        <v>0</v>
      </c>
      <c r="R107" s="283">
        <f t="shared" si="11"/>
        <v>87.590276923076928</v>
      </c>
      <c r="S107" s="134"/>
      <c r="T107" s="283">
        <v>88</v>
      </c>
      <c r="U107" s="286" t="s">
        <v>509</v>
      </c>
      <c r="V107" s="202" t="s">
        <v>635</v>
      </c>
    </row>
    <row r="108" spans="1:23" ht="45" x14ac:dyDescent="0.25">
      <c r="A108" s="313"/>
      <c r="B108" s="314"/>
      <c r="C108" s="314"/>
      <c r="D108" s="314"/>
      <c r="E108" s="315"/>
      <c r="F108" s="306"/>
      <c r="G108" s="306"/>
      <c r="H108" s="307"/>
      <c r="I108" s="58" t="s">
        <v>318</v>
      </c>
      <c r="J108" s="28">
        <v>500</v>
      </c>
      <c r="K108" s="28">
        <v>26</v>
      </c>
      <c r="L108" s="28"/>
      <c r="M108" s="28">
        <v>28</v>
      </c>
      <c r="N108" s="28"/>
      <c r="O108" s="28">
        <v>0</v>
      </c>
      <c r="P108" s="28"/>
      <c r="Q108" s="57">
        <f t="shared" si="10"/>
        <v>54</v>
      </c>
      <c r="R108" s="284"/>
      <c r="S108" s="95">
        <v>100</v>
      </c>
      <c r="T108" s="284"/>
      <c r="U108" s="287"/>
      <c r="V108" s="8" t="s">
        <v>636</v>
      </c>
    </row>
    <row r="109" spans="1:23" ht="30.75" thickBot="1" x14ac:dyDescent="0.3">
      <c r="A109" s="313"/>
      <c r="B109" s="314"/>
      <c r="C109" s="314"/>
      <c r="D109" s="314"/>
      <c r="E109" s="315"/>
      <c r="F109" s="306"/>
      <c r="G109" s="306"/>
      <c r="H109" s="307"/>
      <c r="I109" s="58" t="s">
        <v>319</v>
      </c>
      <c r="J109" s="28">
        <v>10</v>
      </c>
      <c r="K109" s="256">
        <v>2</v>
      </c>
      <c r="L109" s="256"/>
      <c r="M109" s="256">
        <v>2</v>
      </c>
      <c r="N109" s="256"/>
      <c r="O109" s="256">
        <v>0</v>
      </c>
      <c r="P109" s="256"/>
      <c r="Q109" s="57">
        <f t="shared" si="10"/>
        <v>4</v>
      </c>
      <c r="R109" s="285"/>
      <c r="S109" s="134"/>
      <c r="T109" s="285"/>
      <c r="U109" s="288"/>
      <c r="V109" s="202" t="s">
        <v>635</v>
      </c>
    </row>
    <row r="110" spans="1:23" ht="38.25" x14ac:dyDescent="0.25">
      <c r="A110" s="308" t="s">
        <v>320</v>
      </c>
      <c r="B110" s="309" t="s">
        <v>321</v>
      </c>
      <c r="C110" s="60" t="s">
        <v>322</v>
      </c>
      <c r="D110" s="310">
        <v>301</v>
      </c>
      <c r="E110" s="61" t="s">
        <v>296</v>
      </c>
      <c r="F110" s="311">
        <v>491057893</v>
      </c>
      <c r="G110" s="311">
        <v>482387240</v>
      </c>
      <c r="H110" s="312">
        <f>+F110-G110</f>
        <v>8670653</v>
      </c>
      <c r="I110" s="76" t="s">
        <v>323</v>
      </c>
      <c r="J110" s="62">
        <v>11995</v>
      </c>
      <c r="K110" s="28">
        <v>0</v>
      </c>
      <c r="L110" s="28"/>
      <c r="M110" s="28">
        <v>0</v>
      </c>
      <c r="N110" s="28"/>
      <c r="O110" s="28">
        <v>0</v>
      </c>
      <c r="P110" s="28"/>
      <c r="Q110" s="57">
        <f t="shared" si="10"/>
        <v>0</v>
      </c>
      <c r="R110" s="283">
        <f>(G110/F110)*100</f>
        <v>98.234291083882439</v>
      </c>
      <c r="S110" s="95">
        <v>100</v>
      </c>
      <c r="T110" s="283">
        <v>87</v>
      </c>
      <c r="U110" s="141" t="s">
        <v>510</v>
      </c>
      <c r="V110" s="278" t="s">
        <v>637</v>
      </c>
    </row>
    <row r="111" spans="1:23" ht="30" x14ac:dyDescent="0.25">
      <c r="A111" s="308"/>
      <c r="B111" s="309"/>
      <c r="C111" s="60" t="s">
        <v>324</v>
      </c>
      <c r="D111" s="310"/>
      <c r="E111" s="61" t="s">
        <v>296</v>
      </c>
      <c r="F111" s="311"/>
      <c r="G111" s="311"/>
      <c r="H111" s="312"/>
      <c r="I111" s="58" t="s">
        <v>325</v>
      </c>
      <c r="J111" s="62">
        <v>9631</v>
      </c>
      <c r="K111" s="28">
        <v>0</v>
      </c>
      <c r="L111" s="28"/>
      <c r="M111" s="28">
        <v>0</v>
      </c>
      <c r="N111" s="28"/>
      <c r="O111" s="63">
        <v>6384</v>
      </c>
      <c r="P111" s="28"/>
      <c r="Q111" s="57">
        <f t="shared" si="10"/>
        <v>6384</v>
      </c>
      <c r="R111" s="284"/>
      <c r="S111" s="95">
        <v>128</v>
      </c>
      <c r="T111" s="284"/>
      <c r="U111" s="142" t="s">
        <v>511</v>
      </c>
      <c r="V111" s="279"/>
    </row>
    <row r="112" spans="1:23" ht="75.75" thickBot="1" x14ac:dyDescent="0.3">
      <c r="A112" s="308"/>
      <c r="B112" s="309"/>
      <c r="C112" s="61" t="s">
        <v>326</v>
      </c>
      <c r="D112" s="310"/>
      <c r="E112" s="61" t="s">
        <v>296</v>
      </c>
      <c r="F112" s="311"/>
      <c r="G112" s="311"/>
      <c r="H112" s="312"/>
      <c r="I112" s="5" t="s">
        <v>327</v>
      </c>
      <c r="J112" s="65">
        <v>211</v>
      </c>
      <c r="K112" s="253">
        <v>32</v>
      </c>
      <c r="L112" s="253"/>
      <c r="M112" s="253">
        <v>13</v>
      </c>
      <c r="N112" s="253"/>
      <c r="O112" s="253">
        <v>4</v>
      </c>
      <c r="P112" s="253"/>
      <c r="Q112" s="57">
        <f t="shared" si="10"/>
        <v>49</v>
      </c>
      <c r="R112" s="285"/>
      <c r="S112" s="95">
        <v>74</v>
      </c>
      <c r="T112" s="285"/>
      <c r="U112" s="143" t="s">
        <v>512</v>
      </c>
      <c r="V112" s="280"/>
    </row>
    <row r="113" spans="1:23" ht="30" x14ac:dyDescent="0.25">
      <c r="A113" s="294" t="s">
        <v>328</v>
      </c>
      <c r="B113" s="295" t="s">
        <v>329</v>
      </c>
      <c r="C113" s="64" t="s">
        <v>330</v>
      </c>
      <c r="D113" s="296">
        <v>301</v>
      </c>
      <c r="E113" s="296" t="s">
        <v>331</v>
      </c>
      <c r="F113" s="290">
        <v>329125485</v>
      </c>
      <c r="G113" s="290">
        <v>317740099</v>
      </c>
      <c r="H113" s="291">
        <f>+F113-G113</f>
        <v>11385386</v>
      </c>
      <c r="I113" s="5" t="s">
        <v>545</v>
      </c>
      <c r="J113" s="65">
        <v>212</v>
      </c>
      <c r="K113" s="253">
        <v>52</v>
      </c>
      <c r="L113" s="253"/>
      <c r="M113" s="253">
        <v>67</v>
      </c>
      <c r="N113" s="253"/>
      <c r="O113" s="253">
        <v>25</v>
      </c>
      <c r="P113" s="253"/>
      <c r="Q113" s="57">
        <f t="shared" si="10"/>
        <v>144</v>
      </c>
      <c r="R113" s="283">
        <f t="shared" ref="R113" si="15">(G113/F113)*100</f>
        <v>96.540715769852952</v>
      </c>
      <c r="S113" s="95">
        <v>100</v>
      </c>
      <c r="T113" s="283">
        <v>94</v>
      </c>
      <c r="U113" s="144" t="s">
        <v>513</v>
      </c>
      <c r="V113" s="278" t="s">
        <v>638</v>
      </c>
    </row>
    <row r="114" spans="1:23" ht="15.75" x14ac:dyDescent="0.25">
      <c r="A114" s="294"/>
      <c r="B114" s="295"/>
      <c r="C114" s="64" t="s">
        <v>461</v>
      </c>
      <c r="D114" s="296"/>
      <c r="E114" s="296"/>
      <c r="F114" s="290"/>
      <c r="G114" s="290"/>
      <c r="H114" s="291"/>
      <c r="I114" s="5" t="s">
        <v>546</v>
      </c>
      <c r="J114" s="65">
        <v>16</v>
      </c>
      <c r="K114" s="253">
        <v>0</v>
      </c>
      <c r="L114" s="253"/>
      <c r="M114" s="253">
        <v>0</v>
      </c>
      <c r="N114" s="253"/>
      <c r="O114" s="253">
        <v>10</v>
      </c>
      <c r="P114" s="253"/>
      <c r="Q114" s="57">
        <f t="shared" si="10"/>
        <v>10</v>
      </c>
      <c r="R114" s="284"/>
      <c r="S114" s="95">
        <v>100</v>
      </c>
      <c r="T114" s="284"/>
      <c r="U114" s="140" t="s">
        <v>514</v>
      </c>
      <c r="V114" s="279"/>
    </row>
    <row r="115" spans="1:23" ht="16.5" thickBot="1" x14ac:dyDescent="0.3">
      <c r="A115" s="294"/>
      <c r="B115" s="295"/>
      <c r="C115" s="64" t="s">
        <v>460</v>
      </c>
      <c r="D115" s="296"/>
      <c r="E115" s="296"/>
      <c r="F115" s="290"/>
      <c r="G115" s="290"/>
      <c r="H115" s="291"/>
      <c r="I115" s="5" t="s">
        <v>467</v>
      </c>
      <c r="J115" s="5">
        <v>16</v>
      </c>
      <c r="K115" s="253">
        <v>0</v>
      </c>
      <c r="L115" s="253"/>
      <c r="M115" s="253">
        <v>0</v>
      </c>
      <c r="N115" s="253"/>
      <c r="O115" s="253">
        <v>8</v>
      </c>
      <c r="P115" s="253"/>
      <c r="Q115" s="57">
        <f t="shared" si="10"/>
        <v>8</v>
      </c>
      <c r="R115" s="285"/>
      <c r="S115" s="95">
        <v>100</v>
      </c>
      <c r="T115" s="285"/>
      <c r="U115" s="145" t="s">
        <v>515</v>
      </c>
      <c r="V115" s="280"/>
    </row>
    <row r="116" spans="1:23" ht="95.25" customHeight="1" x14ac:dyDescent="0.25">
      <c r="A116" s="297" t="s">
        <v>332</v>
      </c>
      <c r="B116" s="299" t="s">
        <v>333</v>
      </c>
      <c r="C116" s="77" t="s">
        <v>334</v>
      </c>
      <c r="D116" s="301">
        <v>301</v>
      </c>
      <c r="E116" s="77" t="s">
        <v>335</v>
      </c>
      <c r="F116" s="78">
        <v>52155066</v>
      </c>
      <c r="G116" s="78">
        <v>44549837</v>
      </c>
      <c r="H116" s="80">
        <f t="shared" si="13"/>
        <v>7605229</v>
      </c>
      <c r="I116" s="5"/>
      <c r="J116" s="5">
        <v>11</v>
      </c>
      <c r="K116" s="253">
        <v>1</v>
      </c>
      <c r="L116" s="253"/>
      <c r="M116" s="253">
        <v>1</v>
      </c>
      <c r="N116" s="253"/>
      <c r="O116" s="253">
        <v>3</v>
      </c>
      <c r="P116" s="253"/>
      <c r="Q116" s="57">
        <f t="shared" si="10"/>
        <v>5</v>
      </c>
      <c r="R116" s="283">
        <f t="shared" ref="R116" si="16">(G116/F116)*100</f>
        <v>85.418043570302444</v>
      </c>
      <c r="S116" s="95">
        <v>73</v>
      </c>
      <c r="T116" s="283">
        <v>35</v>
      </c>
      <c r="U116" s="5"/>
      <c r="V116" s="281" t="s">
        <v>664</v>
      </c>
      <c r="W116" s="203" t="s">
        <v>684</v>
      </c>
    </row>
    <row r="117" spans="1:23" ht="89.25" customHeight="1" thickBot="1" x14ac:dyDescent="0.3">
      <c r="A117" s="298"/>
      <c r="B117" s="300"/>
      <c r="C117" s="77" t="s">
        <v>418</v>
      </c>
      <c r="D117" s="302"/>
      <c r="E117" s="77"/>
      <c r="F117" s="78"/>
      <c r="G117" s="79"/>
      <c r="H117" s="80"/>
      <c r="I117" s="5"/>
      <c r="J117" s="5">
        <v>8</v>
      </c>
      <c r="K117" s="253">
        <v>1</v>
      </c>
      <c r="L117" s="253"/>
      <c r="M117" s="253">
        <v>1</v>
      </c>
      <c r="N117" s="253"/>
      <c r="O117" s="253">
        <v>1</v>
      </c>
      <c r="P117" s="253"/>
      <c r="Q117" s="57">
        <f t="shared" si="10"/>
        <v>3</v>
      </c>
      <c r="R117" s="285"/>
      <c r="S117" s="95">
        <v>64</v>
      </c>
      <c r="T117" s="285"/>
      <c r="U117" s="135" t="s">
        <v>665</v>
      </c>
      <c r="V117" s="282"/>
      <c r="W117" s="203" t="s">
        <v>685</v>
      </c>
    </row>
    <row r="118" spans="1:23" ht="75.75" thickBot="1" x14ac:dyDescent="0.3">
      <c r="A118" s="292" t="s">
        <v>336</v>
      </c>
      <c r="B118" s="293" t="s">
        <v>337</v>
      </c>
      <c r="C118" s="66" t="s">
        <v>338</v>
      </c>
      <c r="D118" s="66">
        <v>301</v>
      </c>
      <c r="E118" s="66" t="s">
        <v>296</v>
      </c>
      <c r="F118" s="67">
        <v>1313393743</v>
      </c>
      <c r="G118" s="67">
        <v>1202451309</v>
      </c>
      <c r="H118" s="69">
        <f t="shared" si="13"/>
        <v>110942434</v>
      </c>
      <c r="I118" s="70" t="s">
        <v>419</v>
      </c>
      <c r="J118" s="71">
        <v>550810</v>
      </c>
      <c r="K118" s="257">
        <v>65226</v>
      </c>
      <c r="L118" s="255"/>
      <c r="M118" s="258">
        <v>67378</v>
      </c>
      <c r="N118" s="257"/>
      <c r="O118" s="259">
        <v>28677</v>
      </c>
      <c r="P118" s="255"/>
      <c r="Q118" s="57">
        <f t="shared" si="10"/>
        <v>161281</v>
      </c>
      <c r="R118" s="283">
        <v>99</v>
      </c>
      <c r="S118" s="95">
        <v>89</v>
      </c>
      <c r="T118" s="283">
        <v>103</v>
      </c>
      <c r="U118" s="146" t="s">
        <v>516</v>
      </c>
      <c r="V118" s="203" t="s">
        <v>639</v>
      </c>
      <c r="W118" s="203" t="s">
        <v>686</v>
      </c>
    </row>
    <row r="119" spans="1:23" ht="45.75" thickBot="1" x14ac:dyDescent="0.3">
      <c r="A119" s="292"/>
      <c r="B119" s="293"/>
      <c r="C119" s="66" t="s">
        <v>339</v>
      </c>
      <c r="D119" s="66">
        <v>301</v>
      </c>
      <c r="E119" s="66"/>
      <c r="F119" s="67">
        <v>0</v>
      </c>
      <c r="G119" s="68"/>
      <c r="H119" s="69">
        <f t="shared" si="13"/>
        <v>0</v>
      </c>
      <c r="I119" s="70" t="s">
        <v>340</v>
      </c>
      <c r="J119" s="71">
        <v>46800</v>
      </c>
      <c r="K119" s="4">
        <v>8000</v>
      </c>
      <c r="L119" s="253"/>
      <c r="M119" s="260">
        <v>8000</v>
      </c>
      <c r="N119" s="4"/>
      <c r="O119" s="261">
        <v>800</v>
      </c>
      <c r="P119" s="253"/>
      <c r="Q119" s="57">
        <f t="shared" si="10"/>
        <v>16800</v>
      </c>
      <c r="R119" s="284"/>
      <c r="S119" s="95">
        <v>133</v>
      </c>
      <c r="T119" s="284"/>
      <c r="U119" s="146" t="s">
        <v>517</v>
      </c>
      <c r="V119" s="8" t="s">
        <v>640</v>
      </c>
      <c r="W119" s="8" t="s">
        <v>640</v>
      </c>
    </row>
    <row r="120" spans="1:23" ht="45.75" thickBot="1" x14ac:dyDescent="0.3">
      <c r="A120" s="292"/>
      <c r="B120" s="293"/>
      <c r="C120" s="66" t="s">
        <v>341</v>
      </c>
      <c r="D120" s="66">
        <v>301</v>
      </c>
      <c r="E120" s="66"/>
      <c r="F120" s="67">
        <v>0</v>
      </c>
      <c r="G120" s="68"/>
      <c r="H120" s="69">
        <f t="shared" si="13"/>
        <v>0</v>
      </c>
      <c r="I120" s="70" t="s">
        <v>342</v>
      </c>
      <c r="J120" s="71">
        <v>23850</v>
      </c>
      <c r="K120" s="4">
        <v>3658</v>
      </c>
      <c r="L120" s="253"/>
      <c r="M120" s="260">
        <v>3779</v>
      </c>
      <c r="N120" s="4"/>
      <c r="O120" s="261">
        <v>355</v>
      </c>
      <c r="P120" s="253"/>
      <c r="Q120" s="57">
        <f t="shared" si="10"/>
        <v>7792</v>
      </c>
      <c r="R120" s="284"/>
      <c r="S120" s="95">
        <v>110</v>
      </c>
      <c r="T120" s="284"/>
      <c r="U120" s="146" t="s">
        <v>518</v>
      </c>
      <c r="V120" s="8" t="s">
        <v>641</v>
      </c>
      <c r="W120" s="8" t="s">
        <v>687</v>
      </c>
    </row>
    <row r="121" spans="1:23" ht="45.75" thickBot="1" x14ac:dyDescent="0.3">
      <c r="A121" s="292"/>
      <c r="B121" s="293"/>
      <c r="C121" s="66" t="s">
        <v>739</v>
      </c>
      <c r="D121" s="66">
        <v>301</v>
      </c>
      <c r="E121" s="66"/>
      <c r="F121" s="67">
        <v>0</v>
      </c>
      <c r="G121" s="68"/>
      <c r="H121" s="69">
        <f t="shared" si="13"/>
        <v>0</v>
      </c>
      <c r="I121" s="70" t="s">
        <v>343</v>
      </c>
      <c r="J121" s="71">
        <v>23850</v>
      </c>
      <c r="K121" s="4">
        <v>2400</v>
      </c>
      <c r="L121" s="253"/>
      <c r="M121" s="260">
        <v>3000</v>
      </c>
      <c r="N121" s="253"/>
      <c r="O121" s="261">
        <v>300</v>
      </c>
      <c r="P121" s="253"/>
      <c r="Q121" s="57">
        <f t="shared" si="10"/>
        <v>5700</v>
      </c>
      <c r="R121" s="285"/>
      <c r="S121" s="95">
        <v>97</v>
      </c>
      <c r="T121" s="285"/>
      <c r="U121" s="146" t="s">
        <v>519</v>
      </c>
      <c r="V121" s="8" t="s">
        <v>642</v>
      </c>
      <c r="W121" s="8" t="s">
        <v>688</v>
      </c>
    </row>
    <row r="122" spans="1:23" ht="45" x14ac:dyDescent="0.25">
      <c r="A122" s="292"/>
      <c r="B122" s="92" t="s">
        <v>344</v>
      </c>
      <c r="C122" s="66" t="s">
        <v>345</v>
      </c>
      <c r="D122" s="66">
        <v>301</v>
      </c>
      <c r="E122" s="66" t="s">
        <v>296</v>
      </c>
      <c r="F122" s="67">
        <v>23760324</v>
      </c>
      <c r="G122" s="67">
        <v>23760324</v>
      </c>
      <c r="H122" s="69">
        <f t="shared" si="13"/>
        <v>0</v>
      </c>
      <c r="I122" s="5" t="s">
        <v>346</v>
      </c>
      <c r="J122" s="5">
        <v>159</v>
      </c>
      <c r="K122" s="253">
        <v>33</v>
      </c>
      <c r="L122" s="253"/>
      <c r="M122" s="253">
        <v>0</v>
      </c>
      <c r="N122" s="253"/>
      <c r="O122" s="253">
        <v>0</v>
      </c>
      <c r="P122" s="253"/>
      <c r="Q122" s="57">
        <f t="shared" si="10"/>
        <v>33</v>
      </c>
      <c r="R122" s="95">
        <v>99</v>
      </c>
      <c r="S122" s="95">
        <v>97</v>
      </c>
      <c r="T122" s="95">
        <f t="shared" ref="T122:T127" si="17">(R122*S122)/100</f>
        <v>96.03</v>
      </c>
      <c r="U122" s="146" t="s">
        <v>520</v>
      </c>
      <c r="V122" s="200" t="s">
        <v>643</v>
      </c>
    </row>
    <row r="123" spans="1:23" ht="30.75" thickBot="1" x14ac:dyDescent="0.3">
      <c r="A123" s="292"/>
      <c r="B123" s="92" t="s">
        <v>347</v>
      </c>
      <c r="C123" s="66" t="s">
        <v>348</v>
      </c>
      <c r="D123" s="66">
        <v>301</v>
      </c>
      <c r="E123" s="66" t="s">
        <v>296</v>
      </c>
      <c r="F123" s="67">
        <v>99845933</v>
      </c>
      <c r="G123" s="67">
        <v>97925451</v>
      </c>
      <c r="H123" s="69">
        <f t="shared" si="13"/>
        <v>1920482</v>
      </c>
      <c r="I123" s="5" t="s">
        <v>349</v>
      </c>
      <c r="J123" s="5">
        <v>30</v>
      </c>
      <c r="K123" s="253">
        <v>0</v>
      </c>
      <c r="L123" s="253"/>
      <c r="M123" s="253">
        <v>0</v>
      </c>
      <c r="N123" s="253"/>
      <c r="O123" s="253">
        <v>1</v>
      </c>
      <c r="P123" s="253"/>
      <c r="Q123" s="57">
        <f t="shared" si="10"/>
        <v>1</v>
      </c>
      <c r="R123" s="95">
        <v>99</v>
      </c>
      <c r="S123" s="95">
        <v>80</v>
      </c>
      <c r="T123" s="95">
        <f t="shared" si="17"/>
        <v>79.2</v>
      </c>
      <c r="U123" s="147" t="s">
        <v>521</v>
      </c>
      <c r="V123" s="200" t="s">
        <v>644</v>
      </c>
      <c r="W123" s="32" t="s">
        <v>689</v>
      </c>
    </row>
    <row r="124" spans="1:23" ht="89.25" customHeight="1" x14ac:dyDescent="0.25">
      <c r="A124" s="303" t="s">
        <v>350</v>
      </c>
      <c r="B124" s="231" t="s">
        <v>351</v>
      </c>
      <c r="C124" s="81" t="s">
        <v>352</v>
      </c>
      <c r="D124" s="81">
        <v>301</v>
      </c>
      <c r="E124" s="81" t="s">
        <v>296</v>
      </c>
      <c r="F124" s="82">
        <v>50000000</v>
      </c>
      <c r="G124" s="82">
        <v>47646755</v>
      </c>
      <c r="H124" s="83">
        <f t="shared" si="13"/>
        <v>2353245</v>
      </c>
      <c r="I124" s="27" t="s">
        <v>353</v>
      </c>
      <c r="J124" s="4">
        <v>9668</v>
      </c>
      <c r="K124" s="253"/>
      <c r="L124" s="253"/>
      <c r="M124" s="253"/>
      <c r="N124" s="253"/>
      <c r="O124" s="253"/>
      <c r="P124" s="253"/>
      <c r="Q124" s="57">
        <f t="shared" si="10"/>
        <v>0</v>
      </c>
      <c r="R124" s="95">
        <f t="shared" ref="R124:R127" si="18">(G124/F124)*100</f>
        <v>95.293509999999998</v>
      </c>
      <c r="S124" s="95">
        <v>100</v>
      </c>
      <c r="T124" s="95">
        <f t="shared" si="17"/>
        <v>95.293510000000012</v>
      </c>
      <c r="U124" s="5"/>
      <c r="V124" s="13"/>
    </row>
    <row r="125" spans="1:23" ht="112.5" customHeight="1" x14ac:dyDescent="0.25">
      <c r="A125" s="304"/>
      <c r="B125" s="227" t="s">
        <v>672</v>
      </c>
      <c r="C125" s="32" t="s">
        <v>673</v>
      </c>
      <c r="D125" s="227">
        <v>510</v>
      </c>
      <c r="E125" s="227" t="s">
        <v>22</v>
      </c>
      <c r="F125" s="82">
        <v>30000000</v>
      </c>
      <c r="G125" s="82">
        <v>30000000</v>
      </c>
      <c r="H125" s="83">
        <f t="shared" si="13"/>
        <v>0</v>
      </c>
      <c r="I125" s="227"/>
      <c r="J125" s="4"/>
      <c r="K125" s="253"/>
      <c r="L125" s="253"/>
      <c r="M125" s="253"/>
      <c r="N125" s="253"/>
      <c r="O125" s="253"/>
      <c r="P125" s="253"/>
      <c r="Q125" s="57">
        <f t="shared" si="10"/>
        <v>0</v>
      </c>
      <c r="R125" s="95">
        <f t="shared" si="18"/>
        <v>100</v>
      </c>
      <c r="S125" s="95">
        <v>90</v>
      </c>
      <c r="T125" s="95">
        <f t="shared" si="17"/>
        <v>90</v>
      </c>
      <c r="U125" s="226"/>
      <c r="V125" s="37"/>
      <c r="W125" s="8" t="s">
        <v>702</v>
      </c>
    </row>
    <row r="126" spans="1:23" ht="75" x14ac:dyDescent="0.25">
      <c r="A126" s="304"/>
      <c r="B126" s="227" t="s">
        <v>674</v>
      </c>
      <c r="C126" s="227" t="s">
        <v>675</v>
      </c>
      <c r="D126" s="227">
        <v>510</v>
      </c>
      <c r="E126" s="227" t="s">
        <v>22</v>
      </c>
      <c r="F126" s="82">
        <v>80000000</v>
      </c>
      <c r="G126" s="82">
        <v>56354000</v>
      </c>
      <c r="H126" s="83">
        <f t="shared" si="13"/>
        <v>23646000</v>
      </c>
      <c r="I126" s="227"/>
      <c r="J126" s="4"/>
      <c r="K126" s="253"/>
      <c r="L126" s="253"/>
      <c r="M126" s="253"/>
      <c r="N126" s="253"/>
      <c r="O126" s="253"/>
      <c r="P126" s="253"/>
      <c r="Q126" s="57">
        <f t="shared" si="10"/>
        <v>0</v>
      </c>
      <c r="R126" s="95">
        <f t="shared" si="18"/>
        <v>70.442499999999995</v>
      </c>
      <c r="S126" s="95">
        <v>90</v>
      </c>
      <c r="T126" s="95">
        <f t="shared" si="17"/>
        <v>63.398249999999997</v>
      </c>
      <c r="U126" s="226"/>
      <c r="V126" s="37"/>
      <c r="W126" s="8" t="s">
        <v>703</v>
      </c>
    </row>
    <row r="127" spans="1:23" ht="409.5" x14ac:dyDescent="0.25">
      <c r="A127" s="305"/>
      <c r="B127" s="227" t="s">
        <v>676</v>
      </c>
      <c r="C127" s="227" t="s">
        <v>677</v>
      </c>
      <c r="D127" s="227">
        <v>510</v>
      </c>
      <c r="E127" s="227" t="s">
        <v>22</v>
      </c>
      <c r="F127" s="82">
        <v>75000000</v>
      </c>
      <c r="G127" s="82">
        <v>49907080</v>
      </c>
      <c r="H127" s="83">
        <f t="shared" si="13"/>
        <v>25092920</v>
      </c>
      <c r="I127" s="227"/>
      <c r="J127" s="4"/>
      <c r="K127" s="253"/>
      <c r="L127" s="253"/>
      <c r="M127" s="253"/>
      <c r="N127" s="253"/>
      <c r="O127" s="253"/>
      <c r="P127" s="253"/>
      <c r="Q127" s="57">
        <f t="shared" si="10"/>
        <v>0</v>
      </c>
      <c r="R127" s="95">
        <f t="shared" si="18"/>
        <v>66.542773333333344</v>
      </c>
      <c r="S127" s="95">
        <v>100</v>
      </c>
      <c r="T127" s="95">
        <f t="shared" si="17"/>
        <v>66.542773333333344</v>
      </c>
      <c r="U127" s="226"/>
      <c r="V127" s="37"/>
      <c r="W127" s="8" t="s">
        <v>704</v>
      </c>
    </row>
    <row r="128" spans="1:23" x14ac:dyDescent="0.25">
      <c r="A128" s="72" t="s">
        <v>354</v>
      </c>
      <c r="B128" s="73"/>
      <c r="C128" s="27"/>
      <c r="D128" s="27"/>
      <c r="E128" s="199"/>
      <c r="F128" s="74">
        <f>SUM(F99:F127)</f>
        <v>2969123548</v>
      </c>
      <c r="G128" s="4">
        <f>SUM(G99:G127)</f>
        <v>2739786552</v>
      </c>
      <c r="H128" s="4">
        <f>SUM(H99:H127)</f>
        <v>229336996</v>
      </c>
      <c r="I128" s="265">
        <f>(G128/F128)*100</f>
        <v>92.275936238676181</v>
      </c>
      <c r="J128" s="5"/>
      <c r="K128" s="5"/>
      <c r="L128" s="253"/>
      <c r="M128" s="253"/>
      <c r="N128" s="253"/>
      <c r="O128" s="253"/>
      <c r="P128" s="253"/>
      <c r="Q128" s="253"/>
      <c r="R128" s="5"/>
      <c r="S128" s="5"/>
      <c r="T128" s="5"/>
      <c r="U128" s="5"/>
    </row>
    <row r="129" spans="1:23" x14ac:dyDescent="0.25">
      <c r="E129" s="38"/>
    </row>
    <row r="131" spans="1:23" ht="150" x14ac:dyDescent="0.25">
      <c r="A131" s="289" t="s">
        <v>355</v>
      </c>
      <c r="B131" s="27" t="s">
        <v>356</v>
      </c>
      <c r="C131" s="27" t="s">
        <v>357</v>
      </c>
      <c r="D131" s="27">
        <v>111</v>
      </c>
      <c r="E131" s="27" t="s">
        <v>358</v>
      </c>
      <c r="F131" s="14">
        <v>2447865779</v>
      </c>
      <c r="G131" s="240">
        <v>2130342811</v>
      </c>
      <c r="H131" s="4">
        <f t="shared" ref="H131:H140" si="19">+F131-G131</f>
        <v>317522968</v>
      </c>
      <c r="I131" s="5">
        <v>48124</v>
      </c>
      <c r="J131" s="5">
        <v>1444</v>
      </c>
      <c r="K131" s="5"/>
      <c r="L131" s="5"/>
      <c r="M131" s="5"/>
      <c r="N131" s="5"/>
      <c r="O131" s="5"/>
      <c r="P131" s="5"/>
      <c r="Q131" s="5"/>
      <c r="R131" s="95">
        <f t="shared" ref="R131:R133" si="20">(G131/F131)*100</f>
        <v>87.028579314928194</v>
      </c>
      <c r="S131" s="95">
        <v>125</v>
      </c>
      <c r="T131" s="95">
        <f t="shared" ref="T131:T149" si="21">(R131*S131)/100</f>
        <v>108.78572414366025</v>
      </c>
      <c r="U131" s="84" t="s">
        <v>656</v>
      </c>
      <c r="V131" s="84" t="s">
        <v>646</v>
      </c>
      <c r="W131" s="84" t="s">
        <v>735</v>
      </c>
    </row>
    <row r="132" spans="1:23" ht="330" x14ac:dyDescent="0.25">
      <c r="A132" s="289"/>
      <c r="B132" s="27" t="s">
        <v>359</v>
      </c>
      <c r="C132" s="27" t="s">
        <v>360</v>
      </c>
      <c r="D132" s="27">
        <v>111</v>
      </c>
      <c r="E132" s="27" t="s">
        <v>361</v>
      </c>
      <c r="F132" s="14">
        <v>2244924802</v>
      </c>
      <c r="G132" s="241">
        <v>1544458674</v>
      </c>
      <c r="H132" s="4">
        <f t="shared" si="19"/>
        <v>700466128</v>
      </c>
      <c r="I132" s="5">
        <v>55000</v>
      </c>
      <c r="J132" s="5">
        <v>3300</v>
      </c>
      <c r="K132" s="5"/>
      <c r="L132" s="5"/>
      <c r="M132" s="5"/>
      <c r="N132" s="5"/>
      <c r="O132" s="5"/>
      <c r="P132" s="5"/>
      <c r="Q132" s="5"/>
      <c r="R132" s="95">
        <f t="shared" si="20"/>
        <v>68.797791027300519</v>
      </c>
      <c r="S132" s="95">
        <v>72</v>
      </c>
      <c r="T132" s="95">
        <f t="shared" si="21"/>
        <v>49.534409539656373</v>
      </c>
      <c r="U132" s="84" t="s">
        <v>657</v>
      </c>
      <c r="V132" s="84" t="s">
        <v>709</v>
      </c>
      <c r="W132" s="238" t="s">
        <v>710</v>
      </c>
    </row>
    <row r="133" spans="1:23" ht="99.75" customHeight="1" x14ac:dyDescent="0.25">
      <c r="A133" s="289"/>
      <c r="B133" s="27" t="s">
        <v>362</v>
      </c>
      <c r="C133" s="27" t="s">
        <v>363</v>
      </c>
      <c r="D133" s="27">
        <v>111</v>
      </c>
      <c r="E133" s="27" t="s">
        <v>364</v>
      </c>
      <c r="F133" s="14">
        <v>152147109</v>
      </c>
      <c r="G133" s="14">
        <v>145222032</v>
      </c>
      <c r="H133" s="4">
        <f t="shared" si="19"/>
        <v>6925077</v>
      </c>
      <c r="I133" s="5"/>
      <c r="J133" s="5"/>
      <c r="K133" s="5"/>
      <c r="L133" s="5"/>
      <c r="M133" s="5"/>
      <c r="N133" s="5"/>
      <c r="O133" s="5"/>
      <c r="P133" s="5"/>
      <c r="Q133" s="5"/>
      <c r="R133" s="95">
        <f t="shared" si="20"/>
        <v>95.448433397442997</v>
      </c>
      <c r="S133" s="95">
        <v>90</v>
      </c>
      <c r="T133" s="95">
        <f t="shared" si="21"/>
        <v>85.903590057698693</v>
      </c>
      <c r="U133" s="84" t="s">
        <v>501</v>
      </c>
      <c r="V133" s="205" t="s">
        <v>647</v>
      </c>
      <c r="W133" s="205" t="s">
        <v>711</v>
      </c>
    </row>
    <row r="134" spans="1:23" ht="409.5" x14ac:dyDescent="0.25">
      <c r="A134" s="289" t="s">
        <v>365</v>
      </c>
      <c r="B134" s="27" t="s">
        <v>366</v>
      </c>
      <c r="C134" s="27" t="s">
        <v>367</v>
      </c>
      <c r="D134" s="27">
        <v>211</v>
      </c>
      <c r="E134" s="27" t="s">
        <v>361</v>
      </c>
      <c r="F134" s="14">
        <v>2183563386</v>
      </c>
      <c r="G134" s="14">
        <v>1603473128</v>
      </c>
      <c r="H134" s="4">
        <f t="shared" si="19"/>
        <v>580090258</v>
      </c>
      <c r="I134" s="102">
        <v>1120</v>
      </c>
      <c r="J134" s="102">
        <v>1736</v>
      </c>
      <c r="K134" s="5"/>
      <c r="L134" s="5"/>
      <c r="M134" s="5"/>
      <c r="N134" s="5"/>
      <c r="O134" s="5"/>
      <c r="P134" s="5"/>
      <c r="Q134" s="5"/>
      <c r="R134" s="95">
        <f t="shared" ref="R134:R149" si="22">(G134/F134)*100</f>
        <v>73.433779769377395</v>
      </c>
      <c r="S134" s="95">
        <v>92</v>
      </c>
      <c r="T134" s="95">
        <f t="shared" si="21"/>
        <v>67.559077387827202</v>
      </c>
      <c r="U134" s="84" t="s">
        <v>502</v>
      </c>
      <c r="V134" s="84" t="s">
        <v>648</v>
      </c>
      <c r="W134" s="84" t="s">
        <v>712</v>
      </c>
    </row>
    <row r="135" spans="1:23" ht="133.5" customHeight="1" x14ac:dyDescent="0.25">
      <c r="A135" s="289"/>
      <c r="B135" s="27" t="s">
        <v>368</v>
      </c>
      <c r="C135" s="27" t="s">
        <v>369</v>
      </c>
      <c r="D135" s="27">
        <v>211</v>
      </c>
      <c r="E135" s="27" t="s">
        <v>364</v>
      </c>
      <c r="F135" s="14">
        <v>231731405</v>
      </c>
      <c r="G135" s="14">
        <v>215784737</v>
      </c>
      <c r="H135" s="4">
        <f t="shared" si="19"/>
        <v>15946668</v>
      </c>
      <c r="I135" s="5"/>
      <c r="J135" s="5"/>
      <c r="K135" s="5"/>
      <c r="L135" s="5"/>
      <c r="M135" s="5"/>
      <c r="N135" s="5"/>
      <c r="O135" s="5"/>
      <c r="P135" s="5"/>
      <c r="Q135" s="5"/>
      <c r="R135" s="95">
        <f t="shared" si="22"/>
        <v>93.118469203602345</v>
      </c>
      <c r="S135" s="95">
        <v>93</v>
      </c>
      <c r="T135" s="95">
        <f t="shared" si="21"/>
        <v>86.600176359350186</v>
      </c>
      <c r="U135" s="85" t="s">
        <v>503</v>
      </c>
      <c r="V135" s="84" t="s">
        <v>649</v>
      </c>
      <c r="W135" s="84" t="s">
        <v>713</v>
      </c>
    </row>
    <row r="136" spans="1:23" ht="45" x14ac:dyDescent="0.25">
      <c r="A136" s="289"/>
      <c r="B136" s="27" t="s">
        <v>370</v>
      </c>
      <c r="C136" s="27" t="s">
        <v>371</v>
      </c>
      <c r="D136" s="27">
        <v>211</v>
      </c>
      <c r="E136" s="27" t="s">
        <v>372</v>
      </c>
      <c r="F136" s="14">
        <v>316552303</v>
      </c>
      <c r="G136" s="14">
        <v>305045907</v>
      </c>
      <c r="H136" s="4">
        <f t="shared" si="19"/>
        <v>11506396</v>
      </c>
      <c r="I136" s="5">
        <v>117</v>
      </c>
      <c r="J136" s="5">
        <v>1</v>
      </c>
      <c r="K136" s="5"/>
      <c r="L136" s="5"/>
      <c r="M136" s="5"/>
      <c r="N136" s="5"/>
      <c r="O136" s="5"/>
      <c r="P136" s="5"/>
      <c r="Q136" s="5"/>
      <c r="R136" s="95">
        <f t="shared" si="22"/>
        <v>96.365088520616453</v>
      </c>
      <c r="S136" s="95">
        <v>100</v>
      </c>
      <c r="T136" s="95">
        <f t="shared" si="21"/>
        <v>96.365088520616439</v>
      </c>
      <c r="U136" s="86" t="s">
        <v>561</v>
      </c>
      <c r="V136" s="86" t="s">
        <v>650</v>
      </c>
    </row>
    <row r="137" spans="1:23" ht="90" x14ac:dyDescent="0.25">
      <c r="A137" s="289"/>
      <c r="B137" s="27" t="s">
        <v>373</v>
      </c>
      <c r="C137" s="27" t="s">
        <v>374</v>
      </c>
      <c r="D137" s="27">
        <v>211</v>
      </c>
      <c r="E137" s="27" t="s">
        <v>375</v>
      </c>
      <c r="F137" s="14">
        <v>487777768</v>
      </c>
      <c r="G137" s="14">
        <v>324328925</v>
      </c>
      <c r="H137" s="4">
        <f t="shared" si="19"/>
        <v>163448843</v>
      </c>
      <c r="I137" s="5">
        <v>60</v>
      </c>
      <c r="J137" s="5"/>
      <c r="K137" s="5"/>
      <c r="L137" s="5"/>
      <c r="M137" s="5"/>
      <c r="N137" s="5"/>
      <c r="O137" s="5"/>
      <c r="P137" s="5"/>
      <c r="Q137" s="5"/>
      <c r="R137" s="95">
        <f t="shared" si="22"/>
        <v>66.491124909161499</v>
      </c>
      <c r="S137" s="95">
        <v>77</v>
      </c>
      <c r="T137" s="95">
        <f t="shared" si="21"/>
        <v>51.198166180054358</v>
      </c>
      <c r="U137" s="84" t="s">
        <v>376</v>
      </c>
    </row>
    <row r="138" spans="1:23" ht="90" x14ac:dyDescent="0.25">
      <c r="A138" s="289"/>
      <c r="B138" s="27" t="s">
        <v>377</v>
      </c>
      <c r="C138" s="27" t="s">
        <v>378</v>
      </c>
      <c r="D138" s="27">
        <v>211</v>
      </c>
      <c r="E138" s="27" t="s">
        <v>375</v>
      </c>
      <c r="F138" s="14">
        <v>215639414</v>
      </c>
      <c r="G138" s="14">
        <v>170288600</v>
      </c>
      <c r="H138" s="137">
        <f t="shared" si="19"/>
        <v>45350814</v>
      </c>
      <c r="I138" s="5"/>
      <c r="J138" s="14">
        <v>211000000</v>
      </c>
      <c r="K138" s="5"/>
      <c r="L138" s="5"/>
      <c r="M138" s="5"/>
      <c r="N138" s="5"/>
      <c r="O138" s="5"/>
      <c r="P138" s="5"/>
      <c r="Q138" s="5"/>
      <c r="R138" s="95">
        <f t="shared" si="22"/>
        <v>78.969144295671285</v>
      </c>
      <c r="S138" s="95">
        <v>81</v>
      </c>
      <c r="T138" s="95">
        <f t="shared" si="21"/>
        <v>63.965006879493743</v>
      </c>
      <c r="U138" s="84" t="s">
        <v>562</v>
      </c>
      <c r="W138" s="84" t="s">
        <v>714</v>
      </c>
    </row>
    <row r="139" spans="1:23" ht="30" x14ac:dyDescent="0.25">
      <c r="A139" s="289"/>
      <c r="B139" s="27" t="s">
        <v>379</v>
      </c>
      <c r="C139" s="27" t="s">
        <v>380</v>
      </c>
      <c r="D139" s="27">
        <v>211</v>
      </c>
      <c r="E139" s="27" t="s">
        <v>381</v>
      </c>
      <c r="F139" s="14">
        <v>11000000</v>
      </c>
      <c r="G139" s="138">
        <v>10904419</v>
      </c>
      <c r="H139" s="137">
        <f t="shared" si="19"/>
        <v>95581</v>
      </c>
      <c r="I139" s="5"/>
      <c r="J139" s="5"/>
      <c r="K139" s="5"/>
      <c r="L139" s="5"/>
      <c r="M139" s="5"/>
      <c r="N139" s="5"/>
      <c r="O139" s="5"/>
      <c r="P139" s="5"/>
      <c r="Q139" s="5"/>
      <c r="R139" s="95">
        <v>99</v>
      </c>
      <c r="S139" s="95">
        <v>80</v>
      </c>
      <c r="T139" s="95">
        <f t="shared" si="21"/>
        <v>79.2</v>
      </c>
      <c r="U139" s="84" t="s">
        <v>563</v>
      </c>
    </row>
    <row r="140" spans="1:23" ht="30" x14ac:dyDescent="0.25">
      <c r="A140" s="289"/>
      <c r="B140" s="27" t="s">
        <v>382</v>
      </c>
      <c r="C140" s="27" t="s">
        <v>383</v>
      </c>
      <c r="D140" s="27">
        <v>211</v>
      </c>
      <c r="E140" s="27" t="s">
        <v>55</v>
      </c>
      <c r="F140" s="14">
        <v>5846336</v>
      </c>
      <c r="G140" s="138">
        <v>4249345</v>
      </c>
      <c r="H140" s="137">
        <f t="shared" si="19"/>
        <v>1596991</v>
      </c>
      <c r="I140" s="5"/>
      <c r="J140" s="5"/>
      <c r="K140" s="5"/>
      <c r="L140" s="5"/>
      <c r="M140" s="5"/>
      <c r="N140" s="5"/>
      <c r="O140" s="5"/>
      <c r="P140" s="5"/>
      <c r="Q140" s="5"/>
      <c r="R140" s="95">
        <f t="shared" si="22"/>
        <v>72.68389979638529</v>
      </c>
      <c r="S140" s="95">
        <v>80</v>
      </c>
      <c r="T140" s="95">
        <f t="shared" si="21"/>
        <v>58.147119837108228</v>
      </c>
      <c r="U140" s="84"/>
    </row>
    <row r="141" spans="1:23" ht="90" x14ac:dyDescent="0.25">
      <c r="A141" s="289"/>
      <c r="B141" s="27" t="s">
        <v>384</v>
      </c>
      <c r="C141" s="27" t="s">
        <v>385</v>
      </c>
      <c r="D141" s="27">
        <v>211</v>
      </c>
      <c r="E141" s="27" t="s">
        <v>364</v>
      </c>
      <c r="F141" s="14">
        <v>325200000</v>
      </c>
      <c r="G141" s="14">
        <v>325100993</v>
      </c>
      <c r="H141" s="137">
        <f>+F141-G141</f>
        <v>99007</v>
      </c>
      <c r="I141" s="5"/>
      <c r="J141" s="5"/>
      <c r="K141" s="5"/>
      <c r="L141" s="5"/>
      <c r="M141" s="5"/>
      <c r="N141" s="5"/>
      <c r="O141" s="5"/>
      <c r="P141" s="5"/>
      <c r="Q141" s="5"/>
      <c r="R141" s="95">
        <v>99</v>
      </c>
      <c r="S141" s="95">
        <v>100</v>
      </c>
      <c r="T141" s="95">
        <f t="shared" si="21"/>
        <v>99</v>
      </c>
      <c r="U141" s="87" t="s">
        <v>564</v>
      </c>
      <c r="V141" s="87" t="s">
        <v>651</v>
      </c>
      <c r="W141" s="87" t="s">
        <v>715</v>
      </c>
    </row>
    <row r="142" spans="1:23" ht="165" x14ac:dyDescent="0.25">
      <c r="A142" s="289"/>
      <c r="B142" s="27" t="s">
        <v>386</v>
      </c>
      <c r="C142" s="27" t="s">
        <v>387</v>
      </c>
      <c r="D142" s="27">
        <v>211</v>
      </c>
      <c r="E142" s="27" t="s">
        <v>364</v>
      </c>
      <c r="F142" s="14">
        <v>250000000</v>
      </c>
      <c r="G142" s="14">
        <v>249680327</v>
      </c>
      <c r="H142" s="4">
        <f t="shared" ref="H142:H149" si="23">+F142-G142</f>
        <v>319673</v>
      </c>
      <c r="I142" s="5"/>
      <c r="J142" s="5"/>
      <c r="K142" s="5"/>
      <c r="L142" s="5"/>
      <c r="M142" s="5"/>
      <c r="N142" s="5"/>
      <c r="O142" s="5"/>
      <c r="P142" s="5"/>
      <c r="Q142" s="5"/>
      <c r="R142" s="95">
        <f t="shared" si="22"/>
        <v>99.872130800000008</v>
      </c>
      <c r="S142" s="95"/>
      <c r="T142" s="95">
        <f t="shared" si="21"/>
        <v>0</v>
      </c>
      <c r="U142" s="86" t="s">
        <v>388</v>
      </c>
    </row>
    <row r="143" spans="1:23" ht="90" x14ac:dyDescent="0.25">
      <c r="A143" s="27" t="s">
        <v>389</v>
      </c>
      <c r="B143" s="27" t="s">
        <v>390</v>
      </c>
      <c r="C143" s="27" t="s">
        <v>391</v>
      </c>
      <c r="D143" s="27" t="s">
        <v>392</v>
      </c>
      <c r="E143" s="27" t="s">
        <v>364</v>
      </c>
      <c r="F143" s="14">
        <v>3185000000</v>
      </c>
      <c r="G143" s="89">
        <v>2484543368</v>
      </c>
      <c r="H143" s="4">
        <f t="shared" si="23"/>
        <v>700456632</v>
      </c>
      <c r="I143" s="5"/>
      <c r="J143" s="5"/>
      <c r="K143" s="5"/>
      <c r="L143" s="5"/>
      <c r="M143" s="5"/>
      <c r="N143" s="5"/>
      <c r="O143" s="5"/>
      <c r="P143" s="5"/>
      <c r="Q143" s="5"/>
      <c r="R143" s="95">
        <f t="shared" si="22"/>
        <v>78.007641067503926</v>
      </c>
      <c r="S143" s="95">
        <v>40</v>
      </c>
      <c r="T143" s="95">
        <f t="shared" si="21"/>
        <v>31.20305642700157</v>
      </c>
      <c r="U143" s="86" t="s">
        <v>393</v>
      </c>
    </row>
    <row r="144" spans="1:23" ht="165" x14ac:dyDescent="0.25">
      <c r="A144" s="289" t="s">
        <v>394</v>
      </c>
      <c r="B144" s="27" t="s">
        <v>395</v>
      </c>
      <c r="C144" s="27" t="s">
        <v>396</v>
      </c>
      <c r="D144" s="27">
        <v>510</v>
      </c>
      <c r="E144" s="27" t="s">
        <v>397</v>
      </c>
      <c r="F144" s="14">
        <v>97488992</v>
      </c>
      <c r="G144" s="89">
        <v>96807696</v>
      </c>
      <c r="H144" s="4">
        <f t="shared" si="23"/>
        <v>681296</v>
      </c>
      <c r="I144" s="5"/>
      <c r="J144" s="5"/>
      <c r="K144" s="5"/>
      <c r="L144" s="5"/>
      <c r="M144" s="5"/>
      <c r="N144" s="5"/>
      <c r="O144" s="5"/>
      <c r="P144" s="5"/>
      <c r="Q144" s="5"/>
      <c r="R144" s="95">
        <v>99</v>
      </c>
      <c r="S144" s="95">
        <v>100</v>
      </c>
      <c r="T144" s="95">
        <f t="shared" si="21"/>
        <v>99</v>
      </c>
      <c r="U144" s="86" t="s">
        <v>398</v>
      </c>
      <c r="V144" s="86" t="s">
        <v>652</v>
      </c>
      <c r="W144" s="86" t="s">
        <v>716</v>
      </c>
    </row>
    <row r="145" spans="1:23" ht="105" x14ac:dyDescent="0.25">
      <c r="A145" s="289"/>
      <c r="B145" s="27" t="s">
        <v>399</v>
      </c>
      <c r="C145" s="27" t="s">
        <v>400</v>
      </c>
      <c r="D145" s="27">
        <v>510</v>
      </c>
      <c r="E145" s="27" t="s">
        <v>397</v>
      </c>
      <c r="F145" s="14">
        <v>105511008</v>
      </c>
      <c r="G145" s="89">
        <v>104488076</v>
      </c>
      <c r="H145" s="4">
        <f t="shared" si="23"/>
        <v>1022932</v>
      </c>
      <c r="I145" s="5">
        <v>100</v>
      </c>
      <c r="J145" s="5">
        <v>100</v>
      </c>
      <c r="K145" s="5"/>
      <c r="L145" s="5"/>
      <c r="M145" s="5"/>
      <c r="N145" s="5"/>
      <c r="O145" s="5"/>
      <c r="P145" s="5"/>
      <c r="Q145" s="5"/>
      <c r="R145" s="95">
        <v>99</v>
      </c>
      <c r="S145" s="95">
        <v>100</v>
      </c>
      <c r="T145" s="95">
        <f t="shared" si="21"/>
        <v>99</v>
      </c>
      <c r="U145" s="86" t="s">
        <v>401</v>
      </c>
      <c r="V145" s="86" t="s">
        <v>653</v>
      </c>
      <c r="W145" s="86" t="s">
        <v>717</v>
      </c>
    </row>
    <row r="146" spans="1:23" ht="90" x14ac:dyDescent="0.25">
      <c r="A146" s="289"/>
      <c r="B146" s="27" t="s">
        <v>402</v>
      </c>
      <c r="C146" s="27" t="s">
        <v>403</v>
      </c>
      <c r="D146" s="27">
        <v>510</v>
      </c>
      <c r="E146" s="27" t="s">
        <v>397</v>
      </c>
      <c r="F146" s="14">
        <v>10000000</v>
      </c>
      <c r="G146" s="89">
        <v>7576000</v>
      </c>
      <c r="H146" s="4">
        <f t="shared" si="23"/>
        <v>2424000</v>
      </c>
      <c r="I146" s="5"/>
      <c r="J146" s="5"/>
      <c r="K146" s="5"/>
      <c r="L146" s="5"/>
      <c r="M146" s="5"/>
      <c r="N146" s="5"/>
      <c r="O146" s="5"/>
      <c r="P146" s="5"/>
      <c r="Q146" s="5"/>
      <c r="R146" s="95">
        <v>76</v>
      </c>
      <c r="S146" s="95">
        <v>100</v>
      </c>
      <c r="T146" s="95">
        <f t="shared" si="21"/>
        <v>76</v>
      </c>
      <c r="U146" s="5"/>
      <c r="W146" s="32" t="s">
        <v>718</v>
      </c>
    </row>
    <row r="147" spans="1:23" ht="135" x14ac:dyDescent="0.25">
      <c r="A147" s="27" t="s">
        <v>404</v>
      </c>
      <c r="B147" s="27" t="s">
        <v>405</v>
      </c>
      <c r="C147" s="27" t="s">
        <v>406</v>
      </c>
      <c r="D147" s="27">
        <v>510</v>
      </c>
      <c r="E147" s="27" t="s">
        <v>397</v>
      </c>
      <c r="F147" s="14">
        <v>80000000</v>
      </c>
      <c r="G147" s="14">
        <v>78376950</v>
      </c>
      <c r="H147" s="4">
        <f t="shared" si="23"/>
        <v>1623050</v>
      </c>
      <c r="I147" s="5"/>
      <c r="J147" s="5"/>
      <c r="K147" s="5"/>
      <c r="L147" s="5"/>
      <c r="M147" s="5"/>
      <c r="N147" s="5"/>
      <c r="O147" s="5"/>
      <c r="P147" s="5"/>
      <c r="Q147" s="5"/>
      <c r="R147" s="95">
        <f t="shared" si="22"/>
        <v>97.971187499999999</v>
      </c>
      <c r="S147" s="95">
        <v>100</v>
      </c>
      <c r="T147" s="95">
        <f t="shared" si="21"/>
        <v>97.971187499999999</v>
      </c>
      <c r="U147" s="86" t="s">
        <v>407</v>
      </c>
    </row>
    <row r="148" spans="1:23" ht="135" x14ac:dyDescent="0.25">
      <c r="A148" s="27" t="s">
        <v>408</v>
      </c>
      <c r="B148" s="27" t="s">
        <v>409</v>
      </c>
      <c r="C148" s="27" t="s">
        <v>410</v>
      </c>
      <c r="D148" s="27">
        <v>510</v>
      </c>
      <c r="E148" s="27" t="s">
        <v>411</v>
      </c>
      <c r="F148" s="14">
        <v>110000000</v>
      </c>
      <c r="G148" s="89">
        <v>107500212</v>
      </c>
      <c r="H148" s="4">
        <f t="shared" si="23"/>
        <v>2499788</v>
      </c>
      <c r="I148" s="5"/>
      <c r="J148" s="5"/>
      <c r="K148" s="5"/>
      <c r="L148" s="5"/>
      <c r="M148" s="5"/>
      <c r="N148" s="5"/>
      <c r="O148" s="5"/>
      <c r="P148" s="5"/>
      <c r="Q148" s="5"/>
      <c r="R148" s="95">
        <f t="shared" si="22"/>
        <v>97.727465454545452</v>
      </c>
      <c r="S148" s="95">
        <v>95</v>
      </c>
      <c r="T148" s="95">
        <f t="shared" si="21"/>
        <v>92.841092181818183</v>
      </c>
      <c r="U148" s="86" t="s">
        <v>412</v>
      </c>
      <c r="V148" s="86" t="s">
        <v>654</v>
      </c>
    </row>
    <row r="149" spans="1:23" ht="409.5" x14ac:dyDescent="0.25">
      <c r="A149" s="27" t="s">
        <v>413</v>
      </c>
      <c r="B149" s="27" t="s">
        <v>414</v>
      </c>
      <c r="C149" s="27" t="s">
        <v>415</v>
      </c>
      <c r="D149" s="27">
        <v>310</v>
      </c>
      <c r="E149" s="27" t="s">
        <v>416</v>
      </c>
      <c r="F149" s="14">
        <v>235146880</v>
      </c>
      <c r="G149" s="14">
        <v>151559089</v>
      </c>
      <c r="H149" s="4">
        <f t="shared" si="23"/>
        <v>83587791</v>
      </c>
      <c r="I149" s="5">
        <v>180</v>
      </c>
      <c r="J149" s="5">
        <v>206</v>
      </c>
      <c r="K149" s="5"/>
      <c r="L149" s="5"/>
      <c r="M149" s="5"/>
      <c r="N149" s="5"/>
      <c r="O149" s="5"/>
      <c r="P149" s="5"/>
      <c r="Q149" s="5"/>
      <c r="R149" s="95">
        <f t="shared" si="22"/>
        <v>64.452944899800499</v>
      </c>
      <c r="S149" s="95">
        <v>90</v>
      </c>
      <c r="T149" s="95">
        <f t="shared" si="21"/>
        <v>58.007650409820457</v>
      </c>
      <c r="U149" s="86" t="s">
        <v>504</v>
      </c>
      <c r="V149" s="206" t="s">
        <v>655</v>
      </c>
      <c r="W149" s="239" t="s">
        <v>719</v>
      </c>
    </row>
    <row r="150" spans="1:23" x14ac:dyDescent="0.25">
      <c r="A150" s="5" t="s">
        <v>417</v>
      </c>
      <c r="B150" s="27"/>
      <c r="C150" s="27"/>
      <c r="D150" s="27"/>
      <c r="E150" s="27"/>
      <c r="F150" s="14">
        <f>SUM(F131:F149)</f>
        <v>12695395182</v>
      </c>
      <c r="G150" s="90">
        <f>SUM(G131:G149)</f>
        <v>10059731289</v>
      </c>
      <c r="H150" s="14">
        <f>SUM(H131:H149)</f>
        <v>2635663893</v>
      </c>
      <c r="I150" s="266"/>
      <c r="J150" s="5"/>
      <c r="K150" s="5"/>
      <c r="L150" s="5"/>
      <c r="M150" s="5"/>
      <c r="N150" s="5"/>
      <c r="O150" s="5"/>
      <c r="P150" s="5"/>
      <c r="Q150" s="5"/>
      <c r="R150" s="5"/>
      <c r="S150" s="5"/>
      <c r="T150" s="5"/>
      <c r="U150" s="5"/>
    </row>
    <row r="154" spans="1:23" x14ac:dyDescent="0.25">
      <c r="F154" s="267">
        <f>F150+F128+F97+F62+F20</f>
        <v>25274746575</v>
      </c>
      <c r="G154" s="267">
        <f>G150+G128+G97+G62+G20</f>
        <v>21104696463</v>
      </c>
    </row>
  </sheetData>
  <mergeCells count="95">
    <mergeCell ref="H1:H2"/>
    <mergeCell ref="I1:I3"/>
    <mergeCell ref="J1:J3"/>
    <mergeCell ref="F3:H3"/>
    <mergeCell ref="S1:S2"/>
    <mergeCell ref="G1:G2"/>
    <mergeCell ref="F1:F2"/>
    <mergeCell ref="T1:T2"/>
    <mergeCell ref="U1:U3"/>
    <mergeCell ref="K2:L2"/>
    <mergeCell ref="M2:N2"/>
    <mergeCell ref="O2:P2"/>
    <mergeCell ref="R3:T3"/>
    <mergeCell ref="K1:P1"/>
    <mergeCell ref="Q1:Q3"/>
    <mergeCell ref="R1:R2"/>
    <mergeCell ref="A4:A6"/>
    <mergeCell ref="A8:A12"/>
    <mergeCell ref="A14:A16"/>
    <mergeCell ref="A18:A19"/>
    <mergeCell ref="A48:A51"/>
    <mergeCell ref="A28:A36"/>
    <mergeCell ref="A37:A40"/>
    <mergeCell ref="A41:A44"/>
    <mergeCell ref="A45:A47"/>
    <mergeCell ref="A23:A27"/>
    <mergeCell ref="A1:A3"/>
    <mergeCell ref="B1:B3"/>
    <mergeCell ref="C1:C3"/>
    <mergeCell ref="D1:D3"/>
    <mergeCell ref="E1:E3"/>
    <mergeCell ref="A52:A53"/>
    <mergeCell ref="A54:A55"/>
    <mergeCell ref="A56:A61"/>
    <mergeCell ref="A65:A67"/>
    <mergeCell ref="A69:A76"/>
    <mergeCell ref="A77:A83"/>
    <mergeCell ref="A84:A85"/>
    <mergeCell ref="A86:A89"/>
    <mergeCell ref="A90:A91"/>
    <mergeCell ref="A92:A96"/>
    <mergeCell ref="H103:H104"/>
    <mergeCell ref="B107:B109"/>
    <mergeCell ref="C107:C109"/>
    <mergeCell ref="D107:D109"/>
    <mergeCell ref="E107:E109"/>
    <mergeCell ref="F107:F109"/>
    <mergeCell ref="A124:A127"/>
    <mergeCell ref="G107:G109"/>
    <mergeCell ref="H107:H109"/>
    <mergeCell ref="A110:A112"/>
    <mergeCell ref="B110:B112"/>
    <mergeCell ref="D110:D112"/>
    <mergeCell ref="F110:F112"/>
    <mergeCell ref="G110:G112"/>
    <mergeCell ref="H110:H112"/>
    <mergeCell ref="A99:A109"/>
    <mergeCell ref="B103:B104"/>
    <mergeCell ref="C103:C104"/>
    <mergeCell ref="D103:D104"/>
    <mergeCell ref="E103:E104"/>
    <mergeCell ref="F103:F104"/>
    <mergeCell ref="G103:G104"/>
    <mergeCell ref="T107:T109"/>
    <mergeCell ref="A134:A142"/>
    <mergeCell ref="A144:A146"/>
    <mergeCell ref="G113:G115"/>
    <mergeCell ref="H113:H115"/>
    <mergeCell ref="A118:A123"/>
    <mergeCell ref="B118:B121"/>
    <mergeCell ref="A131:A133"/>
    <mergeCell ref="A113:A115"/>
    <mergeCell ref="B113:B115"/>
    <mergeCell ref="D113:D115"/>
    <mergeCell ref="E113:E115"/>
    <mergeCell ref="F113:F115"/>
    <mergeCell ref="A116:A117"/>
    <mergeCell ref="B116:B117"/>
    <mergeCell ref="D116:D117"/>
    <mergeCell ref="V103:V104"/>
    <mergeCell ref="V110:V112"/>
    <mergeCell ref="V113:V115"/>
    <mergeCell ref="V116:V117"/>
    <mergeCell ref="R118:R121"/>
    <mergeCell ref="R116:R117"/>
    <mergeCell ref="U107:U109"/>
    <mergeCell ref="R103:R104"/>
    <mergeCell ref="R107:R109"/>
    <mergeCell ref="R110:R112"/>
    <mergeCell ref="R113:R115"/>
    <mergeCell ref="T103:T104"/>
    <mergeCell ref="T110:T112"/>
    <mergeCell ref="T113:T115"/>
    <mergeCell ref="T116:T117"/>
    <mergeCell ref="T118:T121"/>
  </mergeCells>
  <conditionalFormatting sqref="S106:S107 S109">
    <cfRule type="cellIs" dxfId="293" priority="405" operator="greaterThan">
      <formula>49</formula>
    </cfRule>
    <cfRule type="cellIs" dxfId="292" priority="406" operator="greaterThan">
      <formula>50</formula>
    </cfRule>
    <cfRule type="cellIs" dxfId="291" priority="407" operator="between">
      <formula>37</formula>
      <formula>49</formula>
    </cfRule>
    <cfRule type="cellIs" dxfId="290" priority="408" operator="between">
      <formula>16</formula>
      <formula>37</formula>
    </cfRule>
    <cfRule type="cellIs" dxfId="289" priority="409" operator="lessThan">
      <formula>16</formula>
    </cfRule>
  </conditionalFormatting>
  <conditionalFormatting sqref="S106:S107 S109">
    <cfRule type="cellIs" dxfId="288" priority="400" operator="greaterThan">
      <formula>49</formula>
    </cfRule>
    <cfRule type="cellIs" dxfId="287" priority="401" operator="greaterThan">
      <formula>50</formula>
    </cfRule>
    <cfRule type="cellIs" dxfId="286" priority="402" operator="between">
      <formula>37</formula>
      <formula>49</formula>
    </cfRule>
    <cfRule type="cellIs" dxfId="285" priority="403" operator="between">
      <formula>16</formula>
      <formula>37</formula>
    </cfRule>
    <cfRule type="cellIs" dxfId="284" priority="404" operator="lessThan">
      <formula>16</formula>
    </cfRule>
  </conditionalFormatting>
  <conditionalFormatting sqref="S106:S107 S109">
    <cfRule type="cellIs" dxfId="283" priority="399" operator="greaterThan">
      <formula>50</formula>
    </cfRule>
  </conditionalFormatting>
  <conditionalFormatting sqref="R106">
    <cfRule type="cellIs" dxfId="282" priority="372" operator="greaterThan">
      <formula>49</formula>
    </cfRule>
    <cfRule type="cellIs" dxfId="281" priority="373" operator="greaterThan">
      <formula>50</formula>
    </cfRule>
    <cfRule type="cellIs" dxfId="280" priority="374" operator="between">
      <formula>37</formula>
      <formula>49</formula>
    </cfRule>
    <cfRule type="cellIs" dxfId="279" priority="375" operator="between">
      <formula>16</formula>
      <formula>37</formula>
    </cfRule>
    <cfRule type="cellIs" dxfId="278" priority="376" operator="lessThan">
      <formula>16</formula>
    </cfRule>
  </conditionalFormatting>
  <conditionalFormatting sqref="R106">
    <cfRule type="cellIs" dxfId="277" priority="367" operator="greaterThan">
      <formula>49</formula>
    </cfRule>
    <cfRule type="cellIs" dxfId="276" priority="368" operator="greaterThan">
      <formula>50</formula>
    </cfRule>
    <cfRule type="cellIs" dxfId="275" priority="369" operator="between">
      <formula>37</formula>
      <formula>49</formula>
    </cfRule>
    <cfRule type="cellIs" dxfId="274" priority="370" operator="between">
      <formula>16</formula>
      <formula>37</formula>
    </cfRule>
    <cfRule type="cellIs" dxfId="273" priority="371" operator="lessThan">
      <formula>16</formula>
    </cfRule>
  </conditionalFormatting>
  <conditionalFormatting sqref="R106">
    <cfRule type="cellIs" dxfId="272" priority="366" operator="greaterThan">
      <formula>50</formula>
    </cfRule>
  </conditionalFormatting>
  <conditionalFormatting sqref="R4">
    <cfRule type="cellIs" dxfId="271" priority="189" operator="greaterThan">
      <formula>74</formula>
    </cfRule>
    <cfRule type="cellIs" dxfId="270" priority="190" operator="between">
      <formula>56</formula>
      <formula>74</formula>
    </cfRule>
    <cfRule type="cellIs" dxfId="269" priority="191" operator="between">
      <formula>25</formula>
      <formula>56</formula>
    </cfRule>
    <cfRule type="cellIs" dxfId="268" priority="192" operator="lessThan">
      <formula>25</formula>
    </cfRule>
  </conditionalFormatting>
  <conditionalFormatting sqref="S103:S104">
    <cfRule type="cellIs" dxfId="267" priority="169" operator="greaterThan">
      <formula>74</formula>
    </cfRule>
    <cfRule type="cellIs" dxfId="266" priority="170" operator="between">
      <formula>56</formula>
      <formula>74</formula>
    </cfRule>
    <cfRule type="cellIs" dxfId="265" priority="171" operator="between">
      <formula>25</formula>
      <formula>56</formula>
    </cfRule>
    <cfRule type="cellIs" dxfId="264" priority="172" operator="lessThan">
      <formula>25</formula>
    </cfRule>
  </conditionalFormatting>
  <conditionalFormatting sqref="S4">
    <cfRule type="cellIs" dxfId="263" priority="121" operator="greaterThanOrEqual">
      <formula>100</formula>
    </cfRule>
    <cfRule type="cellIs" dxfId="262" priority="122" operator="between">
      <formula>76</formula>
      <formula>99</formula>
    </cfRule>
    <cfRule type="cellIs" dxfId="261" priority="123" operator="between">
      <formula>34</formula>
      <formula>75</formula>
    </cfRule>
    <cfRule type="cellIs" dxfId="260" priority="124" operator="lessThanOrEqual">
      <formula>33</formula>
    </cfRule>
  </conditionalFormatting>
  <conditionalFormatting sqref="R5:S19">
    <cfRule type="cellIs" dxfId="259" priority="117" operator="greaterThanOrEqual">
      <formula>100</formula>
    </cfRule>
    <cfRule type="cellIs" dxfId="258" priority="118" operator="between">
      <formula>76</formula>
      <formula>99</formula>
    </cfRule>
    <cfRule type="cellIs" dxfId="257" priority="119" operator="between">
      <formula>34</formula>
      <formula>75</formula>
    </cfRule>
    <cfRule type="cellIs" dxfId="256" priority="120" operator="lessThanOrEqual">
      <formula>33</formula>
    </cfRule>
  </conditionalFormatting>
  <conditionalFormatting sqref="T4:T19">
    <cfRule type="cellIs" dxfId="255" priority="113" operator="greaterThanOrEqual">
      <formula>100</formula>
    </cfRule>
    <cfRule type="cellIs" dxfId="254" priority="114" operator="between">
      <formula>76</formula>
      <formula>99</formula>
    </cfRule>
    <cfRule type="cellIs" dxfId="253" priority="115" operator="between">
      <formula>34</formula>
      <formula>75</formula>
    </cfRule>
    <cfRule type="cellIs" dxfId="252" priority="116" operator="lessThanOrEqual">
      <formula>33</formula>
    </cfRule>
  </conditionalFormatting>
  <conditionalFormatting sqref="R23:T61">
    <cfRule type="cellIs" dxfId="251" priority="109" operator="greaterThanOrEqual">
      <formula>100</formula>
    </cfRule>
    <cfRule type="cellIs" dxfId="250" priority="110" operator="between">
      <formula>76</formula>
      <formula>99</formula>
    </cfRule>
    <cfRule type="cellIs" dxfId="249" priority="111" operator="between">
      <formula>34</formula>
      <formula>75</formula>
    </cfRule>
    <cfRule type="cellIs" dxfId="248" priority="112" operator="lessThanOrEqual">
      <formula>33</formula>
    </cfRule>
  </conditionalFormatting>
  <conditionalFormatting sqref="R65:T96">
    <cfRule type="cellIs" dxfId="247" priority="105" operator="greaterThanOrEqual">
      <formula>100</formula>
    </cfRule>
    <cfRule type="cellIs" dxfId="246" priority="106" operator="between">
      <formula>76</formula>
      <formula>99</formula>
    </cfRule>
    <cfRule type="cellIs" dxfId="245" priority="107" operator="between">
      <formula>34</formula>
      <formula>75</formula>
    </cfRule>
    <cfRule type="cellIs" dxfId="244" priority="108" operator="lessThanOrEqual">
      <formula>33</formula>
    </cfRule>
  </conditionalFormatting>
  <conditionalFormatting sqref="R131:S149">
    <cfRule type="cellIs" dxfId="243" priority="101" operator="greaterThanOrEqual">
      <formula>100</formula>
    </cfRule>
    <cfRule type="cellIs" dxfId="242" priority="102" operator="between">
      <formula>76</formula>
      <formula>99</formula>
    </cfRule>
    <cfRule type="cellIs" dxfId="241" priority="103" operator="between">
      <formula>34</formula>
      <formula>75</formula>
    </cfRule>
    <cfRule type="cellIs" dxfId="240" priority="104" operator="lessThanOrEqual">
      <formula>33</formula>
    </cfRule>
  </conditionalFormatting>
  <conditionalFormatting sqref="R99:T102">
    <cfRule type="cellIs" dxfId="239" priority="93" operator="greaterThanOrEqual">
      <formula>100</formula>
    </cfRule>
    <cfRule type="cellIs" dxfId="238" priority="94" operator="between">
      <formula>76</formula>
      <formula>99</formula>
    </cfRule>
    <cfRule type="cellIs" dxfId="237" priority="95" operator="between">
      <formula>34</formula>
      <formula>75</formula>
    </cfRule>
    <cfRule type="cellIs" dxfId="236" priority="96" operator="lessThanOrEqual">
      <formula>33</formula>
    </cfRule>
  </conditionalFormatting>
  <conditionalFormatting sqref="R103">
    <cfRule type="cellIs" dxfId="235" priority="89" operator="greaterThanOrEqual">
      <formula>100</formula>
    </cfRule>
    <cfRule type="cellIs" dxfId="234" priority="90" operator="between">
      <formula>76</formula>
      <formula>99</formula>
    </cfRule>
    <cfRule type="cellIs" dxfId="233" priority="91" operator="between">
      <formula>34</formula>
      <formula>75</formula>
    </cfRule>
    <cfRule type="cellIs" dxfId="232" priority="92" operator="lessThanOrEqual">
      <formula>33</formula>
    </cfRule>
  </conditionalFormatting>
  <conditionalFormatting sqref="R105:S105">
    <cfRule type="cellIs" dxfId="231" priority="85" operator="greaterThanOrEqual">
      <formula>100</formula>
    </cfRule>
    <cfRule type="cellIs" dxfId="230" priority="86" operator="between">
      <formula>76</formula>
      <formula>99</formula>
    </cfRule>
    <cfRule type="cellIs" dxfId="229" priority="87" operator="between">
      <formula>34</formula>
      <formula>75</formula>
    </cfRule>
    <cfRule type="cellIs" dxfId="228" priority="88" operator="lessThanOrEqual">
      <formula>33</formula>
    </cfRule>
  </conditionalFormatting>
  <conditionalFormatting sqref="R107">
    <cfRule type="cellIs" dxfId="227" priority="81" operator="greaterThanOrEqual">
      <formula>100</formula>
    </cfRule>
    <cfRule type="cellIs" dxfId="226" priority="82" operator="between">
      <formula>76</formula>
      <formula>99</formula>
    </cfRule>
    <cfRule type="cellIs" dxfId="225" priority="83" operator="between">
      <formula>34</formula>
      <formula>75</formula>
    </cfRule>
    <cfRule type="cellIs" dxfId="224" priority="84" operator="lessThanOrEqual">
      <formula>33</formula>
    </cfRule>
  </conditionalFormatting>
  <conditionalFormatting sqref="S108">
    <cfRule type="cellIs" dxfId="223" priority="77" operator="greaterThanOrEqual">
      <formula>100</formula>
    </cfRule>
    <cfRule type="cellIs" dxfId="222" priority="78" operator="between">
      <formula>76</formula>
      <formula>99</formula>
    </cfRule>
    <cfRule type="cellIs" dxfId="221" priority="79" operator="between">
      <formula>34</formula>
      <formula>75</formula>
    </cfRule>
    <cfRule type="cellIs" dxfId="220" priority="80" operator="lessThanOrEqual">
      <formula>33</formula>
    </cfRule>
  </conditionalFormatting>
  <conditionalFormatting sqref="R110">
    <cfRule type="cellIs" dxfId="219" priority="73" operator="greaterThanOrEqual">
      <formula>100</formula>
    </cfRule>
    <cfRule type="cellIs" dxfId="218" priority="74" operator="between">
      <formula>76</formula>
      <formula>99</formula>
    </cfRule>
    <cfRule type="cellIs" dxfId="217" priority="75" operator="between">
      <formula>34</formula>
      <formula>75</formula>
    </cfRule>
    <cfRule type="cellIs" dxfId="216" priority="76" operator="lessThanOrEqual">
      <formula>33</formula>
    </cfRule>
  </conditionalFormatting>
  <conditionalFormatting sqref="S110:S112">
    <cfRule type="cellIs" dxfId="215" priority="69" operator="greaterThanOrEqual">
      <formula>100</formula>
    </cfRule>
    <cfRule type="cellIs" dxfId="214" priority="70" operator="between">
      <formula>76</formula>
      <formula>99</formula>
    </cfRule>
    <cfRule type="cellIs" dxfId="213" priority="71" operator="between">
      <formula>34</formula>
      <formula>75</formula>
    </cfRule>
    <cfRule type="cellIs" dxfId="212" priority="72" operator="lessThanOrEqual">
      <formula>33</formula>
    </cfRule>
  </conditionalFormatting>
  <conditionalFormatting sqref="R113">
    <cfRule type="cellIs" dxfId="211" priority="65" operator="greaterThanOrEqual">
      <formula>100</formula>
    </cfRule>
    <cfRule type="cellIs" dxfId="210" priority="66" operator="between">
      <formula>76</formula>
      <formula>99</formula>
    </cfRule>
    <cfRule type="cellIs" dxfId="209" priority="67" operator="between">
      <formula>34</formula>
      <formula>75</formula>
    </cfRule>
    <cfRule type="cellIs" dxfId="208" priority="68" operator="lessThanOrEqual">
      <formula>33</formula>
    </cfRule>
  </conditionalFormatting>
  <conditionalFormatting sqref="S113:S115">
    <cfRule type="cellIs" dxfId="207" priority="61" operator="greaterThanOrEqual">
      <formula>100</formula>
    </cfRule>
    <cfRule type="cellIs" dxfId="206" priority="62" operator="between">
      <formula>76</formula>
      <formula>99</formula>
    </cfRule>
    <cfRule type="cellIs" dxfId="205" priority="63" operator="between">
      <formula>34</formula>
      <formula>75</formula>
    </cfRule>
    <cfRule type="cellIs" dxfId="204" priority="64" operator="lessThanOrEqual">
      <formula>33</formula>
    </cfRule>
  </conditionalFormatting>
  <conditionalFormatting sqref="R116">
    <cfRule type="cellIs" dxfId="203" priority="57" operator="greaterThanOrEqual">
      <formula>100</formula>
    </cfRule>
    <cfRule type="cellIs" dxfId="202" priority="58" operator="between">
      <formula>76</formula>
      <formula>99</formula>
    </cfRule>
    <cfRule type="cellIs" dxfId="201" priority="59" operator="between">
      <formula>34</formula>
      <formula>75</formula>
    </cfRule>
    <cfRule type="cellIs" dxfId="200" priority="60" operator="lessThanOrEqual">
      <formula>33</formula>
    </cfRule>
  </conditionalFormatting>
  <conditionalFormatting sqref="S116:S117">
    <cfRule type="cellIs" dxfId="199" priority="53" operator="greaterThanOrEqual">
      <formula>100</formula>
    </cfRule>
    <cfRule type="cellIs" dxfId="198" priority="54" operator="between">
      <formula>76</formula>
      <formula>99</formula>
    </cfRule>
    <cfRule type="cellIs" dxfId="197" priority="55" operator="between">
      <formula>34</formula>
      <formula>75</formula>
    </cfRule>
    <cfRule type="cellIs" dxfId="196" priority="56" operator="lessThanOrEqual">
      <formula>33</formula>
    </cfRule>
  </conditionalFormatting>
  <conditionalFormatting sqref="R118">
    <cfRule type="cellIs" dxfId="195" priority="49" operator="greaterThanOrEqual">
      <formula>100</formula>
    </cfRule>
    <cfRule type="cellIs" dxfId="194" priority="50" operator="between">
      <formula>76</formula>
      <formula>99</formula>
    </cfRule>
    <cfRule type="cellIs" dxfId="193" priority="51" operator="between">
      <formula>34</formula>
      <formula>75</formula>
    </cfRule>
    <cfRule type="cellIs" dxfId="192" priority="52" operator="lessThanOrEqual">
      <formula>33</formula>
    </cfRule>
  </conditionalFormatting>
  <conditionalFormatting sqref="S118:S121">
    <cfRule type="cellIs" dxfId="191" priority="45" operator="greaterThanOrEqual">
      <formula>100</formula>
    </cfRule>
    <cfRule type="cellIs" dxfId="190" priority="46" operator="between">
      <formula>76</formula>
      <formula>99</formula>
    </cfRule>
    <cfRule type="cellIs" dxfId="189" priority="47" operator="between">
      <formula>34</formula>
      <formula>75</formula>
    </cfRule>
    <cfRule type="cellIs" dxfId="188" priority="48" operator="lessThanOrEqual">
      <formula>33</formula>
    </cfRule>
  </conditionalFormatting>
  <conditionalFormatting sqref="R122:S127">
    <cfRule type="cellIs" dxfId="187" priority="41" operator="greaterThanOrEqual">
      <formula>100</formula>
    </cfRule>
    <cfRule type="cellIs" dxfId="186" priority="42" operator="between">
      <formula>76</formula>
      <formula>99</formula>
    </cfRule>
    <cfRule type="cellIs" dxfId="185" priority="43" operator="between">
      <formula>34</formula>
      <formula>75</formula>
    </cfRule>
    <cfRule type="cellIs" dxfId="184" priority="44" operator="lessThanOrEqual">
      <formula>33</formula>
    </cfRule>
  </conditionalFormatting>
  <conditionalFormatting sqref="T122:T127">
    <cfRule type="cellIs" dxfId="183" priority="33" operator="greaterThanOrEqual">
      <formula>100</formula>
    </cfRule>
    <cfRule type="cellIs" dxfId="182" priority="34" operator="between">
      <formula>76</formula>
      <formula>99</formula>
    </cfRule>
    <cfRule type="cellIs" dxfId="181" priority="35" operator="between">
      <formula>34</formula>
      <formula>75</formula>
    </cfRule>
    <cfRule type="cellIs" dxfId="180" priority="36" operator="lessThanOrEqual">
      <formula>33</formula>
    </cfRule>
  </conditionalFormatting>
  <conditionalFormatting sqref="T105">
    <cfRule type="cellIs" dxfId="179" priority="29" operator="greaterThanOrEqual">
      <formula>100</formula>
    </cfRule>
    <cfRule type="cellIs" dxfId="178" priority="30" operator="between">
      <formula>76</formula>
      <formula>99</formula>
    </cfRule>
    <cfRule type="cellIs" dxfId="177" priority="31" operator="between">
      <formula>34</formula>
      <formula>75</formula>
    </cfRule>
    <cfRule type="cellIs" dxfId="176" priority="32" operator="lessThanOrEqual">
      <formula>33</formula>
    </cfRule>
  </conditionalFormatting>
  <conditionalFormatting sqref="T131:T149">
    <cfRule type="cellIs" dxfId="175" priority="25" operator="greaterThanOrEqual">
      <formula>100</formula>
    </cfRule>
    <cfRule type="cellIs" dxfId="174" priority="26" operator="between">
      <formula>76</formula>
      <formula>99</formula>
    </cfRule>
    <cfRule type="cellIs" dxfId="173" priority="27" operator="between">
      <formula>34</formula>
      <formula>75</formula>
    </cfRule>
    <cfRule type="cellIs" dxfId="172" priority="28" operator="lessThanOrEqual">
      <formula>33</formula>
    </cfRule>
  </conditionalFormatting>
  <conditionalFormatting sqref="T103">
    <cfRule type="cellIs" dxfId="171" priority="21" operator="greaterThanOrEqual">
      <formula>100</formula>
    </cfRule>
    <cfRule type="cellIs" dxfId="170" priority="22" operator="between">
      <formula>76</formula>
      <formula>99</formula>
    </cfRule>
    <cfRule type="cellIs" dxfId="169" priority="23" operator="between">
      <formula>34</formula>
      <formula>75</formula>
    </cfRule>
    <cfRule type="cellIs" dxfId="168" priority="24" operator="lessThanOrEqual">
      <formula>33</formula>
    </cfRule>
  </conditionalFormatting>
  <conditionalFormatting sqref="T110">
    <cfRule type="cellIs" dxfId="167" priority="17" operator="greaterThanOrEqual">
      <formula>100</formula>
    </cfRule>
    <cfRule type="cellIs" dxfId="166" priority="18" operator="between">
      <formula>76</formula>
      <formula>99</formula>
    </cfRule>
    <cfRule type="cellIs" dxfId="165" priority="19" operator="between">
      <formula>34</formula>
      <formula>75</formula>
    </cfRule>
    <cfRule type="cellIs" dxfId="164" priority="20" operator="lessThanOrEqual">
      <formula>33</formula>
    </cfRule>
  </conditionalFormatting>
  <conditionalFormatting sqref="T113">
    <cfRule type="cellIs" dxfId="163" priority="13" operator="greaterThanOrEqual">
      <formula>100</formula>
    </cfRule>
    <cfRule type="cellIs" dxfId="162" priority="14" operator="between">
      <formula>76</formula>
      <formula>99</formula>
    </cfRule>
    <cfRule type="cellIs" dxfId="161" priority="15" operator="between">
      <formula>34</formula>
      <formula>75</formula>
    </cfRule>
    <cfRule type="cellIs" dxfId="160" priority="16" operator="lessThanOrEqual">
      <formula>33</formula>
    </cfRule>
  </conditionalFormatting>
  <conditionalFormatting sqref="T116">
    <cfRule type="cellIs" dxfId="159" priority="9" operator="greaterThanOrEqual">
      <formula>100</formula>
    </cfRule>
    <cfRule type="cellIs" dxfId="158" priority="10" operator="between">
      <formula>76</formula>
      <formula>99</formula>
    </cfRule>
    <cfRule type="cellIs" dxfId="157" priority="11" operator="between">
      <formula>34</formula>
      <formula>75</formula>
    </cfRule>
    <cfRule type="cellIs" dxfId="156" priority="12" operator="lessThanOrEqual">
      <formula>33</formula>
    </cfRule>
  </conditionalFormatting>
  <conditionalFormatting sqref="T118">
    <cfRule type="cellIs" dxfId="155" priority="5" operator="greaterThanOrEqual">
      <formula>100</formula>
    </cfRule>
    <cfRule type="cellIs" dxfId="154" priority="6" operator="between">
      <formula>76</formula>
      <formula>99</formula>
    </cfRule>
    <cfRule type="cellIs" dxfId="153" priority="7" operator="between">
      <formula>34</formula>
      <formula>75</formula>
    </cfRule>
    <cfRule type="cellIs" dxfId="152" priority="8" operator="lessThanOrEqual">
      <formula>33</formula>
    </cfRule>
  </conditionalFormatting>
  <conditionalFormatting sqref="T107">
    <cfRule type="cellIs" dxfId="151" priority="1" operator="greaterThanOrEqual">
      <formula>100</formula>
    </cfRule>
    <cfRule type="cellIs" dxfId="150" priority="2" operator="between">
      <formula>76</formula>
      <formula>99</formula>
    </cfRule>
    <cfRule type="cellIs" dxfId="149" priority="3" operator="between">
      <formula>34</formula>
      <formula>75</formula>
    </cfRule>
    <cfRule type="cellIs" dxfId="148" priority="4" operator="lessThanOrEqual">
      <formula>33</formula>
    </cfRule>
  </conditionalFormatting>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27"/>
  <sheetViews>
    <sheetView topLeftCell="A2" zoomScale="80" zoomScaleNormal="80" workbookViewId="0">
      <selection activeCell="A5" sqref="A5:N5"/>
    </sheetView>
  </sheetViews>
  <sheetFormatPr baseColWidth="10" defaultRowHeight="15" x14ac:dyDescent="0.25"/>
  <cols>
    <col min="1" max="14" width="5.7109375" customWidth="1"/>
  </cols>
  <sheetData>
    <row r="2" spans="1:14" x14ac:dyDescent="0.25">
      <c r="A2" s="332" t="s">
        <v>153</v>
      </c>
      <c r="B2" s="332"/>
      <c r="C2" s="332"/>
      <c r="D2" s="332"/>
      <c r="E2" s="332"/>
      <c r="F2" s="332"/>
      <c r="G2" s="332"/>
      <c r="H2" s="332"/>
      <c r="I2" s="332"/>
      <c r="J2" s="332"/>
      <c r="K2" s="332"/>
      <c r="L2" s="332"/>
      <c r="M2" s="332"/>
      <c r="N2" s="332"/>
    </row>
    <row r="3" spans="1:14" x14ac:dyDescent="0.25">
      <c r="A3" s="332" t="s">
        <v>154</v>
      </c>
      <c r="B3" s="332"/>
      <c r="C3" s="332"/>
      <c r="D3" s="332"/>
      <c r="E3" s="332"/>
      <c r="F3" s="332"/>
      <c r="G3" s="332"/>
      <c r="H3" s="332"/>
      <c r="I3" s="332"/>
      <c r="J3" s="332"/>
      <c r="K3" s="332"/>
      <c r="L3" s="332"/>
      <c r="M3" s="332"/>
      <c r="N3" s="332"/>
    </row>
    <row r="4" spans="1:14" x14ac:dyDescent="0.25">
      <c r="A4" s="332" t="s">
        <v>155</v>
      </c>
      <c r="B4" s="332"/>
      <c r="C4" s="332"/>
      <c r="D4" s="332"/>
      <c r="E4" s="332"/>
      <c r="F4" s="332"/>
      <c r="G4" s="332"/>
      <c r="H4" s="332"/>
      <c r="I4" s="332"/>
      <c r="J4" s="332"/>
      <c r="K4" s="332"/>
      <c r="L4" s="332"/>
      <c r="M4" s="332"/>
      <c r="N4" s="332"/>
    </row>
    <row r="5" spans="1:14" x14ac:dyDescent="0.25">
      <c r="A5" s="333">
        <v>1</v>
      </c>
      <c r="B5" s="333"/>
      <c r="C5" s="333"/>
      <c r="D5" s="333"/>
      <c r="E5" s="333"/>
      <c r="F5" s="333"/>
      <c r="G5" s="333"/>
      <c r="H5" s="333"/>
      <c r="I5" s="333"/>
      <c r="J5" s="333"/>
      <c r="K5" s="333"/>
      <c r="L5" s="333"/>
      <c r="M5" s="333"/>
      <c r="N5" s="333"/>
    </row>
    <row r="6" spans="1:14" ht="115.5" customHeight="1" x14ac:dyDescent="0.25">
      <c r="A6" s="331" t="s">
        <v>19</v>
      </c>
      <c r="B6" s="331"/>
      <c r="C6" s="334" t="s">
        <v>156</v>
      </c>
      <c r="D6" s="335"/>
      <c r="E6" s="331" t="s">
        <v>33</v>
      </c>
      <c r="F6" s="331"/>
      <c r="G6" s="331" t="s">
        <v>45</v>
      </c>
      <c r="H6" s="331"/>
      <c r="I6" s="331" t="s">
        <v>49</v>
      </c>
      <c r="J6" s="331"/>
      <c r="K6" s="331" t="s">
        <v>157</v>
      </c>
      <c r="L6" s="331"/>
      <c r="M6" s="331" t="s">
        <v>59</v>
      </c>
      <c r="N6" s="331"/>
    </row>
    <row r="7" spans="1:14" ht="21.75" customHeight="1" x14ac:dyDescent="0.25">
      <c r="A7" s="336">
        <v>0.2</v>
      </c>
      <c r="B7" s="335"/>
      <c r="C7" s="336">
        <v>0.05</v>
      </c>
      <c r="D7" s="335"/>
      <c r="E7" s="336">
        <v>0.25</v>
      </c>
      <c r="F7" s="335"/>
      <c r="G7" s="336">
        <v>0.25</v>
      </c>
      <c r="H7" s="335"/>
      <c r="I7" s="336">
        <v>0.2</v>
      </c>
      <c r="J7" s="335"/>
      <c r="K7" s="104"/>
      <c r="L7" s="104"/>
      <c r="M7" s="336">
        <v>0.05</v>
      </c>
      <c r="N7" s="335"/>
    </row>
    <row r="8" spans="1:14" x14ac:dyDescent="0.25">
      <c r="A8" s="247" t="s">
        <v>158</v>
      </c>
      <c r="B8" s="95">
        <f>SEGUIMIENTO!S4</f>
        <v>100</v>
      </c>
      <c r="C8" s="248" t="s">
        <v>159</v>
      </c>
      <c r="D8" s="95">
        <f>SEGUIMIENTO!S7</f>
        <v>100</v>
      </c>
      <c r="E8" s="248" t="s">
        <v>160</v>
      </c>
      <c r="F8" s="95">
        <f>SEGUIMIENTO!S8</f>
        <v>100</v>
      </c>
      <c r="G8" s="248" t="s">
        <v>161</v>
      </c>
      <c r="H8" s="95">
        <f>SEGUIMIENTO!S13</f>
        <v>100</v>
      </c>
      <c r="I8" s="248" t="s">
        <v>162</v>
      </c>
      <c r="J8" s="95">
        <f>SEGUIMIENTO!S14</f>
        <v>100</v>
      </c>
      <c r="K8" s="249" t="s">
        <v>163</v>
      </c>
      <c r="L8" s="95">
        <f>SEGUIMIENTO!S17</f>
        <v>100</v>
      </c>
      <c r="M8" s="15" t="s">
        <v>164</v>
      </c>
      <c r="N8" s="95">
        <f>SEGUIMIENTO!S18</f>
        <v>100</v>
      </c>
    </row>
    <row r="9" spans="1:14" x14ac:dyDescent="0.25">
      <c r="A9" s="248" t="s">
        <v>165</v>
      </c>
      <c r="B9" s="95">
        <f>SEGUIMIENTO!S5</f>
        <v>100</v>
      </c>
      <c r="C9" s="250"/>
      <c r="D9" s="250"/>
      <c r="E9" s="248" t="s">
        <v>166</v>
      </c>
      <c r="F9" s="95">
        <f>SEGUIMIENTO!S9</f>
        <v>95</v>
      </c>
      <c r="G9" s="250"/>
      <c r="H9" s="20"/>
      <c r="I9" s="248" t="s">
        <v>168</v>
      </c>
      <c r="J9" s="95">
        <f>SEGUIMIENTO!S15</f>
        <v>100</v>
      </c>
      <c r="K9" s="250"/>
      <c r="L9" s="20"/>
      <c r="M9" s="15" t="s">
        <v>170</v>
      </c>
      <c r="N9" s="95">
        <f>SEGUIMIENTO!S19</f>
        <v>100</v>
      </c>
    </row>
    <row r="10" spans="1:14" x14ac:dyDescent="0.25">
      <c r="A10" s="248" t="s">
        <v>171</v>
      </c>
      <c r="B10" s="95">
        <f>SEGUIMIENTO!S6</f>
        <v>100</v>
      </c>
      <c r="C10" s="250"/>
      <c r="D10" s="250"/>
      <c r="E10" s="248" t="s">
        <v>172</v>
      </c>
      <c r="F10" s="95">
        <f>SEGUIMIENTO!S10</f>
        <v>100</v>
      </c>
      <c r="G10" s="251"/>
      <c r="H10" s="251"/>
      <c r="I10" s="250"/>
      <c r="J10" s="160"/>
      <c r="K10" s="250"/>
      <c r="L10" s="20"/>
      <c r="M10" s="21"/>
      <c r="N10" s="20"/>
    </row>
    <row r="11" spans="1:14" x14ac:dyDescent="0.25">
      <c r="A11" s="250"/>
      <c r="B11" s="18"/>
      <c r="C11" s="250"/>
      <c r="D11" s="250"/>
      <c r="E11" s="248" t="s">
        <v>175</v>
      </c>
      <c r="F11" s="95">
        <f>SEGUIMIENTO!S11</f>
        <v>100</v>
      </c>
      <c r="G11" s="251"/>
      <c r="H11" s="251"/>
      <c r="I11" s="251"/>
      <c r="J11" s="251"/>
      <c r="K11" s="251"/>
      <c r="L11" s="251"/>
      <c r="M11" s="21"/>
      <c r="N11" s="20"/>
    </row>
    <row r="12" spans="1:14" x14ac:dyDescent="0.25">
      <c r="A12" s="250"/>
      <c r="B12" s="18"/>
      <c r="C12" s="250"/>
      <c r="D12" s="250"/>
      <c r="E12" s="248" t="s">
        <v>176</v>
      </c>
      <c r="F12" s="95">
        <f>SEGUIMIENTO!S12</f>
        <v>100</v>
      </c>
      <c r="G12" s="251"/>
      <c r="H12" s="251"/>
      <c r="I12" s="251"/>
      <c r="J12" s="251"/>
      <c r="K12" s="251"/>
      <c r="L12" s="251"/>
      <c r="M12" s="251"/>
      <c r="N12" s="252"/>
    </row>
    <row r="13" spans="1:14" x14ac:dyDescent="0.25">
      <c r="A13" s="19"/>
      <c r="B13" s="18"/>
      <c r="C13" s="19"/>
      <c r="D13" s="19"/>
      <c r="E13" s="16"/>
      <c r="F13" s="16"/>
      <c r="G13" s="16"/>
      <c r="H13" s="16"/>
      <c r="I13" s="16"/>
      <c r="J13" s="16"/>
      <c r="K13" s="16"/>
      <c r="L13" s="16"/>
      <c r="M13" s="16"/>
      <c r="N13" s="17"/>
    </row>
    <row r="19" spans="2:10" x14ac:dyDescent="0.25">
      <c r="B19" t="s">
        <v>468</v>
      </c>
      <c r="C19">
        <v>1</v>
      </c>
    </row>
    <row r="20" spans="2:10" ht="15" customHeight="1" x14ac:dyDescent="0.25">
      <c r="B20" s="106" t="s">
        <v>19</v>
      </c>
      <c r="C20" s="105">
        <v>100</v>
      </c>
      <c r="D20" s="13">
        <f>C20*0.2</f>
        <v>20</v>
      </c>
      <c r="E20">
        <v>100</v>
      </c>
      <c r="F20" s="13">
        <f>E20*0.2</f>
        <v>20</v>
      </c>
      <c r="G20">
        <v>100</v>
      </c>
      <c r="H20" s="13">
        <f>G20*0.2</f>
        <v>20</v>
      </c>
      <c r="I20">
        <v>100</v>
      </c>
      <c r="J20" s="13">
        <f>I20*0.2</f>
        <v>20</v>
      </c>
    </row>
    <row r="21" spans="2:10" ht="15" customHeight="1" x14ac:dyDescent="0.25">
      <c r="B21" s="106" t="s">
        <v>156</v>
      </c>
      <c r="C21" s="105">
        <v>50</v>
      </c>
      <c r="D21" s="13">
        <f>C21*0.05</f>
        <v>2.5</v>
      </c>
      <c r="E21">
        <v>100</v>
      </c>
      <c r="F21" s="13">
        <f>E21*0.05</f>
        <v>5</v>
      </c>
      <c r="G21">
        <v>100</v>
      </c>
      <c r="H21" s="13">
        <f>G21*0.05</f>
        <v>5</v>
      </c>
      <c r="I21">
        <v>100</v>
      </c>
      <c r="J21" s="13">
        <f>I21*0.05</f>
        <v>5</v>
      </c>
    </row>
    <row r="22" spans="2:10" ht="15" customHeight="1" x14ac:dyDescent="0.25">
      <c r="B22" s="106" t="s">
        <v>33</v>
      </c>
      <c r="C22" s="105">
        <v>40</v>
      </c>
      <c r="D22" s="13">
        <f>C22*0.25</f>
        <v>10</v>
      </c>
      <c r="E22">
        <v>100</v>
      </c>
      <c r="F22" s="13">
        <f>E22*0.25</f>
        <v>25</v>
      </c>
      <c r="G22">
        <v>100</v>
      </c>
      <c r="H22" s="13">
        <f>G22*0.25</f>
        <v>25</v>
      </c>
      <c r="I22">
        <v>100</v>
      </c>
      <c r="J22" s="13">
        <f>I22*0.25</f>
        <v>25</v>
      </c>
    </row>
    <row r="23" spans="2:10" ht="15" customHeight="1" x14ac:dyDescent="0.25">
      <c r="B23" s="106" t="s">
        <v>45</v>
      </c>
      <c r="C23" s="105">
        <v>100</v>
      </c>
      <c r="D23" s="13">
        <f>C23*0.25</f>
        <v>25</v>
      </c>
      <c r="E23">
        <v>100</v>
      </c>
      <c r="F23" s="13">
        <f>E23*0.25</f>
        <v>25</v>
      </c>
      <c r="G23">
        <v>100</v>
      </c>
      <c r="H23" s="13">
        <f>G23*0.25</f>
        <v>25</v>
      </c>
      <c r="I23">
        <v>100</v>
      </c>
      <c r="J23" s="13">
        <f>I23*0.25</f>
        <v>25</v>
      </c>
    </row>
    <row r="24" spans="2:10" ht="15" customHeight="1" x14ac:dyDescent="0.25">
      <c r="B24" s="106" t="s">
        <v>49</v>
      </c>
      <c r="C24" s="105">
        <v>67</v>
      </c>
      <c r="D24" s="13">
        <f t="shared" ref="D24:F24" si="0">C24*0.2</f>
        <v>13.4</v>
      </c>
      <c r="E24">
        <v>100</v>
      </c>
      <c r="F24" s="13">
        <f t="shared" si="0"/>
        <v>20</v>
      </c>
      <c r="G24">
        <v>100</v>
      </c>
      <c r="H24" s="13">
        <f t="shared" ref="H24:J24" si="1">G24*0.2</f>
        <v>20</v>
      </c>
      <c r="I24">
        <v>100</v>
      </c>
      <c r="J24" s="13">
        <f t="shared" si="1"/>
        <v>20</v>
      </c>
    </row>
    <row r="25" spans="2:10" ht="15" customHeight="1" x14ac:dyDescent="0.25">
      <c r="B25" s="209" t="s">
        <v>157</v>
      </c>
      <c r="C25" s="106"/>
      <c r="D25" s="13"/>
      <c r="F25" s="13"/>
      <c r="G25">
        <v>100</v>
      </c>
      <c r="H25" s="13">
        <v>0</v>
      </c>
      <c r="I25">
        <v>100</v>
      </c>
      <c r="J25" s="13"/>
    </row>
    <row r="26" spans="2:10" ht="15" customHeight="1" x14ac:dyDescent="0.25">
      <c r="B26" s="106" t="s">
        <v>59</v>
      </c>
      <c r="C26" s="105">
        <v>100</v>
      </c>
      <c r="D26" s="13">
        <f>C26*0.05</f>
        <v>5</v>
      </c>
      <c r="E26">
        <v>100</v>
      </c>
      <c r="F26" s="13">
        <f>E26*0.05</f>
        <v>5</v>
      </c>
      <c r="G26">
        <v>100</v>
      </c>
      <c r="H26" s="13">
        <f>G26*0.05</f>
        <v>5</v>
      </c>
      <c r="I26">
        <v>100</v>
      </c>
      <c r="J26" s="13">
        <f>I26*0.05</f>
        <v>5</v>
      </c>
    </row>
    <row r="27" spans="2:10" x14ac:dyDescent="0.25">
      <c r="D27">
        <f>SUM(D20:D26)</f>
        <v>75.900000000000006</v>
      </c>
      <c r="F27">
        <f>SUM(F20:F26)</f>
        <v>100</v>
      </c>
      <c r="H27">
        <f>SUM(H20:H26)</f>
        <v>100</v>
      </c>
      <c r="J27">
        <f>SUM(J20:J26)</f>
        <v>100</v>
      </c>
    </row>
  </sheetData>
  <mergeCells count="17">
    <mergeCell ref="M7:N7"/>
    <mergeCell ref="A7:B7"/>
    <mergeCell ref="C7:D7"/>
    <mergeCell ref="E7:F7"/>
    <mergeCell ref="G7:H7"/>
    <mergeCell ref="I7:J7"/>
    <mergeCell ref="M6:N6"/>
    <mergeCell ref="A2:N2"/>
    <mergeCell ref="A3:N3"/>
    <mergeCell ref="A4:N4"/>
    <mergeCell ref="A5:N5"/>
    <mergeCell ref="A6:B6"/>
    <mergeCell ref="C6:D6"/>
    <mergeCell ref="E6:F6"/>
    <mergeCell ref="G6:H6"/>
    <mergeCell ref="I6:J6"/>
    <mergeCell ref="K6:L6"/>
  </mergeCells>
  <conditionalFormatting sqref="B8:B10">
    <cfRule type="cellIs" dxfId="147" priority="25" operator="greaterThanOrEqual">
      <formula>100</formula>
    </cfRule>
    <cfRule type="cellIs" dxfId="146" priority="26" operator="between">
      <formula>76</formula>
      <formula>99</formula>
    </cfRule>
    <cfRule type="cellIs" dxfId="145" priority="27" operator="between">
      <formula>34</formula>
      <formula>75</formula>
    </cfRule>
    <cfRule type="cellIs" dxfId="144" priority="28" operator="lessThanOrEqual">
      <formula>33</formula>
    </cfRule>
  </conditionalFormatting>
  <conditionalFormatting sqref="D8">
    <cfRule type="cellIs" dxfId="143" priority="21" operator="greaterThanOrEqual">
      <formula>100</formula>
    </cfRule>
    <cfRule type="cellIs" dxfId="142" priority="22" operator="between">
      <formula>76</formula>
      <formula>99</formula>
    </cfRule>
    <cfRule type="cellIs" dxfId="141" priority="23" operator="between">
      <formula>34</formula>
      <formula>75</formula>
    </cfRule>
    <cfRule type="cellIs" dxfId="140" priority="24" operator="lessThanOrEqual">
      <formula>33</formula>
    </cfRule>
  </conditionalFormatting>
  <conditionalFormatting sqref="F8:F12">
    <cfRule type="cellIs" dxfId="139" priority="17" operator="greaterThanOrEqual">
      <formula>100</formula>
    </cfRule>
    <cfRule type="cellIs" dxfId="138" priority="18" operator="between">
      <formula>76</formula>
      <formula>99</formula>
    </cfRule>
    <cfRule type="cellIs" dxfId="137" priority="19" operator="between">
      <formula>34</formula>
      <formula>75</formula>
    </cfRule>
    <cfRule type="cellIs" dxfId="136" priority="20" operator="lessThanOrEqual">
      <formula>33</formula>
    </cfRule>
  </conditionalFormatting>
  <conditionalFormatting sqref="H8">
    <cfRule type="cellIs" dxfId="135" priority="13" operator="greaterThanOrEqual">
      <formula>100</formula>
    </cfRule>
    <cfRule type="cellIs" dxfId="134" priority="14" operator="between">
      <formula>76</formula>
      <formula>99</formula>
    </cfRule>
    <cfRule type="cellIs" dxfId="133" priority="15" operator="between">
      <formula>34</formula>
      <formula>75</formula>
    </cfRule>
    <cfRule type="cellIs" dxfId="132" priority="16" operator="lessThanOrEqual">
      <formula>33</formula>
    </cfRule>
  </conditionalFormatting>
  <conditionalFormatting sqref="J8:J9">
    <cfRule type="cellIs" dxfId="131" priority="9" operator="greaterThanOrEqual">
      <formula>100</formula>
    </cfRule>
    <cfRule type="cellIs" dxfId="130" priority="10" operator="between">
      <formula>76</formula>
      <formula>99</formula>
    </cfRule>
    <cfRule type="cellIs" dxfId="129" priority="11" operator="between">
      <formula>34</formula>
      <formula>75</formula>
    </cfRule>
    <cfRule type="cellIs" dxfId="128" priority="12" operator="lessThanOrEqual">
      <formula>33</formula>
    </cfRule>
  </conditionalFormatting>
  <conditionalFormatting sqref="L8">
    <cfRule type="cellIs" dxfId="127" priority="5" operator="greaterThanOrEqual">
      <formula>100</formula>
    </cfRule>
    <cfRule type="cellIs" dxfId="126" priority="6" operator="between">
      <formula>76</formula>
      <formula>99</formula>
    </cfRule>
    <cfRule type="cellIs" dxfId="125" priority="7" operator="between">
      <formula>34</formula>
      <formula>75</formula>
    </cfRule>
    <cfRule type="cellIs" dxfId="124" priority="8" operator="lessThanOrEqual">
      <formula>33</formula>
    </cfRule>
  </conditionalFormatting>
  <conditionalFormatting sqref="N8:N9">
    <cfRule type="cellIs" dxfId="123" priority="1" operator="greaterThanOrEqual">
      <formula>100</formula>
    </cfRule>
    <cfRule type="cellIs" dxfId="122" priority="2" operator="between">
      <formula>76</formula>
      <formula>99</formula>
    </cfRule>
    <cfRule type="cellIs" dxfId="121" priority="3" operator="between">
      <formula>34</formula>
      <formula>75</formula>
    </cfRule>
    <cfRule type="cellIs" dxfId="120" priority="4" operator="lessThanOrEqual">
      <formula>33</formula>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R32"/>
  <sheetViews>
    <sheetView zoomScale="80" zoomScaleNormal="80" workbookViewId="0"/>
  </sheetViews>
  <sheetFormatPr baseColWidth="10" defaultRowHeight="15" x14ac:dyDescent="0.25"/>
  <cols>
    <col min="1" max="18" width="5.7109375" customWidth="1"/>
  </cols>
  <sheetData>
    <row r="2" spans="1:18" x14ac:dyDescent="0.25">
      <c r="A2" s="338" t="s">
        <v>153</v>
      </c>
      <c r="B2" s="338"/>
      <c r="C2" s="338"/>
      <c r="D2" s="338"/>
      <c r="E2" s="338"/>
      <c r="F2" s="338"/>
      <c r="G2" s="338"/>
      <c r="H2" s="338"/>
      <c r="I2" s="338"/>
      <c r="J2" s="338"/>
      <c r="K2" s="338"/>
      <c r="L2" s="338"/>
      <c r="M2" s="338"/>
      <c r="N2" s="338"/>
      <c r="O2" s="338"/>
      <c r="P2" s="338"/>
      <c r="Q2" s="338"/>
      <c r="R2" s="338"/>
    </row>
    <row r="3" spans="1:18" x14ac:dyDescent="0.25">
      <c r="A3" s="338" t="s">
        <v>154</v>
      </c>
      <c r="B3" s="338"/>
      <c r="C3" s="338"/>
      <c r="D3" s="338"/>
      <c r="E3" s="338"/>
      <c r="F3" s="338"/>
      <c r="G3" s="338"/>
      <c r="H3" s="338"/>
      <c r="I3" s="338"/>
      <c r="J3" s="338"/>
      <c r="K3" s="338"/>
      <c r="L3" s="338"/>
      <c r="M3" s="338"/>
      <c r="N3" s="338"/>
      <c r="O3" s="338"/>
      <c r="P3" s="338"/>
      <c r="Q3" s="338"/>
      <c r="R3" s="338"/>
    </row>
    <row r="4" spans="1:18" x14ac:dyDescent="0.25">
      <c r="A4" s="338" t="s">
        <v>420</v>
      </c>
      <c r="B4" s="338"/>
      <c r="C4" s="338"/>
      <c r="D4" s="338"/>
      <c r="E4" s="338"/>
      <c r="F4" s="338"/>
      <c r="G4" s="338"/>
      <c r="H4" s="338"/>
      <c r="I4" s="338"/>
      <c r="J4" s="338"/>
      <c r="K4" s="338"/>
      <c r="L4" s="338"/>
      <c r="M4" s="338"/>
      <c r="N4" s="338"/>
      <c r="O4" s="338"/>
      <c r="P4" s="338"/>
      <c r="Q4" s="338"/>
      <c r="R4" s="338"/>
    </row>
    <row r="5" spans="1:18" x14ac:dyDescent="0.25">
      <c r="A5" s="339">
        <v>0.94</v>
      </c>
      <c r="B5" s="339"/>
      <c r="C5" s="339"/>
      <c r="D5" s="339"/>
      <c r="E5" s="339"/>
      <c r="F5" s="339"/>
      <c r="G5" s="339"/>
      <c r="H5" s="339"/>
      <c r="I5" s="339"/>
      <c r="J5" s="339"/>
      <c r="K5" s="339"/>
      <c r="L5" s="339"/>
      <c r="M5" s="339"/>
      <c r="N5" s="339"/>
      <c r="O5" s="339"/>
      <c r="P5" s="339"/>
      <c r="Q5" s="339"/>
      <c r="R5" s="339"/>
    </row>
    <row r="6" spans="1:18" ht="132" customHeight="1" x14ac:dyDescent="0.25">
      <c r="A6" s="337" t="s">
        <v>242</v>
      </c>
      <c r="B6" s="337"/>
      <c r="C6" s="337" t="s">
        <v>421</v>
      </c>
      <c r="D6" s="337"/>
      <c r="E6" s="337" t="s">
        <v>422</v>
      </c>
      <c r="F6" s="337"/>
      <c r="G6" s="340" t="s">
        <v>261</v>
      </c>
      <c r="H6" s="340"/>
      <c r="I6" s="337" t="s">
        <v>266</v>
      </c>
      <c r="J6" s="337"/>
      <c r="K6" s="337" t="s">
        <v>270</v>
      </c>
      <c r="L6" s="337"/>
      <c r="M6" s="337" t="s">
        <v>275</v>
      </c>
      <c r="N6" s="337"/>
      <c r="O6" s="337" t="s">
        <v>423</v>
      </c>
      <c r="P6" s="337"/>
      <c r="Q6" s="337" t="s">
        <v>281</v>
      </c>
      <c r="R6" s="337"/>
    </row>
    <row r="7" spans="1:18" ht="24" customHeight="1" x14ac:dyDescent="0.25">
      <c r="A7" s="341">
        <v>0.15</v>
      </c>
      <c r="B7" s="342"/>
      <c r="C7" s="341">
        <v>0.15</v>
      </c>
      <c r="D7" s="342"/>
      <c r="E7" s="341">
        <v>0.1</v>
      </c>
      <c r="F7" s="342"/>
      <c r="G7" s="343">
        <v>0.1</v>
      </c>
      <c r="H7" s="344"/>
      <c r="I7" s="341">
        <v>0.1</v>
      </c>
      <c r="J7" s="342"/>
      <c r="K7" s="341">
        <v>0.05</v>
      </c>
      <c r="L7" s="342"/>
      <c r="M7" s="341">
        <v>0.15</v>
      </c>
      <c r="N7" s="342"/>
      <c r="O7" s="341">
        <v>0.1</v>
      </c>
      <c r="P7" s="342"/>
      <c r="Q7" s="341">
        <v>0.1</v>
      </c>
      <c r="R7" s="342"/>
    </row>
    <row r="8" spans="1:18" x14ac:dyDescent="0.25">
      <c r="A8" s="96" t="s">
        <v>158</v>
      </c>
      <c r="B8" s="95">
        <f>SEGUIMIENTO!S23</f>
        <v>267</v>
      </c>
      <c r="C8" s="96" t="s">
        <v>159</v>
      </c>
      <c r="D8" s="95">
        <f>SEGUIMIENTO!S28</f>
        <v>100</v>
      </c>
      <c r="E8" s="96" t="s">
        <v>160</v>
      </c>
      <c r="F8" s="95">
        <f>SEGUIMIENTO!S37</f>
        <v>60</v>
      </c>
      <c r="G8" s="96" t="s">
        <v>161</v>
      </c>
      <c r="H8" s="95">
        <f>SEGUIMIENTO!S41</f>
        <v>80</v>
      </c>
      <c r="I8" s="96" t="s">
        <v>162</v>
      </c>
      <c r="J8" s="95">
        <f>SEGUIMIENTO!S45</f>
        <v>90</v>
      </c>
      <c r="K8" s="96" t="s">
        <v>163</v>
      </c>
      <c r="L8" s="95">
        <f>SEGUIMIENTO!S48</f>
        <v>76</v>
      </c>
      <c r="M8" s="96" t="s">
        <v>164</v>
      </c>
      <c r="N8" s="95">
        <f>SEGUIMIENTO!S52</f>
        <v>100</v>
      </c>
      <c r="O8" s="96" t="s">
        <v>179</v>
      </c>
      <c r="P8" s="95">
        <f>SEGUIMIENTO!S54</f>
        <v>90</v>
      </c>
      <c r="Q8" s="96" t="s">
        <v>424</v>
      </c>
      <c r="R8" s="95">
        <f>SEGUIMIENTO!S56</f>
        <v>300</v>
      </c>
    </row>
    <row r="9" spans="1:18" x14ac:dyDescent="0.25">
      <c r="A9" s="96" t="s">
        <v>165</v>
      </c>
      <c r="B9" s="95">
        <f>SEGUIMIENTO!S24</f>
        <v>141</v>
      </c>
      <c r="C9" s="96" t="s">
        <v>425</v>
      </c>
      <c r="D9" s="95">
        <f>SEGUIMIENTO!S29</f>
        <v>200</v>
      </c>
      <c r="E9" s="96" t="s">
        <v>166</v>
      </c>
      <c r="F9" s="95">
        <f>SEGUIMIENTO!S38</f>
        <v>140</v>
      </c>
      <c r="G9" s="96" t="s">
        <v>167</v>
      </c>
      <c r="H9" s="95">
        <f>SEGUIMIENTO!S42</f>
        <v>100</v>
      </c>
      <c r="I9" s="96" t="s">
        <v>168</v>
      </c>
      <c r="J9" s="95">
        <f>SEGUIMIENTO!S46</f>
        <v>100</v>
      </c>
      <c r="K9" s="96" t="s">
        <v>169</v>
      </c>
      <c r="L9" s="95">
        <f>SEGUIMIENTO!S49</f>
        <v>100</v>
      </c>
      <c r="M9" s="223" t="s">
        <v>170</v>
      </c>
      <c r="N9" s="95">
        <f>SEGUIMIENTO!S53</f>
        <v>100</v>
      </c>
      <c r="O9" s="96" t="s">
        <v>180</v>
      </c>
      <c r="P9" s="95">
        <f>SEGUIMIENTO!S55</f>
        <v>80</v>
      </c>
      <c r="Q9" s="96" t="s">
        <v>426</v>
      </c>
      <c r="R9" s="95">
        <f>SEGUIMIENTO!S57</f>
        <v>150</v>
      </c>
    </row>
    <row r="10" spans="1:18" x14ac:dyDescent="0.25">
      <c r="A10" s="96" t="s">
        <v>171</v>
      </c>
      <c r="B10" s="95">
        <f>SEGUIMIENTO!S25</f>
        <v>913</v>
      </c>
      <c r="C10" s="96" t="s">
        <v>427</v>
      </c>
      <c r="D10" s="95">
        <f>SEGUIMIENTO!S30</f>
        <v>300</v>
      </c>
      <c r="E10" s="96" t="s">
        <v>172</v>
      </c>
      <c r="F10" s="95">
        <f>SEGUIMIENTO!S39</f>
        <v>110</v>
      </c>
      <c r="G10" s="96" t="s">
        <v>181</v>
      </c>
      <c r="H10" s="95">
        <f>SEGUIMIENTO!S43</f>
        <v>100</v>
      </c>
      <c r="I10" s="96" t="s">
        <v>173</v>
      </c>
      <c r="J10" s="95">
        <f>SEGUIMIENTO!S47</f>
        <v>300</v>
      </c>
      <c r="K10" s="96" t="s">
        <v>174</v>
      </c>
      <c r="L10" s="95">
        <f>SEGUIMIENTO!S50</f>
        <v>100</v>
      </c>
      <c r="M10" s="166"/>
      <c r="N10" s="166"/>
      <c r="O10" s="166"/>
      <c r="P10" s="166"/>
      <c r="Q10" s="96" t="s">
        <v>428</v>
      </c>
      <c r="R10" s="95">
        <f>SEGUIMIENTO!S58</f>
        <v>150</v>
      </c>
    </row>
    <row r="11" spans="1:18" x14ac:dyDescent="0.25">
      <c r="A11" s="96" t="s">
        <v>436</v>
      </c>
      <c r="B11" s="95">
        <f>SEGUIMIENTO!S26</f>
        <v>100</v>
      </c>
      <c r="C11" s="96" t="s">
        <v>429</v>
      </c>
      <c r="D11" s="95">
        <f>SEGUIMIENTO!S31</f>
        <v>250</v>
      </c>
      <c r="E11" s="96" t="s">
        <v>175</v>
      </c>
      <c r="F11" s="95">
        <f>SEGUIMIENTO!S40</f>
        <v>100</v>
      </c>
      <c r="G11" s="224"/>
      <c r="H11" s="212"/>
      <c r="I11" s="166"/>
      <c r="J11" s="166"/>
      <c r="K11" s="96" t="s">
        <v>183</v>
      </c>
      <c r="L11" s="95">
        <f>SEGUIMIENTO!S51</f>
        <v>100</v>
      </c>
      <c r="M11" s="166"/>
      <c r="N11" s="166"/>
      <c r="O11" s="166"/>
      <c r="P11" s="166"/>
      <c r="Q11" s="96" t="s">
        <v>430</v>
      </c>
      <c r="R11" s="95">
        <f>SEGUIMIENTO!S59</f>
        <v>100</v>
      </c>
    </row>
    <row r="12" spans="1:18" x14ac:dyDescent="0.25">
      <c r="A12" s="96" t="s">
        <v>437</v>
      </c>
      <c r="B12" s="95">
        <f>SEGUIMIENTO!S27</f>
        <v>16</v>
      </c>
      <c r="C12" s="96" t="s">
        <v>431</v>
      </c>
      <c r="D12" s="95">
        <f>SEGUIMIENTO!S32</f>
        <v>700</v>
      </c>
      <c r="E12" s="167"/>
      <c r="F12" s="167"/>
      <c r="G12" s="173"/>
      <c r="H12" s="20"/>
      <c r="I12" s="166"/>
      <c r="J12" s="166"/>
      <c r="K12" s="166"/>
      <c r="L12" s="166"/>
      <c r="M12" s="166"/>
      <c r="N12" s="166"/>
      <c r="O12" s="166"/>
      <c r="P12" s="166"/>
      <c r="Q12" s="96" t="s">
        <v>432</v>
      </c>
      <c r="R12" s="95">
        <f>SEGUIMIENTO!S60</f>
        <v>100</v>
      </c>
    </row>
    <row r="13" spans="1:18" x14ac:dyDescent="0.25">
      <c r="A13" s="167"/>
      <c r="B13" s="167"/>
      <c r="C13" s="96" t="s">
        <v>433</v>
      </c>
      <c r="D13" s="95">
        <f>SEGUIMIENTO!S33</f>
        <v>80</v>
      </c>
      <c r="E13" s="167"/>
      <c r="F13" s="167"/>
      <c r="G13" s="167"/>
      <c r="H13" s="167"/>
      <c r="I13" s="166"/>
      <c r="J13" s="166"/>
      <c r="K13" s="166"/>
      <c r="L13" s="166"/>
      <c r="M13" s="166"/>
      <c r="N13" s="166"/>
      <c r="O13" s="166"/>
      <c r="P13" s="166"/>
      <c r="Q13" s="96" t="s">
        <v>434</v>
      </c>
      <c r="R13" s="95">
        <f>SEGUIMIENTO!S61</f>
        <v>100</v>
      </c>
    </row>
    <row r="14" spans="1:18" x14ac:dyDescent="0.25">
      <c r="A14" s="177"/>
      <c r="B14" s="177"/>
      <c r="C14" s="96" t="s">
        <v>450</v>
      </c>
      <c r="D14" s="95">
        <f>SEGUIMIENTO!S34</f>
        <v>100</v>
      </c>
      <c r="E14" s="177"/>
      <c r="F14" s="177"/>
      <c r="G14" s="177"/>
      <c r="H14" s="177"/>
      <c r="I14" s="177"/>
      <c r="J14" s="177"/>
      <c r="K14" s="177"/>
      <c r="L14" s="177"/>
      <c r="M14" s="177"/>
      <c r="N14" s="177"/>
      <c r="O14" s="177"/>
      <c r="P14" s="177"/>
      <c r="Q14" s="177"/>
      <c r="R14" s="177"/>
    </row>
    <row r="15" spans="1:18" x14ac:dyDescent="0.25">
      <c r="A15" s="177"/>
      <c r="B15" s="177"/>
      <c r="C15" s="96" t="s">
        <v>451</v>
      </c>
      <c r="D15" s="95">
        <f>SEGUIMIENTO!S35</f>
        <v>90</v>
      </c>
      <c r="E15" s="177"/>
      <c r="F15" s="177"/>
      <c r="G15" s="177"/>
      <c r="H15" s="177"/>
      <c r="I15" s="177"/>
      <c r="J15" s="177"/>
      <c r="K15" s="177"/>
      <c r="L15" s="177"/>
      <c r="M15" s="177"/>
      <c r="N15" s="177"/>
      <c r="O15" s="177"/>
      <c r="P15" s="177"/>
      <c r="Q15" s="177"/>
      <c r="R15" s="177"/>
    </row>
    <row r="16" spans="1:18" x14ac:dyDescent="0.25">
      <c r="A16" s="177"/>
      <c r="B16" s="177"/>
      <c r="C16" s="96" t="s">
        <v>452</v>
      </c>
      <c r="D16" s="95">
        <f>SEGUIMIENTO!S36</f>
        <v>100</v>
      </c>
      <c r="E16" s="177"/>
      <c r="F16" s="177"/>
      <c r="G16" s="177"/>
      <c r="H16" s="177"/>
      <c r="I16" s="177"/>
      <c r="J16" s="177"/>
      <c r="K16" s="177"/>
      <c r="L16" s="177"/>
      <c r="M16" s="177"/>
      <c r="N16" s="177"/>
      <c r="O16" s="177"/>
      <c r="P16" s="177"/>
      <c r="Q16" s="177"/>
      <c r="R16" s="177"/>
    </row>
    <row r="23" spans="2:11" ht="15" customHeight="1" x14ac:dyDescent="0.25">
      <c r="B23" s="107" t="s">
        <v>242</v>
      </c>
      <c r="C23" s="107">
        <v>67</v>
      </c>
      <c r="D23" s="13">
        <f>C23*0.15</f>
        <v>10.049999999999999</v>
      </c>
      <c r="F23">
        <v>100</v>
      </c>
      <c r="G23" s="13">
        <f>F23*0.15</f>
        <v>15</v>
      </c>
      <c r="H23">
        <v>100</v>
      </c>
      <c r="I23" s="13">
        <f>H23*0.15</f>
        <v>15</v>
      </c>
      <c r="J23">
        <v>80</v>
      </c>
      <c r="K23" s="13">
        <f>J23*0.15</f>
        <v>12</v>
      </c>
    </row>
    <row r="24" spans="2:11" ht="15" customHeight="1" x14ac:dyDescent="0.25">
      <c r="B24" s="107" t="s">
        <v>421</v>
      </c>
      <c r="C24" s="107">
        <v>44</v>
      </c>
      <c r="D24" s="13">
        <f>C24*0.15</f>
        <v>6.6</v>
      </c>
      <c r="F24">
        <v>56</v>
      </c>
      <c r="G24" s="13">
        <f t="shared" ref="G24:G29" si="0">F24*0.15</f>
        <v>8.4</v>
      </c>
      <c r="H24">
        <v>77</v>
      </c>
      <c r="I24" s="13">
        <f t="shared" ref="I24" si="1">H24*0.15</f>
        <v>11.549999999999999</v>
      </c>
      <c r="J24">
        <v>100</v>
      </c>
      <c r="K24" s="13">
        <f t="shared" ref="K24" si="2">J24*0.15</f>
        <v>15</v>
      </c>
    </row>
    <row r="25" spans="2:11" ht="15" customHeight="1" x14ac:dyDescent="0.25">
      <c r="B25" s="107" t="s">
        <v>422</v>
      </c>
      <c r="C25" s="107">
        <v>50</v>
      </c>
      <c r="D25" s="13">
        <f>C25*0.1</f>
        <v>5</v>
      </c>
      <c r="F25">
        <v>75</v>
      </c>
      <c r="G25" s="13">
        <f>F25*0.1</f>
        <v>7.5</v>
      </c>
      <c r="H25">
        <v>100</v>
      </c>
      <c r="I25" s="13">
        <f>H25*0.1</f>
        <v>10</v>
      </c>
      <c r="J25">
        <v>75</v>
      </c>
      <c r="K25" s="13">
        <f>J25*0.1</f>
        <v>7.5</v>
      </c>
    </row>
    <row r="26" spans="2:11" ht="15" customHeight="1" x14ac:dyDescent="0.25">
      <c r="B26" s="108" t="s">
        <v>261</v>
      </c>
      <c r="C26" s="108">
        <v>75</v>
      </c>
      <c r="D26" s="13">
        <f>C26*0.1</f>
        <v>7.5</v>
      </c>
      <c r="F26">
        <v>100</v>
      </c>
      <c r="G26" s="13">
        <f>F26*0.1</f>
        <v>10</v>
      </c>
      <c r="H26">
        <v>100</v>
      </c>
      <c r="I26" s="13">
        <f>H26*0.1</f>
        <v>10</v>
      </c>
      <c r="J26">
        <v>100</v>
      </c>
      <c r="K26" s="13">
        <f>J26*0.1</f>
        <v>10</v>
      </c>
    </row>
    <row r="27" spans="2:11" ht="15" customHeight="1" x14ac:dyDescent="0.25">
      <c r="B27" s="107" t="s">
        <v>266</v>
      </c>
      <c r="C27" s="107">
        <v>100</v>
      </c>
      <c r="D27" s="13">
        <f>C27*0.1</f>
        <v>10</v>
      </c>
      <c r="F27">
        <v>100</v>
      </c>
      <c r="G27" s="13">
        <f>F27*0.1</f>
        <v>10</v>
      </c>
      <c r="H27">
        <v>100</v>
      </c>
      <c r="I27" s="13">
        <f>H27*0.1</f>
        <v>10</v>
      </c>
      <c r="J27">
        <v>100</v>
      </c>
      <c r="K27" s="13">
        <f>J27*0.1</f>
        <v>10</v>
      </c>
    </row>
    <row r="28" spans="2:11" ht="15" customHeight="1" x14ac:dyDescent="0.25">
      <c r="B28" s="107" t="s">
        <v>270</v>
      </c>
      <c r="C28" s="107">
        <v>50</v>
      </c>
      <c r="D28" s="13">
        <f>C28*0.05</f>
        <v>2.5</v>
      </c>
      <c r="F28">
        <v>50</v>
      </c>
      <c r="G28" s="13">
        <f>F28*0.05</f>
        <v>2.5</v>
      </c>
      <c r="H28">
        <v>100</v>
      </c>
      <c r="I28" s="13">
        <f>H28*0.05</f>
        <v>5</v>
      </c>
      <c r="J28">
        <v>100</v>
      </c>
      <c r="K28" s="13">
        <f>J28*0.05</f>
        <v>5</v>
      </c>
    </row>
    <row r="29" spans="2:11" ht="15" customHeight="1" x14ac:dyDescent="0.25">
      <c r="B29" s="107" t="s">
        <v>275</v>
      </c>
      <c r="C29" s="107">
        <v>50</v>
      </c>
      <c r="D29" s="13">
        <f t="shared" ref="D29" si="3">C29*0.15</f>
        <v>7.5</v>
      </c>
      <c r="F29">
        <v>50</v>
      </c>
      <c r="G29" s="13">
        <f t="shared" si="0"/>
        <v>7.5</v>
      </c>
      <c r="H29">
        <v>100</v>
      </c>
      <c r="I29" s="13">
        <f t="shared" ref="I29" si="4">H29*0.15</f>
        <v>15</v>
      </c>
      <c r="J29">
        <v>100</v>
      </c>
      <c r="K29" s="13">
        <f t="shared" ref="K29" si="5">J29*0.15</f>
        <v>15</v>
      </c>
    </row>
    <row r="30" spans="2:11" ht="15" customHeight="1" x14ac:dyDescent="0.25">
      <c r="B30" s="107" t="s">
        <v>423</v>
      </c>
      <c r="C30" s="107">
        <v>50</v>
      </c>
      <c r="D30" s="13">
        <f>C30*0.1</f>
        <v>5</v>
      </c>
      <c r="F30">
        <v>50</v>
      </c>
      <c r="G30" s="13">
        <f>F30*0.1</f>
        <v>5</v>
      </c>
      <c r="H30">
        <v>50</v>
      </c>
      <c r="I30" s="13">
        <f>H30*0.1</f>
        <v>5</v>
      </c>
      <c r="J30">
        <v>100</v>
      </c>
      <c r="K30" s="13">
        <f>J30*0.1</f>
        <v>10</v>
      </c>
    </row>
    <row r="31" spans="2:11" ht="15" customHeight="1" x14ac:dyDescent="0.25">
      <c r="B31" s="107" t="s">
        <v>281</v>
      </c>
      <c r="C31" s="107">
        <v>50</v>
      </c>
      <c r="D31" s="13">
        <f>C31*0.1</f>
        <v>5</v>
      </c>
      <c r="F31">
        <v>67</v>
      </c>
      <c r="G31" s="13">
        <f>F31*0.1</f>
        <v>6.7</v>
      </c>
      <c r="H31">
        <v>67</v>
      </c>
      <c r="I31" s="13">
        <f>H31*0.1</f>
        <v>6.7</v>
      </c>
      <c r="J31">
        <v>100</v>
      </c>
      <c r="K31" s="13">
        <f>J31*0.1</f>
        <v>10</v>
      </c>
    </row>
    <row r="32" spans="2:11" x14ac:dyDescent="0.25">
      <c r="D32">
        <f>SUM(D23:D31)</f>
        <v>59.15</v>
      </c>
      <c r="G32">
        <f>SUM(G23:G31)</f>
        <v>72.600000000000009</v>
      </c>
      <c r="I32">
        <f>SUM(I23:I31)</f>
        <v>88.25</v>
      </c>
      <c r="K32">
        <f>SUM(K23:K31)</f>
        <v>94.5</v>
      </c>
    </row>
  </sheetData>
  <mergeCells count="22">
    <mergeCell ref="K7:L7"/>
    <mergeCell ref="M7:N7"/>
    <mergeCell ref="O7:P7"/>
    <mergeCell ref="Q7:R7"/>
    <mergeCell ref="A7:B7"/>
    <mergeCell ref="C7:D7"/>
    <mergeCell ref="E7:F7"/>
    <mergeCell ref="G7:H7"/>
    <mergeCell ref="I7:J7"/>
    <mergeCell ref="M6:N6"/>
    <mergeCell ref="O6:P6"/>
    <mergeCell ref="Q6:R6"/>
    <mergeCell ref="A2:R2"/>
    <mergeCell ref="A3:R3"/>
    <mergeCell ref="A4:R4"/>
    <mergeCell ref="A5:R5"/>
    <mergeCell ref="A6:B6"/>
    <mergeCell ref="C6:D6"/>
    <mergeCell ref="E6:F6"/>
    <mergeCell ref="G6:H6"/>
    <mergeCell ref="I6:J6"/>
    <mergeCell ref="K6:L6"/>
  </mergeCells>
  <conditionalFormatting sqref="B8:B12">
    <cfRule type="cellIs" dxfId="119" priority="37" operator="greaterThanOrEqual">
      <formula>100</formula>
    </cfRule>
    <cfRule type="cellIs" dxfId="118" priority="38" operator="between">
      <formula>76</formula>
      <formula>99</formula>
    </cfRule>
    <cfRule type="cellIs" dxfId="117" priority="39" operator="between">
      <formula>34</formula>
      <formula>75</formula>
    </cfRule>
    <cfRule type="cellIs" dxfId="116" priority="40" operator="lessThanOrEqual">
      <formula>33</formula>
    </cfRule>
  </conditionalFormatting>
  <conditionalFormatting sqref="D8:D16">
    <cfRule type="cellIs" dxfId="115" priority="33" operator="greaterThanOrEqual">
      <formula>100</formula>
    </cfRule>
    <cfRule type="cellIs" dxfId="114" priority="34" operator="between">
      <formula>76</formula>
      <formula>99</formula>
    </cfRule>
    <cfRule type="cellIs" dxfId="113" priority="35" operator="between">
      <formula>34</formula>
      <formula>75</formula>
    </cfRule>
    <cfRule type="cellIs" dxfId="112" priority="36" operator="lessThanOrEqual">
      <formula>33</formula>
    </cfRule>
  </conditionalFormatting>
  <conditionalFormatting sqref="F8:F11">
    <cfRule type="cellIs" dxfId="111" priority="29" operator="greaterThanOrEqual">
      <formula>100</formula>
    </cfRule>
    <cfRule type="cellIs" dxfId="110" priority="30" operator="between">
      <formula>76</formula>
      <formula>99</formula>
    </cfRule>
    <cfRule type="cellIs" dxfId="109" priority="31" operator="between">
      <formula>34</formula>
      <formula>75</formula>
    </cfRule>
    <cfRule type="cellIs" dxfId="108" priority="32" operator="lessThanOrEqual">
      <formula>33</formula>
    </cfRule>
  </conditionalFormatting>
  <conditionalFormatting sqref="H8:H10">
    <cfRule type="cellIs" dxfId="107" priority="25" operator="greaterThanOrEqual">
      <formula>100</formula>
    </cfRule>
    <cfRule type="cellIs" dxfId="106" priority="26" operator="between">
      <formula>76</formula>
      <formula>99</formula>
    </cfRule>
    <cfRule type="cellIs" dxfId="105" priority="27" operator="between">
      <formula>34</formula>
      <formula>75</formula>
    </cfRule>
    <cfRule type="cellIs" dxfId="104" priority="28" operator="lessThanOrEqual">
      <formula>33</formula>
    </cfRule>
  </conditionalFormatting>
  <conditionalFormatting sqref="J8:J10">
    <cfRule type="cellIs" dxfId="103" priority="21" operator="greaterThanOrEqual">
      <formula>100</formula>
    </cfRule>
    <cfRule type="cellIs" dxfId="102" priority="22" operator="between">
      <formula>76</formula>
      <formula>99</formula>
    </cfRule>
    <cfRule type="cellIs" dxfId="101" priority="23" operator="between">
      <formula>34</formula>
      <formula>75</formula>
    </cfRule>
    <cfRule type="cellIs" dxfId="100" priority="24" operator="lessThanOrEqual">
      <formula>33</formula>
    </cfRule>
  </conditionalFormatting>
  <conditionalFormatting sqref="L8:L11">
    <cfRule type="cellIs" dxfId="99" priority="17" operator="greaterThanOrEqual">
      <formula>100</formula>
    </cfRule>
    <cfRule type="cellIs" dxfId="98" priority="18" operator="between">
      <formula>76</formula>
      <formula>99</formula>
    </cfRule>
    <cfRule type="cellIs" dxfId="97" priority="19" operator="between">
      <formula>34</formula>
      <formula>75</formula>
    </cfRule>
    <cfRule type="cellIs" dxfId="96" priority="20" operator="lessThanOrEqual">
      <formula>33</formula>
    </cfRule>
  </conditionalFormatting>
  <conditionalFormatting sqref="N8:N9">
    <cfRule type="cellIs" dxfId="95" priority="9" operator="greaterThanOrEqual">
      <formula>100</formula>
    </cfRule>
    <cfRule type="cellIs" dxfId="94" priority="10" operator="between">
      <formula>76</formula>
      <formula>99</formula>
    </cfRule>
    <cfRule type="cellIs" dxfId="93" priority="11" operator="between">
      <formula>34</formula>
      <formula>75</formula>
    </cfRule>
    <cfRule type="cellIs" dxfId="92" priority="12" operator="lessThanOrEqual">
      <formula>33</formula>
    </cfRule>
  </conditionalFormatting>
  <conditionalFormatting sqref="P8:P9">
    <cfRule type="cellIs" dxfId="91" priority="5" operator="greaterThanOrEqual">
      <formula>100</formula>
    </cfRule>
    <cfRule type="cellIs" dxfId="90" priority="6" operator="between">
      <formula>76</formula>
      <formula>99</formula>
    </cfRule>
    <cfRule type="cellIs" dxfId="89" priority="7" operator="between">
      <formula>34</formula>
      <formula>75</formula>
    </cfRule>
    <cfRule type="cellIs" dxfId="88" priority="8" operator="lessThanOrEqual">
      <formula>33</formula>
    </cfRule>
  </conditionalFormatting>
  <conditionalFormatting sqref="R8:R13">
    <cfRule type="cellIs" dxfId="87" priority="1" operator="greaterThanOrEqual">
      <formula>100</formula>
    </cfRule>
    <cfRule type="cellIs" dxfId="86" priority="2" operator="between">
      <formula>76</formula>
      <formula>99</formula>
    </cfRule>
    <cfRule type="cellIs" dxfId="85" priority="3" operator="between">
      <formula>34</formula>
      <formula>75</formula>
    </cfRule>
    <cfRule type="cellIs" dxfId="84" priority="4" operator="lessThanOrEqual">
      <formula>33</formula>
    </cfRule>
  </conditionalFormatting>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Z31"/>
  <sheetViews>
    <sheetView zoomScale="80" zoomScaleNormal="80" workbookViewId="0">
      <selection activeCell="B8" sqref="B8"/>
    </sheetView>
  </sheetViews>
  <sheetFormatPr baseColWidth="10" defaultRowHeight="15" x14ac:dyDescent="0.25"/>
  <cols>
    <col min="1" max="16" width="5.7109375" customWidth="1"/>
  </cols>
  <sheetData>
    <row r="2" spans="1:26" ht="15.75" x14ac:dyDescent="0.25">
      <c r="A2" s="346" t="s">
        <v>153</v>
      </c>
      <c r="B2" s="346"/>
      <c r="C2" s="346"/>
      <c r="D2" s="346"/>
      <c r="E2" s="346"/>
      <c r="F2" s="346"/>
      <c r="G2" s="346"/>
      <c r="H2" s="346"/>
      <c r="I2" s="346"/>
      <c r="J2" s="346"/>
      <c r="K2" s="346"/>
      <c r="L2" s="346"/>
      <c r="M2" s="346"/>
      <c r="N2" s="346"/>
      <c r="O2" s="346"/>
      <c r="P2" s="346"/>
    </row>
    <row r="3" spans="1:26" ht="15.75" x14ac:dyDescent="0.25">
      <c r="A3" s="346" t="s">
        <v>154</v>
      </c>
      <c r="B3" s="346"/>
      <c r="C3" s="346"/>
      <c r="D3" s="346"/>
      <c r="E3" s="346"/>
      <c r="F3" s="346"/>
      <c r="G3" s="346"/>
      <c r="H3" s="346"/>
      <c r="I3" s="346"/>
      <c r="J3" s="346"/>
      <c r="K3" s="346"/>
      <c r="L3" s="346"/>
      <c r="M3" s="346"/>
      <c r="N3" s="346"/>
      <c r="O3" s="346"/>
      <c r="P3" s="346"/>
    </row>
    <row r="4" spans="1:26" ht="15.75" x14ac:dyDescent="0.25">
      <c r="A4" s="346" t="s">
        <v>177</v>
      </c>
      <c r="B4" s="346"/>
      <c r="C4" s="346"/>
      <c r="D4" s="346"/>
      <c r="E4" s="346"/>
      <c r="F4" s="346"/>
      <c r="G4" s="346"/>
      <c r="H4" s="346"/>
      <c r="I4" s="346"/>
      <c r="J4" s="346"/>
      <c r="K4" s="346"/>
      <c r="L4" s="346"/>
      <c r="M4" s="346"/>
      <c r="N4" s="346"/>
      <c r="O4" s="346"/>
      <c r="P4" s="346"/>
    </row>
    <row r="5" spans="1:26" ht="15.75" x14ac:dyDescent="0.25">
      <c r="A5" s="347">
        <v>0.85</v>
      </c>
      <c r="B5" s="347"/>
      <c r="C5" s="347"/>
      <c r="D5" s="347"/>
      <c r="E5" s="347"/>
      <c r="F5" s="347"/>
      <c r="G5" s="347"/>
      <c r="H5" s="347"/>
      <c r="I5" s="347"/>
      <c r="J5" s="347"/>
      <c r="K5" s="347"/>
      <c r="L5" s="347"/>
      <c r="M5" s="347"/>
      <c r="N5" s="347"/>
      <c r="O5" s="347"/>
      <c r="P5" s="347"/>
    </row>
    <row r="6" spans="1:26" ht="173.25" customHeight="1" x14ac:dyDescent="0.25">
      <c r="A6" s="345" t="s">
        <v>66</v>
      </c>
      <c r="B6" s="345"/>
      <c r="C6" s="345" t="s">
        <v>75</v>
      </c>
      <c r="D6" s="345"/>
      <c r="E6" s="345" t="s">
        <v>178</v>
      </c>
      <c r="F6" s="345"/>
      <c r="G6" s="345" t="s">
        <v>99</v>
      </c>
      <c r="H6" s="345"/>
      <c r="I6" s="345" t="s">
        <v>114</v>
      </c>
      <c r="J6" s="345"/>
      <c r="K6" s="345" t="s">
        <v>119</v>
      </c>
      <c r="L6" s="345"/>
      <c r="M6" s="345" t="s">
        <v>128</v>
      </c>
      <c r="N6" s="345"/>
      <c r="O6" s="345" t="s">
        <v>133</v>
      </c>
      <c r="P6" s="345"/>
    </row>
    <row r="7" spans="1:26" ht="17.25" customHeight="1" x14ac:dyDescent="0.25">
      <c r="A7" s="348">
        <v>0.15</v>
      </c>
      <c r="B7" s="349"/>
      <c r="C7" s="348">
        <v>0.15</v>
      </c>
      <c r="D7" s="349"/>
      <c r="E7" s="348">
        <v>0.2</v>
      </c>
      <c r="F7" s="349"/>
      <c r="G7" s="348">
        <v>0.05</v>
      </c>
      <c r="H7" s="349"/>
      <c r="I7" s="348">
        <v>0.15</v>
      </c>
      <c r="J7" s="349"/>
      <c r="K7" s="348">
        <v>0.1</v>
      </c>
      <c r="L7" s="349"/>
      <c r="M7" s="348">
        <v>0.1</v>
      </c>
      <c r="N7" s="349"/>
      <c r="O7" s="348">
        <v>0.1</v>
      </c>
      <c r="P7" s="349"/>
    </row>
    <row r="8" spans="1:26" ht="15.75" x14ac:dyDescent="0.25">
      <c r="A8" s="162" t="s">
        <v>158</v>
      </c>
      <c r="B8" s="95">
        <f>SEGUIMIENTO!S65</f>
        <v>57</v>
      </c>
      <c r="C8" s="162" t="s">
        <v>159</v>
      </c>
      <c r="D8" s="95">
        <f>SEGUIMIENTO!S68</f>
        <v>100</v>
      </c>
      <c r="E8" s="162" t="s">
        <v>160</v>
      </c>
      <c r="F8" s="95">
        <f>SEGUIMIENTO!S69</f>
        <v>100</v>
      </c>
      <c r="G8" s="162" t="s">
        <v>161</v>
      </c>
      <c r="H8" s="95">
        <f>SEGUIMIENTO!S77</f>
        <v>50</v>
      </c>
      <c r="I8" s="162" t="s">
        <v>162</v>
      </c>
      <c r="J8" s="95">
        <f>SEGUIMIENTO!S84</f>
        <v>80</v>
      </c>
      <c r="K8" s="162" t="s">
        <v>163</v>
      </c>
      <c r="L8" s="95">
        <f>SEGUIMIENTO!S86</f>
        <v>76</v>
      </c>
      <c r="M8" s="161" t="s">
        <v>164</v>
      </c>
      <c r="N8" s="95">
        <f>SEGUIMIENTO!S90</f>
        <v>100</v>
      </c>
      <c r="O8" s="162" t="s">
        <v>179</v>
      </c>
      <c r="P8" s="95">
        <f>SEGUIMIENTO!S92</f>
        <v>80</v>
      </c>
    </row>
    <row r="9" spans="1:26" ht="15.75" x14ac:dyDescent="0.25">
      <c r="A9" s="162" t="s">
        <v>165</v>
      </c>
      <c r="B9" s="95">
        <f>SEGUIMIENTO!S66</f>
        <v>100</v>
      </c>
      <c r="C9" s="163"/>
      <c r="D9" s="20"/>
      <c r="E9" s="162" t="s">
        <v>166</v>
      </c>
      <c r="F9" s="95">
        <f>SEGUIMIENTO!S70</f>
        <v>205</v>
      </c>
      <c r="G9" s="162" t="s">
        <v>167</v>
      </c>
      <c r="H9" s="95">
        <f>SEGUIMIENTO!S78</f>
        <v>100</v>
      </c>
      <c r="I9" s="162" t="s">
        <v>168</v>
      </c>
      <c r="J9" s="95">
        <f>SEGUIMIENTO!S85</f>
        <v>80</v>
      </c>
      <c r="K9" s="162" t="s">
        <v>169</v>
      </c>
      <c r="L9" s="95">
        <f>SEGUIMIENTO!S87</f>
        <v>80</v>
      </c>
      <c r="M9" s="161" t="s">
        <v>170</v>
      </c>
      <c r="N9" s="95">
        <f>SEGUIMIENTO!S91</f>
        <v>100</v>
      </c>
      <c r="O9" s="162" t="s">
        <v>180</v>
      </c>
      <c r="P9" s="95">
        <f>SEGUIMIENTO!S93</f>
        <v>100</v>
      </c>
    </row>
    <row r="10" spans="1:26" ht="15.75" x14ac:dyDescent="0.25">
      <c r="A10" s="162" t="s">
        <v>171</v>
      </c>
      <c r="B10" s="95">
        <f>SEGUIMIENTO!S67</f>
        <v>100</v>
      </c>
      <c r="C10" s="163"/>
      <c r="D10" s="20"/>
      <c r="E10" s="162" t="s">
        <v>172</v>
      </c>
      <c r="F10" s="95">
        <f>SEGUIMIENTO!S71</f>
        <v>77</v>
      </c>
      <c r="G10" s="162" t="s">
        <v>181</v>
      </c>
      <c r="H10" s="95">
        <f>SEGUIMIENTO!S79</f>
        <v>100</v>
      </c>
      <c r="I10" s="164"/>
      <c r="J10" s="164"/>
      <c r="K10" s="162" t="s">
        <v>174</v>
      </c>
      <c r="L10" s="95">
        <f>SEGUIMIENTO!S88</f>
        <v>80</v>
      </c>
      <c r="M10" s="164"/>
      <c r="N10" s="164"/>
      <c r="O10" s="162" t="s">
        <v>182</v>
      </c>
      <c r="P10" s="95">
        <f>SEGUIMIENTO!S94</f>
        <v>100</v>
      </c>
    </row>
    <row r="11" spans="1:26" ht="15.75" x14ac:dyDescent="0.25">
      <c r="A11" s="165"/>
      <c r="B11" s="20"/>
      <c r="C11" s="164"/>
      <c r="D11" s="164"/>
      <c r="E11" s="162" t="s">
        <v>175</v>
      </c>
      <c r="F11" s="95">
        <f>SEGUIMIENTO!S72</f>
        <v>35</v>
      </c>
      <c r="G11" s="162" t="s">
        <v>187</v>
      </c>
      <c r="H11" s="95">
        <f>SEGUIMIENTO!S82</f>
        <v>100</v>
      </c>
      <c r="I11" s="164"/>
      <c r="J11" s="264"/>
      <c r="K11" s="162" t="s">
        <v>183</v>
      </c>
      <c r="L11" s="95">
        <f>SEGUIMIENTO!S89</f>
        <v>100</v>
      </c>
      <c r="M11" s="164"/>
      <c r="N11" s="164"/>
      <c r="O11" s="162" t="s">
        <v>189</v>
      </c>
      <c r="P11" s="95">
        <f>SEGUIMIENTO!S95</f>
        <v>100</v>
      </c>
    </row>
    <row r="12" spans="1:26" ht="15.75" x14ac:dyDescent="0.25">
      <c r="A12" s="165"/>
      <c r="B12" s="25"/>
      <c r="C12" s="164"/>
      <c r="D12" s="164"/>
      <c r="E12" s="162" t="s">
        <v>176</v>
      </c>
      <c r="F12" s="95">
        <f>SEGUIMIENTO!S73</f>
        <v>10</v>
      </c>
      <c r="G12" s="162" t="s">
        <v>188</v>
      </c>
      <c r="H12" s="95">
        <f>SEGUIMIENTO!S83</f>
        <v>100</v>
      </c>
      <c r="I12" s="164"/>
      <c r="J12" s="164"/>
      <c r="K12" s="164"/>
      <c r="L12" s="264"/>
      <c r="M12" s="164"/>
      <c r="N12" s="164"/>
      <c r="O12" s="162" t="s">
        <v>190</v>
      </c>
      <c r="P12" s="95">
        <f>SEGUIMIENTO!S96</f>
        <v>55</v>
      </c>
    </row>
    <row r="13" spans="1:26" ht="15.75" x14ac:dyDescent="0.25">
      <c r="A13" s="165"/>
      <c r="B13" s="20"/>
      <c r="C13" s="164"/>
      <c r="D13" s="164"/>
      <c r="E13" s="162" t="s">
        <v>184</v>
      </c>
      <c r="F13" s="95">
        <f>SEGUIMIENTO!S74</f>
        <v>100</v>
      </c>
      <c r="G13" s="165"/>
      <c r="H13" s="25"/>
      <c r="I13" s="164"/>
      <c r="J13" s="164"/>
      <c r="K13" s="164"/>
      <c r="L13" s="164"/>
      <c r="M13" s="164"/>
      <c r="N13" s="164"/>
      <c r="O13" s="164"/>
      <c r="P13" s="264"/>
    </row>
    <row r="14" spans="1:26" ht="15.75" x14ac:dyDescent="0.25">
      <c r="A14" s="164"/>
      <c r="B14" s="164"/>
      <c r="C14" s="164"/>
      <c r="D14" s="164"/>
      <c r="E14" s="162" t="s">
        <v>185</v>
      </c>
      <c r="F14" s="95">
        <f>SEGUIMIENTO!S75</f>
        <v>70</v>
      </c>
      <c r="G14" s="165"/>
      <c r="H14" s="25"/>
      <c r="I14" s="164"/>
      <c r="J14" s="164"/>
      <c r="K14" s="164"/>
      <c r="L14" s="164"/>
      <c r="M14" s="164"/>
      <c r="N14" s="164"/>
      <c r="O14" s="164"/>
      <c r="P14" s="164"/>
      <c r="Z14" s="244"/>
    </row>
    <row r="15" spans="1:26" ht="15.75" x14ac:dyDescent="0.25">
      <c r="A15" s="164"/>
      <c r="B15" s="164"/>
      <c r="C15" s="164"/>
      <c r="D15" s="164"/>
      <c r="E15" s="162" t="s">
        <v>186</v>
      </c>
      <c r="F15" s="95">
        <f>SEGUIMIENTO!S76</f>
        <v>100</v>
      </c>
      <c r="G15" s="164"/>
      <c r="H15" s="164"/>
      <c r="I15" s="164"/>
      <c r="J15" s="164"/>
      <c r="K15" s="164"/>
      <c r="L15" s="164"/>
      <c r="M15" s="164"/>
      <c r="N15" s="164"/>
      <c r="O15" s="164"/>
      <c r="P15" s="164"/>
    </row>
    <row r="16" spans="1:26" ht="15.75" x14ac:dyDescent="0.25">
      <c r="A16" s="22"/>
      <c r="B16" s="22"/>
      <c r="C16" s="22"/>
      <c r="D16" s="22"/>
      <c r="E16" s="24"/>
      <c r="F16" s="20"/>
      <c r="G16" s="22"/>
      <c r="H16" s="22"/>
      <c r="I16" s="22"/>
      <c r="J16" s="22"/>
      <c r="K16" s="22"/>
      <c r="L16" s="22"/>
      <c r="M16" s="22"/>
      <c r="N16" s="22"/>
      <c r="O16" s="22"/>
      <c r="P16" s="22"/>
    </row>
    <row r="17" spans="1:16" ht="15.75" x14ac:dyDescent="0.25">
      <c r="A17" s="22"/>
      <c r="B17" s="22"/>
      <c r="C17" s="22"/>
      <c r="D17" s="22"/>
      <c r="E17" s="24"/>
      <c r="F17" s="25"/>
      <c r="G17" s="22"/>
      <c r="H17" s="22"/>
      <c r="I17" s="22"/>
      <c r="J17" s="22"/>
      <c r="K17" s="22"/>
      <c r="L17" s="22"/>
      <c r="M17" s="22"/>
      <c r="N17" s="22"/>
      <c r="O17" s="23"/>
      <c r="P17" s="22"/>
    </row>
    <row r="18" spans="1:16" ht="15.75" x14ac:dyDescent="0.25">
      <c r="A18" s="22"/>
      <c r="B18" s="22"/>
      <c r="C18" s="22"/>
      <c r="D18" s="22"/>
      <c r="E18" s="24"/>
      <c r="F18" s="20"/>
      <c r="G18" s="22"/>
      <c r="H18" s="22"/>
      <c r="I18" s="22"/>
      <c r="J18" s="22"/>
      <c r="K18" s="22"/>
      <c r="L18" s="22"/>
      <c r="M18" s="22"/>
      <c r="N18" s="22"/>
      <c r="O18" s="22"/>
      <c r="P18" s="22"/>
    </row>
    <row r="19" spans="1:16" ht="15.75" x14ac:dyDescent="0.25">
      <c r="A19" s="22"/>
      <c r="B19" s="22"/>
      <c r="C19" s="22"/>
      <c r="D19" s="22"/>
      <c r="E19" s="24"/>
      <c r="F19" s="20"/>
      <c r="G19" s="22"/>
      <c r="H19" s="22"/>
      <c r="I19" s="22"/>
      <c r="J19" s="22"/>
      <c r="K19" s="22"/>
      <c r="L19" s="22"/>
      <c r="M19" s="22"/>
      <c r="N19" s="22"/>
      <c r="O19" s="22"/>
      <c r="P19" s="22"/>
    </row>
    <row r="23" spans="1:16" ht="15.75" customHeight="1" x14ac:dyDescent="0.25">
      <c r="B23" s="109" t="s">
        <v>66</v>
      </c>
      <c r="C23" s="109">
        <v>0</v>
      </c>
      <c r="D23" s="13">
        <f>C23*0.15</f>
        <v>0</v>
      </c>
      <c r="F23">
        <v>67</v>
      </c>
      <c r="G23" s="13">
        <f>F23*0.15</f>
        <v>10.049999999999999</v>
      </c>
      <c r="H23">
        <v>67</v>
      </c>
      <c r="I23" s="13">
        <f>H23*0.15</f>
        <v>10.049999999999999</v>
      </c>
      <c r="J23">
        <v>67</v>
      </c>
      <c r="K23" s="13">
        <f>J23*0.15</f>
        <v>10.049999999999999</v>
      </c>
    </row>
    <row r="24" spans="1:16" ht="15.75" customHeight="1" x14ac:dyDescent="0.25">
      <c r="B24" s="109" t="s">
        <v>75</v>
      </c>
      <c r="C24" s="109">
        <v>100</v>
      </c>
      <c r="D24" s="13">
        <f t="shared" ref="D24:D27" si="0">C24*0.15</f>
        <v>15</v>
      </c>
      <c r="F24">
        <v>100</v>
      </c>
      <c r="G24" s="13">
        <f t="shared" ref="G24:G27" si="1">F24*0.15</f>
        <v>15</v>
      </c>
      <c r="H24">
        <v>100</v>
      </c>
      <c r="I24" s="13">
        <f t="shared" ref="I24" si="2">H24*0.15</f>
        <v>15</v>
      </c>
      <c r="J24">
        <v>100</v>
      </c>
      <c r="K24" s="13">
        <f t="shared" ref="K24" si="3">J24*0.15</f>
        <v>15</v>
      </c>
    </row>
    <row r="25" spans="1:16" ht="15.75" customHeight="1" x14ac:dyDescent="0.25">
      <c r="B25" s="109" t="s">
        <v>178</v>
      </c>
      <c r="C25" s="109">
        <v>25</v>
      </c>
      <c r="D25" s="13">
        <f>C25*0.2</f>
        <v>5</v>
      </c>
      <c r="F25">
        <v>13</v>
      </c>
      <c r="G25" s="13">
        <f>F25*0.2</f>
        <v>2.6</v>
      </c>
      <c r="H25">
        <v>38</v>
      </c>
      <c r="I25" s="13">
        <f>H25*0.2</f>
        <v>7.6000000000000005</v>
      </c>
      <c r="J25">
        <v>63</v>
      </c>
      <c r="K25" s="13">
        <f>J25*0.2</f>
        <v>12.600000000000001</v>
      </c>
    </row>
    <row r="26" spans="1:16" ht="15.75" customHeight="1" x14ac:dyDescent="0.25">
      <c r="B26" s="109" t="s">
        <v>99</v>
      </c>
      <c r="C26" s="109">
        <v>28</v>
      </c>
      <c r="D26" s="13">
        <f>C26*0.05</f>
        <v>1.4000000000000001</v>
      </c>
      <c r="F26">
        <v>29</v>
      </c>
      <c r="G26" s="13">
        <f>F26*0.05</f>
        <v>1.4500000000000002</v>
      </c>
      <c r="H26">
        <v>80</v>
      </c>
      <c r="I26" s="13">
        <f>H26*0.05</f>
        <v>4</v>
      </c>
      <c r="J26">
        <v>80</v>
      </c>
      <c r="K26" s="13">
        <f>J26*0.05</f>
        <v>4</v>
      </c>
    </row>
    <row r="27" spans="1:16" ht="15.75" customHeight="1" x14ac:dyDescent="0.25">
      <c r="B27" s="109" t="s">
        <v>114</v>
      </c>
      <c r="C27" s="109">
        <v>0</v>
      </c>
      <c r="D27" s="13">
        <f t="shared" si="0"/>
        <v>0</v>
      </c>
      <c r="F27">
        <v>0</v>
      </c>
      <c r="G27" s="13">
        <f t="shared" si="1"/>
        <v>0</v>
      </c>
      <c r="H27">
        <v>100</v>
      </c>
      <c r="I27" s="13">
        <f t="shared" ref="I27" si="4">H27*0.15</f>
        <v>15</v>
      </c>
      <c r="J27">
        <v>100</v>
      </c>
      <c r="K27" s="13">
        <f t="shared" ref="K27" si="5">J27*0.15</f>
        <v>15</v>
      </c>
    </row>
    <row r="28" spans="1:16" ht="15.75" customHeight="1" x14ac:dyDescent="0.25">
      <c r="B28" s="109" t="s">
        <v>119</v>
      </c>
      <c r="C28" s="109">
        <v>50</v>
      </c>
      <c r="D28" s="13">
        <f>C28*0.1</f>
        <v>5</v>
      </c>
      <c r="F28">
        <v>25</v>
      </c>
      <c r="G28" s="13">
        <f>F28*0.1</f>
        <v>2.5</v>
      </c>
      <c r="H28">
        <v>100</v>
      </c>
      <c r="I28" s="13">
        <f>H28*0.1</f>
        <v>10</v>
      </c>
      <c r="J28">
        <v>100</v>
      </c>
      <c r="K28" s="13">
        <f>J28*0.1</f>
        <v>10</v>
      </c>
    </row>
    <row r="29" spans="1:16" ht="15.75" customHeight="1" x14ac:dyDescent="0.25">
      <c r="B29" s="109" t="s">
        <v>128</v>
      </c>
      <c r="C29" s="109">
        <v>0</v>
      </c>
      <c r="D29" s="13">
        <f>C29*0.1</f>
        <v>0</v>
      </c>
      <c r="F29">
        <v>0</v>
      </c>
      <c r="G29" s="13">
        <f t="shared" ref="G29:G30" si="6">F29*0.1</f>
        <v>0</v>
      </c>
      <c r="H29">
        <v>50</v>
      </c>
      <c r="I29" s="13">
        <f t="shared" ref="I29:I30" si="7">H29*0.1</f>
        <v>5</v>
      </c>
      <c r="J29">
        <v>100</v>
      </c>
      <c r="K29" s="13">
        <f t="shared" ref="K29:K30" si="8">J29*0.1</f>
        <v>10</v>
      </c>
    </row>
    <row r="30" spans="1:16" ht="15.75" customHeight="1" x14ac:dyDescent="0.25">
      <c r="B30" s="109" t="s">
        <v>133</v>
      </c>
      <c r="C30" s="109">
        <v>20</v>
      </c>
      <c r="D30" s="13">
        <f>C30*0.1</f>
        <v>2</v>
      </c>
      <c r="F30">
        <v>0</v>
      </c>
      <c r="G30" s="13">
        <f t="shared" si="6"/>
        <v>0</v>
      </c>
      <c r="H30">
        <v>60</v>
      </c>
      <c r="I30" s="13">
        <f t="shared" si="7"/>
        <v>6</v>
      </c>
      <c r="J30">
        <v>80</v>
      </c>
      <c r="K30" s="13">
        <f t="shared" si="8"/>
        <v>8</v>
      </c>
    </row>
    <row r="31" spans="1:16" x14ac:dyDescent="0.25">
      <c r="D31">
        <f>SUM(D23:D30)</f>
        <v>28.4</v>
      </c>
      <c r="G31">
        <f>SUM(G23:G30)</f>
        <v>31.599999999999998</v>
      </c>
      <c r="I31">
        <f>SUM(I23:I30)</f>
        <v>72.650000000000006</v>
      </c>
      <c r="K31">
        <f>SUM(K23:K30)</f>
        <v>84.65</v>
      </c>
    </row>
  </sheetData>
  <mergeCells count="20">
    <mergeCell ref="K7:L7"/>
    <mergeCell ref="M7:N7"/>
    <mergeCell ref="O7:P7"/>
    <mergeCell ref="A7:B7"/>
    <mergeCell ref="C7:D7"/>
    <mergeCell ref="E7:F7"/>
    <mergeCell ref="G7:H7"/>
    <mergeCell ref="I7:J7"/>
    <mergeCell ref="M6:N6"/>
    <mergeCell ref="O6:P6"/>
    <mergeCell ref="A2:P2"/>
    <mergeCell ref="A3:P3"/>
    <mergeCell ref="A4:P4"/>
    <mergeCell ref="A5:P5"/>
    <mergeCell ref="A6:B6"/>
    <mergeCell ref="C6:D6"/>
    <mergeCell ref="E6:F6"/>
    <mergeCell ref="G6:H6"/>
    <mergeCell ref="I6:J6"/>
    <mergeCell ref="K6:L6"/>
  </mergeCells>
  <conditionalFormatting sqref="B8:B10">
    <cfRule type="cellIs" dxfId="83" priority="29" operator="greaterThanOrEqual">
      <formula>100</formula>
    </cfRule>
    <cfRule type="cellIs" dxfId="82" priority="30" operator="between">
      <formula>76</formula>
      <formula>99</formula>
    </cfRule>
    <cfRule type="cellIs" dxfId="81" priority="31" operator="between">
      <formula>34</formula>
      <formula>75</formula>
    </cfRule>
    <cfRule type="cellIs" dxfId="80" priority="32" operator="lessThanOrEqual">
      <formula>33</formula>
    </cfRule>
  </conditionalFormatting>
  <conditionalFormatting sqref="D8">
    <cfRule type="cellIs" dxfId="79" priority="25" operator="greaterThanOrEqual">
      <formula>100</formula>
    </cfRule>
    <cfRule type="cellIs" dxfId="78" priority="26" operator="between">
      <formula>76</formula>
      <formula>99</formula>
    </cfRule>
    <cfRule type="cellIs" dxfId="77" priority="27" operator="between">
      <formula>34</formula>
      <formula>75</formula>
    </cfRule>
    <cfRule type="cellIs" dxfId="76" priority="28" operator="lessThanOrEqual">
      <formula>33</formula>
    </cfRule>
  </conditionalFormatting>
  <conditionalFormatting sqref="F8:F15">
    <cfRule type="cellIs" dxfId="75" priority="21" operator="greaterThanOrEqual">
      <formula>100</formula>
    </cfRule>
    <cfRule type="cellIs" dxfId="74" priority="22" operator="between">
      <formula>76</formula>
      <formula>99</formula>
    </cfRule>
    <cfRule type="cellIs" dxfId="73" priority="23" operator="between">
      <formula>34</formula>
      <formula>75</formula>
    </cfRule>
    <cfRule type="cellIs" dxfId="72" priority="24" operator="lessThanOrEqual">
      <formula>33</formula>
    </cfRule>
  </conditionalFormatting>
  <conditionalFormatting sqref="H8:H12">
    <cfRule type="cellIs" dxfId="71" priority="17" operator="greaterThanOrEqual">
      <formula>100</formula>
    </cfRule>
    <cfRule type="cellIs" dxfId="70" priority="18" operator="between">
      <formula>76</formula>
      <formula>99</formula>
    </cfRule>
    <cfRule type="cellIs" dxfId="69" priority="19" operator="between">
      <formula>34</formula>
      <formula>75</formula>
    </cfRule>
    <cfRule type="cellIs" dxfId="68" priority="20" operator="lessThanOrEqual">
      <formula>33</formula>
    </cfRule>
  </conditionalFormatting>
  <conditionalFormatting sqref="J8:J9">
    <cfRule type="cellIs" dxfId="67" priority="13" operator="greaterThanOrEqual">
      <formula>100</formula>
    </cfRule>
    <cfRule type="cellIs" dxfId="66" priority="14" operator="between">
      <formula>76</formula>
      <formula>99</formula>
    </cfRule>
    <cfRule type="cellIs" dxfId="65" priority="15" operator="between">
      <formula>34</formula>
      <formula>75</formula>
    </cfRule>
    <cfRule type="cellIs" dxfId="64" priority="16" operator="lessThanOrEqual">
      <formula>33</formula>
    </cfRule>
  </conditionalFormatting>
  <conditionalFormatting sqref="L8:L11">
    <cfRule type="cellIs" dxfId="63" priority="9" operator="greaterThanOrEqual">
      <formula>100</formula>
    </cfRule>
    <cfRule type="cellIs" dxfId="62" priority="10" operator="between">
      <formula>76</formula>
      <formula>99</formula>
    </cfRule>
    <cfRule type="cellIs" dxfId="61" priority="11" operator="between">
      <formula>34</formula>
      <formula>75</formula>
    </cfRule>
    <cfRule type="cellIs" dxfId="60" priority="12" operator="lessThanOrEqual">
      <formula>33</formula>
    </cfRule>
  </conditionalFormatting>
  <conditionalFormatting sqref="N8:N9">
    <cfRule type="cellIs" dxfId="59" priority="5" operator="greaterThanOrEqual">
      <formula>100</formula>
    </cfRule>
    <cfRule type="cellIs" dxfId="58" priority="6" operator="between">
      <formula>76</formula>
      <formula>99</formula>
    </cfRule>
    <cfRule type="cellIs" dxfId="57" priority="7" operator="between">
      <formula>34</formula>
      <formula>75</formula>
    </cfRule>
    <cfRule type="cellIs" dxfId="56" priority="8" operator="lessThanOrEqual">
      <formula>33</formula>
    </cfRule>
  </conditionalFormatting>
  <conditionalFormatting sqref="P8:P12">
    <cfRule type="cellIs" dxfId="55" priority="1" operator="greaterThanOrEqual">
      <formula>100</formula>
    </cfRule>
    <cfRule type="cellIs" dxfId="54" priority="2" operator="between">
      <formula>76</formula>
      <formula>99</formula>
    </cfRule>
    <cfRule type="cellIs" dxfId="53" priority="3" operator="between">
      <formula>34</formula>
      <formula>75</formula>
    </cfRule>
    <cfRule type="cellIs" dxfId="52" priority="4" operator="lessThanOrEqual">
      <formula>33</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28"/>
  <sheetViews>
    <sheetView zoomScale="80" zoomScaleNormal="80" workbookViewId="0">
      <selection activeCell="A5" sqref="A5:L5"/>
    </sheetView>
  </sheetViews>
  <sheetFormatPr baseColWidth="10" defaultRowHeight="15" x14ac:dyDescent="0.25"/>
  <cols>
    <col min="1" max="12" width="5.7109375" customWidth="1"/>
  </cols>
  <sheetData>
    <row r="2" spans="1:12" x14ac:dyDescent="0.25">
      <c r="A2" s="338" t="s">
        <v>153</v>
      </c>
      <c r="B2" s="338"/>
      <c r="C2" s="338"/>
      <c r="D2" s="338"/>
      <c r="E2" s="338"/>
      <c r="F2" s="338"/>
      <c r="G2" s="338"/>
      <c r="H2" s="338"/>
      <c r="I2" s="338"/>
      <c r="J2" s="338"/>
      <c r="K2" s="338"/>
      <c r="L2" s="338"/>
    </row>
    <row r="3" spans="1:12" x14ac:dyDescent="0.25">
      <c r="A3" s="338" t="s">
        <v>154</v>
      </c>
      <c r="B3" s="338"/>
      <c r="C3" s="338"/>
      <c r="D3" s="338"/>
      <c r="E3" s="338"/>
      <c r="F3" s="338"/>
      <c r="G3" s="338"/>
      <c r="H3" s="338"/>
      <c r="I3" s="338"/>
      <c r="J3" s="338"/>
      <c r="K3" s="338"/>
      <c r="L3" s="338"/>
    </row>
    <row r="4" spans="1:12" x14ac:dyDescent="0.25">
      <c r="A4" s="338" t="s">
        <v>435</v>
      </c>
      <c r="B4" s="338"/>
      <c r="C4" s="338"/>
      <c r="D4" s="338"/>
      <c r="E4" s="338"/>
      <c r="F4" s="338"/>
      <c r="G4" s="338"/>
      <c r="H4" s="338"/>
      <c r="I4" s="338"/>
      <c r="J4" s="338"/>
      <c r="K4" s="338"/>
      <c r="L4" s="338"/>
    </row>
    <row r="5" spans="1:12" x14ac:dyDescent="0.25">
      <c r="A5" s="339">
        <v>0.9</v>
      </c>
      <c r="B5" s="339"/>
      <c r="C5" s="339"/>
      <c r="D5" s="339"/>
      <c r="E5" s="339"/>
      <c r="F5" s="339"/>
      <c r="G5" s="339"/>
      <c r="H5" s="339"/>
      <c r="I5" s="339"/>
      <c r="J5" s="339"/>
      <c r="K5" s="339"/>
      <c r="L5" s="339"/>
    </row>
    <row r="6" spans="1:12" ht="127.5" customHeight="1" x14ac:dyDescent="0.25">
      <c r="A6" s="337" t="s">
        <v>293</v>
      </c>
      <c r="B6" s="337"/>
      <c r="C6" s="337" t="s">
        <v>320</v>
      </c>
      <c r="D6" s="337"/>
      <c r="E6" s="337" t="s">
        <v>328</v>
      </c>
      <c r="F6" s="337"/>
      <c r="G6" s="337" t="s">
        <v>332</v>
      </c>
      <c r="H6" s="337"/>
      <c r="I6" s="337" t="s">
        <v>336</v>
      </c>
      <c r="J6" s="337"/>
      <c r="K6" s="337" t="s">
        <v>350</v>
      </c>
      <c r="L6" s="337"/>
    </row>
    <row r="7" spans="1:12" ht="21.75" customHeight="1" x14ac:dyDescent="0.25">
      <c r="A7" s="341">
        <v>0.18</v>
      </c>
      <c r="B7" s="342"/>
      <c r="C7" s="341">
        <v>0.18</v>
      </c>
      <c r="D7" s="342"/>
      <c r="E7" s="341">
        <v>0.18</v>
      </c>
      <c r="F7" s="342"/>
      <c r="G7" s="341">
        <v>0.1</v>
      </c>
      <c r="H7" s="342"/>
      <c r="I7" s="341">
        <v>0.18</v>
      </c>
      <c r="J7" s="342"/>
      <c r="K7" s="341">
        <v>0.18</v>
      </c>
      <c r="L7" s="342"/>
    </row>
    <row r="8" spans="1:12" x14ac:dyDescent="0.25">
      <c r="A8" s="96" t="s">
        <v>158</v>
      </c>
      <c r="B8" s="95">
        <f>SEGUIMIENTO!S99</f>
        <v>96</v>
      </c>
      <c r="C8" s="96" t="s">
        <v>159</v>
      </c>
      <c r="D8" s="95">
        <v>100</v>
      </c>
      <c r="E8" s="96" t="s">
        <v>160</v>
      </c>
      <c r="F8" s="95">
        <v>98</v>
      </c>
      <c r="G8" s="96" t="s">
        <v>161</v>
      </c>
      <c r="H8" s="95">
        <v>69</v>
      </c>
      <c r="I8" s="96" t="s">
        <v>162</v>
      </c>
      <c r="J8" s="95">
        <v>105</v>
      </c>
      <c r="K8" s="96" t="s">
        <v>163</v>
      </c>
      <c r="L8" s="95">
        <f>SEGUIMIENTO!S124</f>
        <v>100</v>
      </c>
    </row>
    <row r="9" spans="1:12" x14ac:dyDescent="0.25">
      <c r="A9" s="96" t="s">
        <v>165</v>
      </c>
      <c r="B9" s="95">
        <f>SEGUIMIENTO!S100</f>
        <v>89</v>
      </c>
      <c r="C9" s="166"/>
      <c r="D9" s="166"/>
      <c r="E9" s="166"/>
      <c r="F9" s="166"/>
      <c r="G9" s="166"/>
      <c r="H9" s="166"/>
      <c r="I9" s="96" t="s">
        <v>168</v>
      </c>
      <c r="J9" s="95">
        <f>SEGUIMIENTO!S122</f>
        <v>97</v>
      </c>
      <c r="K9" s="96" t="s">
        <v>169</v>
      </c>
      <c r="L9" s="95">
        <f>SEGUIMIENTO!S125</f>
        <v>90</v>
      </c>
    </row>
    <row r="10" spans="1:12" x14ac:dyDescent="0.25">
      <c r="A10" s="96" t="s">
        <v>171</v>
      </c>
      <c r="B10" s="95">
        <f>SEGUIMIENTO!S101</f>
        <v>105</v>
      </c>
      <c r="C10" s="166"/>
      <c r="D10" s="166"/>
      <c r="E10" s="166"/>
      <c r="F10" s="166"/>
      <c r="G10" s="166"/>
      <c r="H10" s="166"/>
      <c r="I10" s="96" t="s">
        <v>173</v>
      </c>
      <c r="J10" s="95">
        <f>SEGUIMIENTO!S123</f>
        <v>80</v>
      </c>
      <c r="K10" s="96" t="s">
        <v>174</v>
      </c>
      <c r="L10" s="95">
        <f>SEGUIMIENTO!S126</f>
        <v>90</v>
      </c>
    </row>
    <row r="11" spans="1:12" x14ac:dyDescent="0.25">
      <c r="A11" s="96" t="s">
        <v>436</v>
      </c>
      <c r="B11" s="95">
        <f>SEGUIMIENTO!S102</f>
        <v>76</v>
      </c>
      <c r="C11" s="167"/>
      <c r="D11" s="167"/>
      <c r="E11" s="167"/>
      <c r="F11" s="167"/>
      <c r="G11" s="167"/>
      <c r="H11" s="167"/>
      <c r="I11" s="167"/>
      <c r="J11" s="167"/>
      <c r="K11" s="96" t="s">
        <v>183</v>
      </c>
      <c r="L11" s="95">
        <f>SEGUIMIENTO!S127</f>
        <v>100</v>
      </c>
    </row>
    <row r="12" spans="1:12" x14ac:dyDescent="0.25">
      <c r="A12" s="96" t="s">
        <v>437</v>
      </c>
      <c r="B12" s="95">
        <v>90</v>
      </c>
      <c r="C12" s="167"/>
      <c r="D12" s="167"/>
      <c r="E12" s="167"/>
      <c r="F12" s="167"/>
      <c r="G12" s="167"/>
      <c r="H12" s="167"/>
      <c r="I12" s="167"/>
      <c r="J12" s="167"/>
      <c r="K12" s="167"/>
      <c r="L12" s="167"/>
    </row>
    <row r="13" spans="1:12" x14ac:dyDescent="0.25">
      <c r="A13" s="96" t="s">
        <v>438</v>
      </c>
      <c r="B13" s="95">
        <f>SEGUIMIENTO!S105</f>
        <v>130</v>
      </c>
      <c r="C13" s="167"/>
      <c r="D13" s="167"/>
      <c r="E13" s="167"/>
      <c r="F13" s="167"/>
      <c r="G13" s="167"/>
      <c r="H13" s="167"/>
      <c r="I13" s="167"/>
      <c r="J13" s="167"/>
      <c r="K13" s="167"/>
      <c r="L13" s="167"/>
    </row>
    <row r="14" spans="1:12" x14ac:dyDescent="0.25">
      <c r="A14" s="96" t="s">
        <v>439</v>
      </c>
      <c r="B14" s="95">
        <v>100</v>
      </c>
      <c r="C14" s="167"/>
      <c r="D14" s="167"/>
      <c r="E14" s="167"/>
      <c r="F14" s="167"/>
      <c r="G14" s="167"/>
      <c r="H14" s="167"/>
      <c r="I14" s="167"/>
      <c r="J14" s="167"/>
      <c r="K14" s="167"/>
      <c r="L14" s="167"/>
    </row>
    <row r="15" spans="1:12" x14ac:dyDescent="0.25">
      <c r="A15" s="100"/>
      <c r="B15" s="20"/>
      <c r="C15" s="98"/>
      <c r="D15" s="98"/>
      <c r="E15" s="98"/>
      <c r="F15" s="98"/>
      <c r="G15" s="98"/>
      <c r="H15" s="98"/>
      <c r="I15" s="98"/>
      <c r="J15" s="98"/>
      <c r="K15" s="98"/>
      <c r="L15" s="98"/>
    </row>
    <row r="22" spans="2:11" ht="15" customHeight="1" x14ac:dyDescent="0.25">
      <c r="B22" s="107" t="s">
        <v>293</v>
      </c>
      <c r="C22" s="107">
        <v>50</v>
      </c>
      <c r="D22" s="13">
        <f>C22*0.18</f>
        <v>9</v>
      </c>
      <c r="F22">
        <v>63</v>
      </c>
      <c r="G22" s="13">
        <f>F22*0.18</f>
        <v>11.34</v>
      </c>
      <c r="H22">
        <v>86</v>
      </c>
      <c r="I22" s="13">
        <f>H22*0.18</f>
        <v>15.479999999999999</v>
      </c>
      <c r="J22">
        <v>100</v>
      </c>
      <c r="K22" s="13">
        <f>J22*0.18</f>
        <v>18</v>
      </c>
    </row>
    <row r="23" spans="2:11" ht="15" customHeight="1" x14ac:dyDescent="0.25">
      <c r="B23" s="107" t="s">
        <v>320</v>
      </c>
      <c r="C23" s="107">
        <v>100</v>
      </c>
      <c r="D23" s="13">
        <f t="shared" ref="D23:D27" si="0">C23*0.18</f>
        <v>18</v>
      </c>
      <c r="F23">
        <v>100</v>
      </c>
      <c r="G23" s="13">
        <f t="shared" ref="G23:G27" si="1">F23*0.18</f>
        <v>18</v>
      </c>
      <c r="H23">
        <v>100</v>
      </c>
      <c r="I23" s="13">
        <f t="shared" ref="I23:K24" si="2">H23*0.18</f>
        <v>18</v>
      </c>
      <c r="J23">
        <v>100</v>
      </c>
      <c r="K23" s="13">
        <f t="shared" si="2"/>
        <v>18</v>
      </c>
    </row>
    <row r="24" spans="2:11" ht="15" customHeight="1" x14ac:dyDescent="0.25">
      <c r="B24" s="107" t="s">
        <v>328</v>
      </c>
      <c r="C24" s="107">
        <v>100</v>
      </c>
      <c r="D24" s="13">
        <f t="shared" si="0"/>
        <v>18</v>
      </c>
      <c r="F24">
        <v>100</v>
      </c>
      <c r="G24" s="13">
        <f t="shared" si="1"/>
        <v>18</v>
      </c>
      <c r="H24">
        <v>100</v>
      </c>
      <c r="I24" s="13">
        <f t="shared" si="2"/>
        <v>18</v>
      </c>
      <c r="J24">
        <v>100</v>
      </c>
      <c r="K24" s="13">
        <f t="shared" si="2"/>
        <v>18</v>
      </c>
    </row>
    <row r="25" spans="2:11" ht="15" customHeight="1" x14ac:dyDescent="0.25">
      <c r="B25" s="107" t="s">
        <v>332</v>
      </c>
      <c r="C25" s="107">
        <v>0</v>
      </c>
      <c r="D25" s="13">
        <f>C25*0.1</f>
        <v>0</v>
      </c>
      <c r="F25">
        <v>0</v>
      </c>
      <c r="G25" s="13">
        <f>F25*0.1</f>
        <v>0</v>
      </c>
      <c r="H25">
        <v>0</v>
      </c>
      <c r="I25" s="13">
        <f>H25*0.1</f>
        <v>0</v>
      </c>
      <c r="J25">
        <v>0</v>
      </c>
      <c r="K25" s="13">
        <f>J25*0.1</f>
        <v>0</v>
      </c>
    </row>
    <row r="26" spans="2:11" ht="15" customHeight="1" x14ac:dyDescent="0.25">
      <c r="B26" s="107" t="s">
        <v>336</v>
      </c>
      <c r="C26" s="107">
        <v>67</v>
      </c>
      <c r="D26" s="13">
        <f t="shared" si="0"/>
        <v>12.059999999999999</v>
      </c>
      <c r="F26">
        <v>100</v>
      </c>
      <c r="G26" s="13">
        <f t="shared" si="1"/>
        <v>18</v>
      </c>
      <c r="H26">
        <v>100</v>
      </c>
      <c r="I26" s="13">
        <f t="shared" ref="I26:K27" si="3">H26*0.18</f>
        <v>18</v>
      </c>
      <c r="J26">
        <v>100</v>
      </c>
      <c r="K26" s="13">
        <f t="shared" si="3"/>
        <v>18</v>
      </c>
    </row>
    <row r="27" spans="2:11" ht="15" customHeight="1" x14ac:dyDescent="0.25">
      <c r="B27" s="107" t="s">
        <v>350</v>
      </c>
      <c r="C27" s="107">
        <v>0</v>
      </c>
      <c r="D27" s="13">
        <f t="shared" si="0"/>
        <v>0</v>
      </c>
      <c r="F27">
        <v>0</v>
      </c>
      <c r="G27" s="13">
        <f t="shared" si="1"/>
        <v>0</v>
      </c>
      <c r="H27">
        <v>0</v>
      </c>
      <c r="I27" s="13">
        <f t="shared" si="3"/>
        <v>0</v>
      </c>
      <c r="J27">
        <v>100</v>
      </c>
      <c r="K27" s="13">
        <f t="shared" si="3"/>
        <v>18</v>
      </c>
    </row>
    <row r="28" spans="2:11" x14ac:dyDescent="0.25">
      <c r="D28">
        <f>SUM(D22:D27)</f>
        <v>57.06</v>
      </c>
      <c r="G28" s="158">
        <f>SUM(G22:G27)</f>
        <v>65.34</v>
      </c>
      <c r="I28" s="158">
        <f>SUM(I22:I27)</f>
        <v>69.47999999999999</v>
      </c>
      <c r="K28" s="158">
        <f>SUM(K22:K27)</f>
        <v>90</v>
      </c>
    </row>
  </sheetData>
  <mergeCells count="16">
    <mergeCell ref="K7:L7"/>
    <mergeCell ref="A7:B7"/>
    <mergeCell ref="C7:D7"/>
    <mergeCell ref="E7:F7"/>
    <mergeCell ref="G7:H7"/>
    <mergeCell ref="I7:J7"/>
    <mergeCell ref="A2:L2"/>
    <mergeCell ref="A3:L3"/>
    <mergeCell ref="A4:L4"/>
    <mergeCell ref="A5:L5"/>
    <mergeCell ref="A6:B6"/>
    <mergeCell ref="C6:D6"/>
    <mergeCell ref="E6:F6"/>
    <mergeCell ref="G6:H6"/>
    <mergeCell ref="I6:J6"/>
    <mergeCell ref="K6:L6"/>
  </mergeCells>
  <conditionalFormatting sqref="B8:B14">
    <cfRule type="cellIs" dxfId="51" priority="21" operator="greaterThanOrEqual">
      <formula>100</formula>
    </cfRule>
    <cfRule type="cellIs" dxfId="50" priority="22" operator="between">
      <formula>76</formula>
      <formula>99</formula>
    </cfRule>
    <cfRule type="cellIs" dxfId="49" priority="23" operator="between">
      <formula>34</formula>
      <formula>75</formula>
    </cfRule>
    <cfRule type="cellIs" dxfId="48" priority="24" operator="lessThanOrEqual">
      <formula>33</formula>
    </cfRule>
  </conditionalFormatting>
  <conditionalFormatting sqref="D8">
    <cfRule type="cellIs" dxfId="47" priority="17" operator="greaterThanOrEqual">
      <formula>100</formula>
    </cfRule>
    <cfRule type="cellIs" dxfId="46" priority="18" operator="between">
      <formula>76</formula>
      <formula>99</formula>
    </cfRule>
    <cfRule type="cellIs" dxfId="45" priority="19" operator="between">
      <formula>34</formula>
      <formula>75</formula>
    </cfRule>
    <cfRule type="cellIs" dxfId="44" priority="20" operator="lessThanOrEqual">
      <formula>33</formula>
    </cfRule>
  </conditionalFormatting>
  <conditionalFormatting sqref="F8">
    <cfRule type="cellIs" dxfId="43" priority="13" operator="greaterThanOrEqual">
      <formula>100</formula>
    </cfRule>
    <cfRule type="cellIs" dxfId="42" priority="14" operator="between">
      <formula>76</formula>
      <formula>99</formula>
    </cfRule>
    <cfRule type="cellIs" dxfId="41" priority="15" operator="between">
      <formula>34</formula>
      <formula>75</formula>
    </cfRule>
    <cfRule type="cellIs" dxfId="40" priority="16" operator="lessThanOrEqual">
      <formula>33</formula>
    </cfRule>
  </conditionalFormatting>
  <conditionalFormatting sqref="H8">
    <cfRule type="cellIs" dxfId="39" priority="9" operator="greaterThanOrEqual">
      <formula>100</formula>
    </cfRule>
    <cfRule type="cellIs" dxfId="38" priority="10" operator="between">
      <formula>76</formula>
      <formula>99</formula>
    </cfRule>
    <cfRule type="cellIs" dxfId="37" priority="11" operator="between">
      <formula>34</formula>
      <formula>75</formula>
    </cfRule>
    <cfRule type="cellIs" dxfId="36" priority="12" operator="lessThanOrEqual">
      <formula>33</formula>
    </cfRule>
  </conditionalFormatting>
  <conditionalFormatting sqref="J8:J10">
    <cfRule type="cellIs" dxfId="35" priority="5" operator="greaterThanOrEqual">
      <formula>100</formula>
    </cfRule>
    <cfRule type="cellIs" dxfId="34" priority="6" operator="between">
      <formula>76</formula>
      <formula>99</formula>
    </cfRule>
    <cfRule type="cellIs" dxfId="33" priority="7" operator="between">
      <formula>34</formula>
      <formula>75</formula>
    </cfRule>
    <cfRule type="cellIs" dxfId="32" priority="8" operator="lessThanOrEqual">
      <formula>33</formula>
    </cfRule>
  </conditionalFormatting>
  <conditionalFormatting sqref="L8:L11">
    <cfRule type="cellIs" dxfId="31" priority="1" operator="greaterThanOrEqual">
      <formula>100</formula>
    </cfRule>
    <cfRule type="cellIs" dxfId="30" priority="2" operator="between">
      <formula>76</formula>
      <formula>99</formula>
    </cfRule>
    <cfRule type="cellIs" dxfId="29" priority="3" operator="between">
      <formula>34</formula>
      <formula>75</formula>
    </cfRule>
    <cfRule type="cellIs" dxfId="28" priority="4" operator="lessThanOrEqual">
      <formula>33</formula>
    </cfRule>
  </conditionalFormatting>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78"/>
  <sheetViews>
    <sheetView tabSelected="1" topLeftCell="C45" zoomScale="80" zoomScaleNormal="80" workbookViewId="0">
      <selection activeCell="J54" sqref="J54"/>
    </sheetView>
  </sheetViews>
  <sheetFormatPr baseColWidth="10" defaultRowHeight="15" x14ac:dyDescent="0.25"/>
  <cols>
    <col min="1" max="2" width="5.7109375" hidden="1" customWidth="1"/>
    <col min="3" max="14" width="5.7109375" customWidth="1"/>
    <col min="17" max="17" width="11.42578125" customWidth="1"/>
    <col min="21" max="21" width="15" customWidth="1"/>
    <col min="22" max="22" width="12" bestFit="1" customWidth="1"/>
    <col min="23" max="23" width="13.85546875" bestFit="1" customWidth="1"/>
  </cols>
  <sheetData>
    <row r="2" spans="1:14" x14ac:dyDescent="0.25">
      <c r="B2" s="245"/>
      <c r="C2" s="351" t="s">
        <v>153</v>
      </c>
      <c r="D2" s="352"/>
      <c r="E2" s="352"/>
      <c r="F2" s="352"/>
      <c r="G2" s="352"/>
      <c r="H2" s="352"/>
      <c r="I2" s="352"/>
      <c r="J2" s="352"/>
      <c r="K2" s="352"/>
      <c r="L2" s="352"/>
      <c r="M2" s="352"/>
      <c r="N2" s="353"/>
    </row>
    <row r="3" spans="1:14" x14ac:dyDescent="0.25">
      <c r="B3" s="245"/>
      <c r="C3" s="351" t="s">
        <v>154</v>
      </c>
      <c r="D3" s="352"/>
      <c r="E3" s="352"/>
      <c r="F3" s="352"/>
      <c r="G3" s="352"/>
      <c r="H3" s="352"/>
      <c r="I3" s="352"/>
      <c r="J3" s="352"/>
      <c r="K3" s="352"/>
      <c r="L3" s="352"/>
      <c r="M3" s="352"/>
      <c r="N3" s="353"/>
    </row>
    <row r="4" spans="1:14" x14ac:dyDescent="0.25">
      <c r="B4" s="245"/>
      <c r="C4" s="351" t="s">
        <v>440</v>
      </c>
      <c r="D4" s="352"/>
      <c r="E4" s="352"/>
      <c r="F4" s="352"/>
      <c r="G4" s="352"/>
      <c r="H4" s="352"/>
      <c r="I4" s="352"/>
      <c r="J4" s="352"/>
      <c r="K4" s="352"/>
      <c r="L4" s="352"/>
      <c r="M4" s="352"/>
      <c r="N4" s="353"/>
    </row>
    <row r="5" spans="1:14" x14ac:dyDescent="0.25">
      <c r="B5" s="246"/>
      <c r="C5" s="354">
        <v>0.91</v>
      </c>
      <c r="D5" s="355"/>
      <c r="E5" s="355"/>
      <c r="F5" s="355"/>
      <c r="G5" s="355"/>
      <c r="H5" s="355"/>
      <c r="I5" s="355"/>
      <c r="J5" s="355"/>
      <c r="K5" s="355"/>
      <c r="L5" s="355"/>
      <c r="M5" s="355"/>
      <c r="N5" s="356"/>
    </row>
    <row r="6" spans="1:14" ht="129.75" customHeight="1" x14ac:dyDescent="0.25">
      <c r="A6" s="350" t="s">
        <v>441</v>
      </c>
      <c r="B6" s="342"/>
      <c r="C6" s="337" t="s">
        <v>355</v>
      </c>
      <c r="D6" s="337"/>
      <c r="E6" s="337" t="s">
        <v>442</v>
      </c>
      <c r="F6" s="337"/>
      <c r="G6" s="337" t="s">
        <v>394</v>
      </c>
      <c r="H6" s="337"/>
      <c r="I6" s="337" t="s">
        <v>443</v>
      </c>
      <c r="J6" s="337"/>
      <c r="K6" s="337" t="s">
        <v>408</v>
      </c>
      <c r="L6" s="337"/>
      <c r="M6" s="337" t="s">
        <v>444</v>
      </c>
      <c r="N6" s="337"/>
    </row>
    <row r="7" spans="1:14" ht="24.75" customHeight="1" x14ac:dyDescent="0.25">
      <c r="A7" s="242"/>
      <c r="B7" s="242"/>
      <c r="C7" s="337">
        <v>25</v>
      </c>
      <c r="D7" s="337"/>
      <c r="E7" s="337">
        <v>25</v>
      </c>
      <c r="F7" s="337"/>
      <c r="G7" s="337">
        <v>15</v>
      </c>
      <c r="H7" s="337"/>
      <c r="I7" s="337">
        <v>10</v>
      </c>
      <c r="J7" s="337"/>
      <c r="K7" s="337">
        <v>10</v>
      </c>
      <c r="L7" s="337"/>
      <c r="M7" s="337">
        <v>15</v>
      </c>
      <c r="N7" s="337"/>
    </row>
    <row r="8" spans="1:14" x14ac:dyDescent="0.25">
      <c r="A8" s="94"/>
      <c r="B8" s="95"/>
      <c r="C8" s="96" t="s">
        <v>453</v>
      </c>
      <c r="D8" s="95">
        <f>SEGUIMIENTO!S131</f>
        <v>125</v>
      </c>
      <c r="E8" s="96" t="s">
        <v>446</v>
      </c>
      <c r="F8" s="95">
        <f>SEGUIMIENTO!S134</f>
        <v>92</v>
      </c>
      <c r="G8" s="96" t="s">
        <v>160</v>
      </c>
      <c r="H8" s="95">
        <f>SEGUIMIENTO!S144</f>
        <v>100</v>
      </c>
      <c r="I8" s="96" t="s">
        <v>161</v>
      </c>
      <c r="J8" s="95">
        <f>SEGUIMIENTO!S147</f>
        <v>100</v>
      </c>
      <c r="K8" s="96" t="s">
        <v>162</v>
      </c>
      <c r="L8" s="95">
        <f>SEGUIMIENTO!S148</f>
        <v>95</v>
      </c>
      <c r="M8" s="96" t="s">
        <v>164</v>
      </c>
      <c r="N8" s="95">
        <f>SEGUIMIENTO!S149</f>
        <v>90</v>
      </c>
    </row>
    <row r="9" spans="1:14" x14ac:dyDescent="0.25">
      <c r="A9" s="94"/>
      <c r="B9" s="95"/>
      <c r="C9" s="96" t="s">
        <v>445</v>
      </c>
      <c r="D9" s="95">
        <f>SEGUIMIENTO!S132</f>
        <v>72</v>
      </c>
      <c r="E9" s="96" t="s">
        <v>447</v>
      </c>
      <c r="F9" s="95">
        <f>SEGUIMIENTO!S135</f>
        <v>93</v>
      </c>
      <c r="G9" s="96" t="s">
        <v>166</v>
      </c>
      <c r="H9" s="95">
        <f>SEGUIMIENTO!S145</f>
        <v>100</v>
      </c>
      <c r="I9" s="173"/>
      <c r="J9" s="173"/>
      <c r="K9" s="174"/>
      <c r="L9" s="20"/>
      <c r="M9" s="174"/>
      <c r="N9" s="20"/>
    </row>
    <row r="10" spans="1:14" x14ac:dyDescent="0.25">
      <c r="A10" s="97"/>
      <c r="B10" s="97"/>
      <c r="C10" s="96" t="s">
        <v>454</v>
      </c>
      <c r="D10" s="95">
        <f>SEGUIMIENTO!S133</f>
        <v>90</v>
      </c>
      <c r="E10" s="96" t="s">
        <v>455</v>
      </c>
      <c r="F10" s="95">
        <f>SEGUIMIENTO!S136</f>
        <v>100</v>
      </c>
      <c r="G10" s="175" t="s">
        <v>172</v>
      </c>
      <c r="H10" s="95">
        <f>SEGUIMIENTO!S146</f>
        <v>100</v>
      </c>
      <c r="I10" s="173"/>
      <c r="J10" s="173"/>
      <c r="K10" s="174"/>
      <c r="L10" s="20"/>
      <c r="M10" s="173"/>
      <c r="N10" s="176"/>
    </row>
    <row r="11" spans="1:14" x14ac:dyDescent="0.25">
      <c r="A11" s="97"/>
      <c r="B11" s="97"/>
      <c r="C11" s="174"/>
      <c r="D11" s="20"/>
      <c r="E11" s="96" t="s">
        <v>456</v>
      </c>
      <c r="F11" s="95">
        <f>SEGUIMIENTO!S137</f>
        <v>77</v>
      </c>
      <c r="G11" s="174"/>
      <c r="H11" s="20"/>
      <c r="I11" s="173"/>
      <c r="J11" s="173"/>
      <c r="K11" s="177"/>
      <c r="L11" s="177"/>
      <c r="M11" s="166"/>
      <c r="N11" s="167"/>
    </row>
    <row r="12" spans="1:14" x14ac:dyDescent="0.25">
      <c r="A12" s="97"/>
      <c r="B12" s="97"/>
      <c r="C12" s="174"/>
      <c r="D12" s="20"/>
      <c r="E12" s="96" t="s">
        <v>448</v>
      </c>
      <c r="F12" s="95">
        <f>SEGUIMIENTO!S138</f>
        <v>81</v>
      </c>
      <c r="G12" s="174"/>
      <c r="H12" s="20"/>
      <c r="I12" s="173"/>
      <c r="J12" s="173"/>
      <c r="K12" s="177"/>
      <c r="L12" s="177"/>
      <c r="M12" s="166"/>
      <c r="N12" s="167"/>
    </row>
    <row r="13" spans="1:14" x14ac:dyDescent="0.25">
      <c r="A13" s="97"/>
      <c r="B13" s="97"/>
      <c r="C13" s="177"/>
      <c r="D13" s="177"/>
      <c r="E13" s="96" t="s">
        <v>449</v>
      </c>
      <c r="F13" s="95">
        <f>SEGUIMIENTO!S139</f>
        <v>80</v>
      </c>
      <c r="G13" s="173"/>
      <c r="H13" s="18"/>
      <c r="I13" s="166"/>
      <c r="J13" s="166"/>
      <c r="K13" s="166"/>
      <c r="L13" s="166"/>
      <c r="M13" s="166"/>
      <c r="N13" s="167"/>
    </row>
    <row r="14" spans="1:14" x14ac:dyDescent="0.25">
      <c r="A14" s="97"/>
      <c r="B14" s="97"/>
      <c r="C14" s="173"/>
      <c r="D14" s="178"/>
      <c r="E14" s="96" t="s">
        <v>457</v>
      </c>
      <c r="F14" s="95">
        <f>SEGUIMIENTO!S140</f>
        <v>80</v>
      </c>
      <c r="G14" s="173"/>
      <c r="H14" s="18"/>
      <c r="I14" s="166"/>
      <c r="J14" s="166"/>
      <c r="K14" s="166"/>
      <c r="L14" s="166"/>
      <c r="M14" s="166"/>
      <c r="N14" s="167"/>
    </row>
    <row r="15" spans="1:14" x14ac:dyDescent="0.25">
      <c r="A15" s="97"/>
      <c r="B15" s="97"/>
      <c r="C15" s="173"/>
      <c r="D15" s="173"/>
      <c r="E15" s="96" t="s">
        <v>458</v>
      </c>
      <c r="F15" s="95">
        <f>SEGUIMIENTO!S141</f>
        <v>100</v>
      </c>
      <c r="G15" s="173"/>
      <c r="H15" s="18"/>
      <c r="I15" s="166"/>
      <c r="J15" s="166"/>
      <c r="K15" s="166"/>
      <c r="L15" s="166"/>
      <c r="M15" s="166"/>
      <c r="N15" s="167"/>
    </row>
    <row r="16" spans="1:14" x14ac:dyDescent="0.25">
      <c r="A16" s="97"/>
      <c r="B16" s="97"/>
      <c r="C16" s="99"/>
      <c r="D16" s="99"/>
      <c r="E16" s="101"/>
      <c r="F16" s="20"/>
      <c r="G16" s="97"/>
      <c r="H16" s="97"/>
      <c r="I16" s="97"/>
      <c r="J16" s="97"/>
      <c r="K16" s="97"/>
      <c r="L16" s="97"/>
      <c r="M16" s="97"/>
      <c r="N16" s="98"/>
    </row>
    <row r="17" spans="1:14" x14ac:dyDescent="0.25">
      <c r="A17" s="97"/>
      <c r="B17" s="97"/>
      <c r="C17" s="99"/>
      <c r="D17" s="99"/>
      <c r="E17" s="101"/>
      <c r="F17" s="20"/>
      <c r="G17" s="97"/>
      <c r="H17" s="97"/>
      <c r="I17" s="97"/>
      <c r="J17" s="97"/>
      <c r="K17" s="97"/>
      <c r="L17" s="97"/>
      <c r="M17" s="97"/>
      <c r="N17" s="98"/>
    </row>
    <row r="18" spans="1:14" x14ac:dyDescent="0.25">
      <c r="A18" s="97"/>
      <c r="B18" s="97"/>
      <c r="C18" s="99"/>
      <c r="D18" s="99"/>
      <c r="E18" s="101"/>
      <c r="F18" s="20"/>
      <c r="G18" s="97"/>
      <c r="H18" s="97"/>
      <c r="I18" s="97"/>
      <c r="J18" s="97"/>
      <c r="K18" s="97"/>
      <c r="L18" s="97"/>
      <c r="M18" s="97"/>
      <c r="N18" s="98"/>
    </row>
    <row r="19" spans="1:14" x14ac:dyDescent="0.25">
      <c r="A19" s="97"/>
      <c r="B19" s="97"/>
      <c r="C19" s="99"/>
      <c r="D19" s="99"/>
      <c r="E19" s="101"/>
      <c r="F19" s="20"/>
      <c r="G19" s="97"/>
      <c r="H19" s="97"/>
      <c r="I19" s="97"/>
      <c r="J19" s="97"/>
      <c r="K19" s="97"/>
      <c r="L19" s="97"/>
      <c r="M19" s="97"/>
      <c r="N19" s="98"/>
    </row>
    <row r="20" spans="1:14" x14ac:dyDescent="0.25">
      <c r="A20" s="97"/>
      <c r="B20" s="97"/>
      <c r="C20" s="99"/>
      <c r="D20" s="99"/>
      <c r="E20" s="101"/>
      <c r="F20" s="20"/>
      <c r="G20" s="97"/>
      <c r="H20" s="97"/>
      <c r="I20" s="97"/>
      <c r="J20" s="97"/>
      <c r="K20" s="97"/>
      <c r="L20" s="97"/>
      <c r="M20" s="97"/>
      <c r="N20" s="98"/>
    </row>
    <row r="21" spans="1:14" ht="15" customHeight="1" x14ac:dyDescent="0.25">
      <c r="D21" s="107" t="s">
        <v>355</v>
      </c>
      <c r="E21" s="107">
        <v>0</v>
      </c>
      <c r="F21" s="13">
        <v>0</v>
      </c>
      <c r="H21">
        <v>34</v>
      </c>
      <c r="I21">
        <f>H21*0.25</f>
        <v>8.5</v>
      </c>
      <c r="J21">
        <v>67</v>
      </c>
      <c r="K21">
        <f>J21*0.25</f>
        <v>16.75</v>
      </c>
      <c r="L21">
        <v>67</v>
      </c>
      <c r="M21">
        <f>L21*0.25</f>
        <v>16.75</v>
      </c>
    </row>
    <row r="22" spans="1:14" ht="15" customHeight="1" x14ac:dyDescent="0.25">
      <c r="D22" s="107" t="s">
        <v>442</v>
      </c>
      <c r="E22" s="107">
        <v>0</v>
      </c>
      <c r="F22" s="13">
        <v>0</v>
      </c>
      <c r="H22">
        <v>63</v>
      </c>
      <c r="I22">
        <f>H22*0.25</f>
        <v>15.75</v>
      </c>
      <c r="J22">
        <v>75</v>
      </c>
      <c r="K22">
        <f>J22*0.25</f>
        <v>18.75</v>
      </c>
      <c r="L22">
        <v>100</v>
      </c>
      <c r="M22">
        <f>L22*0.25</f>
        <v>25</v>
      </c>
    </row>
    <row r="23" spans="1:14" ht="15" customHeight="1" x14ac:dyDescent="0.25">
      <c r="D23" s="107" t="s">
        <v>394</v>
      </c>
      <c r="E23" s="107">
        <v>67</v>
      </c>
      <c r="F23" s="13">
        <f>E23*0.15</f>
        <v>10.049999999999999</v>
      </c>
      <c r="H23">
        <v>67</v>
      </c>
      <c r="I23">
        <f>H23*0.15</f>
        <v>10.049999999999999</v>
      </c>
      <c r="J23">
        <v>67</v>
      </c>
      <c r="K23">
        <f>J23*0.15</f>
        <v>10.049999999999999</v>
      </c>
      <c r="L23">
        <v>100</v>
      </c>
      <c r="M23">
        <f>L23*0.15</f>
        <v>15</v>
      </c>
    </row>
    <row r="24" spans="1:14" ht="15" customHeight="1" x14ac:dyDescent="0.25">
      <c r="D24" s="107" t="s">
        <v>443</v>
      </c>
      <c r="E24" s="107">
        <v>100</v>
      </c>
      <c r="F24" s="13">
        <f>E24*0.1</f>
        <v>10</v>
      </c>
      <c r="H24">
        <v>100</v>
      </c>
      <c r="I24">
        <f>H24*0.1</f>
        <v>10</v>
      </c>
      <c r="J24">
        <v>100</v>
      </c>
      <c r="K24">
        <f>J24*0.1</f>
        <v>10</v>
      </c>
      <c r="L24">
        <v>100</v>
      </c>
      <c r="M24">
        <f>L24*0.1</f>
        <v>10</v>
      </c>
    </row>
    <row r="25" spans="1:14" ht="15" customHeight="1" x14ac:dyDescent="0.25">
      <c r="D25" s="107" t="s">
        <v>408</v>
      </c>
      <c r="E25" s="107">
        <v>100</v>
      </c>
      <c r="F25" s="13">
        <f>E25*0.1</f>
        <v>10</v>
      </c>
      <c r="H25">
        <v>100</v>
      </c>
      <c r="I25">
        <f>H25*0.1</f>
        <v>10</v>
      </c>
      <c r="J25">
        <v>100</v>
      </c>
      <c r="K25">
        <f>J25*0.1</f>
        <v>10</v>
      </c>
      <c r="L25">
        <v>100</v>
      </c>
      <c r="M25">
        <f>L25*0.1</f>
        <v>10</v>
      </c>
    </row>
    <row r="26" spans="1:14" ht="15" customHeight="1" x14ac:dyDescent="0.25">
      <c r="D26" s="107" t="s">
        <v>444</v>
      </c>
      <c r="E26" s="107">
        <v>0</v>
      </c>
      <c r="F26" s="13">
        <f t="shared" ref="F26" si="0">E26*0.15</f>
        <v>0</v>
      </c>
      <c r="H26">
        <v>0</v>
      </c>
      <c r="I26">
        <f>H26*0.15</f>
        <v>0</v>
      </c>
      <c r="J26">
        <v>100</v>
      </c>
      <c r="K26">
        <f>J26*0.15</f>
        <v>15</v>
      </c>
      <c r="L26">
        <v>100</v>
      </c>
      <c r="M26">
        <f>L26*0.15</f>
        <v>15</v>
      </c>
    </row>
    <row r="27" spans="1:14" x14ac:dyDescent="0.25">
      <c r="F27">
        <f>SUM(F21:F26)</f>
        <v>30.049999999999997</v>
      </c>
      <c r="I27">
        <f>SUM(I21:I26)</f>
        <v>54.3</v>
      </c>
      <c r="K27">
        <f>SUM(K21:K26)</f>
        <v>80.55</v>
      </c>
      <c r="M27">
        <f>SUM(M21:M26)</f>
        <v>91.75</v>
      </c>
    </row>
    <row r="33" spans="21:28" x14ac:dyDescent="0.25">
      <c r="AA33">
        <v>2015</v>
      </c>
      <c r="AB33">
        <v>2016</v>
      </c>
    </row>
    <row r="34" spans="21:28" x14ac:dyDescent="0.25">
      <c r="U34" t="s">
        <v>721</v>
      </c>
      <c r="V34">
        <v>100</v>
      </c>
      <c r="W34">
        <v>75.92</v>
      </c>
      <c r="Z34" t="s">
        <v>726</v>
      </c>
      <c r="AA34" s="13">
        <v>76</v>
      </c>
      <c r="AB34">
        <v>92</v>
      </c>
    </row>
    <row r="35" spans="21:28" x14ac:dyDescent="0.25">
      <c r="U35" t="s">
        <v>722</v>
      </c>
      <c r="V35">
        <v>94</v>
      </c>
      <c r="W35">
        <v>86.76</v>
      </c>
      <c r="Z35" t="s">
        <v>727</v>
      </c>
      <c r="AA35" s="13">
        <v>76</v>
      </c>
      <c r="AB35">
        <v>83.5</v>
      </c>
    </row>
    <row r="36" spans="21:28" x14ac:dyDescent="0.25">
      <c r="U36" t="s">
        <v>723</v>
      </c>
      <c r="V36">
        <v>85</v>
      </c>
      <c r="W36">
        <v>94.11</v>
      </c>
    </row>
    <row r="37" spans="21:28" x14ac:dyDescent="0.25">
      <c r="U37" t="s">
        <v>724</v>
      </c>
      <c r="V37">
        <v>90</v>
      </c>
      <c r="W37">
        <v>92.28</v>
      </c>
    </row>
    <row r="38" spans="21:28" x14ac:dyDescent="0.25">
      <c r="U38" t="s">
        <v>725</v>
      </c>
      <c r="V38">
        <v>91</v>
      </c>
      <c r="W38">
        <v>79.239999999999995</v>
      </c>
    </row>
    <row r="77" spans="21:23" x14ac:dyDescent="0.25">
      <c r="U77" s="263" t="s">
        <v>740</v>
      </c>
      <c r="V77" s="263" t="s">
        <v>741</v>
      </c>
      <c r="W77" s="263" t="s">
        <v>742</v>
      </c>
    </row>
    <row r="78" spans="21:23" x14ac:dyDescent="0.25">
      <c r="U78" s="6">
        <v>0.92</v>
      </c>
      <c r="V78" s="6" t="s">
        <v>744</v>
      </c>
      <c r="W78" s="6">
        <v>0.76819999999999999</v>
      </c>
    </row>
  </sheetData>
  <mergeCells count="17">
    <mergeCell ref="C2:N2"/>
    <mergeCell ref="C3:N3"/>
    <mergeCell ref="C4:N4"/>
    <mergeCell ref="C5:N5"/>
    <mergeCell ref="M6:N6"/>
    <mergeCell ref="K6:L6"/>
    <mergeCell ref="A6:B6"/>
    <mergeCell ref="C6:D6"/>
    <mergeCell ref="E6:F6"/>
    <mergeCell ref="G6:H6"/>
    <mergeCell ref="I6:J6"/>
    <mergeCell ref="M7:N7"/>
    <mergeCell ref="C7:D7"/>
    <mergeCell ref="E7:F7"/>
    <mergeCell ref="G7:H7"/>
    <mergeCell ref="I7:J7"/>
    <mergeCell ref="K7:L7"/>
  </mergeCells>
  <conditionalFormatting sqref="B8:B9">
    <cfRule type="cellIs" dxfId="27" priority="167" operator="greaterThanOrEqual">
      <formula>100</formula>
    </cfRule>
    <cfRule type="cellIs" dxfId="26" priority="168" operator="between">
      <formula>76</formula>
      <formula>99</formula>
    </cfRule>
    <cfRule type="cellIs" dxfId="25" priority="169" operator="between">
      <formula>34</formula>
      <formula>75</formula>
    </cfRule>
    <cfRule type="cellIs" dxfId="24" priority="170" operator="lessThanOrEqual">
      <formula>33</formula>
    </cfRule>
  </conditionalFormatting>
  <conditionalFormatting sqref="D8:D10">
    <cfRule type="cellIs" dxfId="23" priority="21" operator="greaterThanOrEqual">
      <formula>100</formula>
    </cfRule>
    <cfRule type="cellIs" dxfId="22" priority="22" operator="between">
      <formula>76</formula>
      <formula>99</formula>
    </cfRule>
    <cfRule type="cellIs" dxfId="21" priority="23" operator="between">
      <formula>34</formula>
      <formula>75</formula>
    </cfRule>
    <cfRule type="cellIs" dxfId="20" priority="24" operator="lessThanOrEqual">
      <formula>33</formula>
    </cfRule>
  </conditionalFormatting>
  <conditionalFormatting sqref="F8:F15">
    <cfRule type="cellIs" dxfId="19" priority="17" operator="greaterThanOrEqual">
      <formula>100</formula>
    </cfRule>
    <cfRule type="cellIs" dxfId="18" priority="18" operator="between">
      <formula>76</formula>
      <formula>99</formula>
    </cfRule>
    <cfRule type="cellIs" dxfId="17" priority="19" operator="between">
      <formula>34</formula>
      <formula>75</formula>
    </cfRule>
    <cfRule type="cellIs" dxfId="16" priority="20" operator="lessThanOrEqual">
      <formula>33</formula>
    </cfRule>
  </conditionalFormatting>
  <conditionalFormatting sqref="H8:H10">
    <cfRule type="cellIs" dxfId="15" priority="13" operator="greaterThanOrEqual">
      <formula>100</formula>
    </cfRule>
    <cfRule type="cellIs" dxfId="14" priority="14" operator="between">
      <formula>76</formula>
      <formula>99</formula>
    </cfRule>
    <cfRule type="cellIs" dxfId="13" priority="15" operator="between">
      <formula>34</formula>
      <formula>75</formula>
    </cfRule>
    <cfRule type="cellIs" dxfId="12" priority="16" operator="lessThanOrEqual">
      <formula>33</formula>
    </cfRule>
  </conditionalFormatting>
  <conditionalFormatting sqref="J8">
    <cfRule type="cellIs" dxfId="11" priority="9" operator="greaterThanOrEqual">
      <formula>100</formula>
    </cfRule>
    <cfRule type="cellIs" dxfId="10" priority="10" operator="between">
      <formula>76</formula>
      <formula>99</formula>
    </cfRule>
    <cfRule type="cellIs" dxfId="9" priority="11" operator="between">
      <formula>34</formula>
      <formula>75</formula>
    </cfRule>
    <cfRule type="cellIs" dxfId="8" priority="12" operator="lessThanOrEqual">
      <formula>33</formula>
    </cfRule>
  </conditionalFormatting>
  <conditionalFormatting sqref="L8">
    <cfRule type="cellIs" dxfId="7" priority="5" operator="greaterThanOrEqual">
      <formula>100</formula>
    </cfRule>
    <cfRule type="cellIs" dxfId="6" priority="6" operator="between">
      <formula>76</formula>
      <formula>99</formula>
    </cfRule>
    <cfRule type="cellIs" dxfId="5" priority="7" operator="between">
      <formula>34</formula>
      <formula>75</formula>
    </cfRule>
    <cfRule type="cellIs" dxfId="4" priority="8" operator="lessThanOrEqual">
      <formula>33</formula>
    </cfRule>
  </conditionalFormatting>
  <conditionalFormatting sqref="N8">
    <cfRule type="cellIs" dxfId="3" priority="1" operator="greaterThanOrEqual">
      <formula>100</formula>
    </cfRule>
    <cfRule type="cellIs" dxfId="2" priority="2" operator="between">
      <formula>76</formula>
      <formula>99</formula>
    </cfRule>
    <cfRule type="cellIs" dxfId="1" priority="3" operator="between">
      <formula>34</formula>
      <formula>75</formula>
    </cfRule>
    <cfRule type="cellIs" dxfId="0" priority="4" operator="lessThanOrEqual">
      <formula>33</formula>
    </cfRule>
  </conditionalFormatting>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11"/>
  <sheetViews>
    <sheetView zoomScaleNormal="100" workbookViewId="0">
      <selection activeCell="D15" sqref="D15"/>
    </sheetView>
  </sheetViews>
  <sheetFormatPr baseColWidth="10" defaultRowHeight="15" x14ac:dyDescent="0.25"/>
  <cols>
    <col min="2" max="2" width="35.7109375" customWidth="1"/>
    <col min="3" max="3" width="14.28515625" customWidth="1"/>
    <col min="4" max="4" width="14" customWidth="1"/>
    <col min="5" max="6" width="12.42578125" customWidth="1"/>
  </cols>
  <sheetData>
    <row r="1" spans="2:6" ht="15.75" x14ac:dyDescent="0.25">
      <c r="B1" s="346" t="s">
        <v>153</v>
      </c>
      <c r="C1" s="346"/>
      <c r="D1" s="346"/>
      <c r="E1" s="346"/>
      <c r="F1" s="346"/>
    </row>
    <row r="2" spans="2:6" ht="18" customHeight="1" x14ac:dyDescent="0.25">
      <c r="B2" s="346" t="s">
        <v>154</v>
      </c>
      <c r="C2" s="346"/>
      <c r="D2" s="346"/>
      <c r="E2" s="346"/>
      <c r="F2" s="346"/>
    </row>
    <row r="3" spans="2:6" ht="21.75" customHeight="1" x14ac:dyDescent="0.25">
      <c r="B3" s="346" t="s">
        <v>155</v>
      </c>
      <c r="C3" s="346"/>
      <c r="D3" s="346"/>
      <c r="E3" s="346"/>
      <c r="F3" s="346"/>
    </row>
    <row r="4" spans="2:6" ht="33" customHeight="1" x14ac:dyDescent="0.25">
      <c r="B4" s="110" t="s">
        <v>0</v>
      </c>
      <c r="C4" s="111" t="s">
        <v>485</v>
      </c>
      <c r="D4" s="111" t="s">
        <v>565</v>
      </c>
      <c r="E4" s="207" t="s">
        <v>658</v>
      </c>
      <c r="F4" s="243" t="s">
        <v>720</v>
      </c>
    </row>
    <row r="5" spans="2:6" ht="31.5" customHeight="1" x14ac:dyDescent="0.25">
      <c r="B5" s="112" t="s">
        <v>19</v>
      </c>
      <c r="C5" s="113"/>
      <c r="D5" s="210">
        <v>100</v>
      </c>
      <c r="E5" s="210">
        <v>100</v>
      </c>
      <c r="F5" s="210">
        <v>100</v>
      </c>
    </row>
    <row r="6" spans="2:6" ht="31.5" customHeight="1" x14ac:dyDescent="0.25">
      <c r="B6" s="112" t="s">
        <v>156</v>
      </c>
      <c r="C6" s="114"/>
      <c r="D6" s="210">
        <v>100</v>
      </c>
      <c r="E6" s="210">
        <v>100</v>
      </c>
      <c r="F6" s="210">
        <v>100</v>
      </c>
    </row>
    <row r="7" spans="2:6" ht="42.75" customHeight="1" x14ac:dyDescent="0.25">
      <c r="B7" s="112" t="s">
        <v>33</v>
      </c>
      <c r="C7" s="114"/>
      <c r="D7" s="210">
        <v>100</v>
      </c>
      <c r="E7" s="210">
        <v>100</v>
      </c>
      <c r="F7" s="210">
        <v>100</v>
      </c>
    </row>
    <row r="8" spans="2:6" ht="39" customHeight="1" x14ac:dyDescent="0.25">
      <c r="B8" s="112" t="s">
        <v>469</v>
      </c>
      <c r="C8" s="113"/>
      <c r="D8" s="210">
        <v>100</v>
      </c>
      <c r="E8" s="210">
        <v>100</v>
      </c>
      <c r="F8" s="210">
        <v>100</v>
      </c>
    </row>
    <row r="9" spans="2:6" ht="34.5" customHeight="1" x14ac:dyDescent="0.25">
      <c r="B9" s="112" t="s">
        <v>49</v>
      </c>
      <c r="C9" s="115"/>
      <c r="D9" s="210">
        <v>100</v>
      </c>
      <c r="E9" s="210">
        <v>100</v>
      </c>
      <c r="F9" s="210">
        <v>100</v>
      </c>
    </row>
    <row r="10" spans="2:6" ht="34.5" customHeight="1" x14ac:dyDescent="0.25">
      <c r="B10" s="112" t="s">
        <v>157</v>
      </c>
      <c r="C10" s="214"/>
      <c r="D10" s="215">
        <v>0</v>
      </c>
      <c r="E10" s="210">
        <v>100</v>
      </c>
      <c r="F10" s="210">
        <v>100</v>
      </c>
    </row>
    <row r="11" spans="2:6" ht="26.25" customHeight="1" x14ac:dyDescent="0.25">
      <c r="B11" s="112" t="s">
        <v>59</v>
      </c>
      <c r="C11" s="113"/>
      <c r="D11" s="210">
        <v>100</v>
      </c>
      <c r="E11" s="210">
        <v>100</v>
      </c>
      <c r="F11" s="210">
        <v>100</v>
      </c>
    </row>
  </sheetData>
  <mergeCells count="3">
    <mergeCell ref="B1:F1"/>
    <mergeCell ref="B2:F2"/>
    <mergeCell ref="B3:F3"/>
  </mergeCell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14"/>
  <sheetViews>
    <sheetView topLeftCell="A2" zoomScale="80" zoomScaleNormal="80" workbookViewId="0">
      <selection activeCell="F6" sqref="F6"/>
    </sheetView>
  </sheetViews>
  <sheetFormatPr baseColWidth="10" defaultRowHeight="15" x14ac:dyDescent="0.25"/>
  <cols>
    <col min="2" max="2" width="35.7109375" customWidth="1"/>
    <col min="3" max="3" width="14" customWidth="1"/>
    <col min="4" max="4" width="14.42578125" customWidth="1"/>
    <col min="5" max="5" width="13.28515625" customWidth="1"/>
    <col min="6" max="6" width="13.140625" customWidth="1"/>
  </cols>
  <sheetData>
    <row r="2" spans="2:6" ht="15.75" x14ac:dyDescent="0.25">
      <c r="B2" s="346" t="s">
        <v>153</v>
      </c>
      <c r="C2" s="346"/>
      <c r="D2" s="346"/>
      <c r="E2" s="346"/>
      <c r="F2" s="346"/>
    </row>
    <row r="3" spans="2:6" ht="15.75" x14ac:dyDescent="0.25">
      <c r="B3" s="346" t="s">
        <v>154</v>
      </c>
      <c r="C3" s="346"/>
      <c r="D3" s="346"/>
      <c r="E3" s="346"/>
      <c r="F3" s="346"/>
    </row>
    <row r="4" spans="2:6" ht="15.75" x14ac:dyDescent="0.25">
      <c r="B4" s="346" t="s">
        <v>420</v>
      </c>
      <c r="C4" s="346"/>
      <c r="D4" s="346"/>
      <c r="E4" s="346"/>
      <c r="F4" s="346"/>
    </row>
    <row r="5" spans="2:6" ht="30" x14ac:dyDescent="0.25">
      <c r="B5" s="96" t="s">
        <v>0</v>
      </c>
      <c r="C5" s="208" t="s">
        <v>471</v>
      </c>
      <c r="D5" s="208" t="s">
        <v>566</v>
      </c>
      <c r="E5" s="208" t="s">
        <v>729</v>
      </c>
      <c r="F5" s="243" t="s">
        <v>745</v>
      </c>
    </row>
    <row r="6" spans="2:6" ht="43.5" customHeight="1" x14ac:dyDescent="0.25">
      <c r="B6" s="116" t="s">
        <v>242</v>
      </c>
      <c r="C6" s="117"/>
      <c r="D6" s="171">
        <v>100</v>
      </c>
      <c r="E6" s="171">
        <v>100</v>
      </c>
      <c r="F6" s="213">
        <v>80</v>
      </c>
    </row>
    <row r="7" spans="2:6" ht="36.75" customHeight="1" x14ac:dyDescent="0.25">
      <c r="B7" s="116" t="s">
        <v>421</v>
      </c>
      <c r="C7" s="117"/>
      <c r="D7" s="216">
        <v>56</v>
      </c>
      <c r="E7" s="225">
        <v>77</v>
      </c>
      <c r="F7" s="171">
        <v>100</v>
      </c>
    </row>
    <row r="8" spans="2:6" ht="36" customHeight="1" x14ac:dyDescent="0.25">
      <c r="B8" s="116" t="s">
        <v>422</v>
      </c>
      <c r="C8" s="117"/>
      <c r="D8" s="216">
        <v>75</v>
      </c>
      <c r="E8" s="171">
        <v>100</v>
      </c>
      <c r="F8" s="213">
        <v>75</v>
      </c>
    </row>
    <row r="9" spans="2:6" ht="38.25" customHeight="1" x14ac:dyDescent="0.25">
      <c r="B9" s="119" t="s">
        <v>261</v>
      </c>
      <c r="C9" s="117"/>
      <c r="D9" s="171">
        <v>100</v>
      </c>
      <c r="E9" s="171">
        <v>100</v>
      </c>
      <c r="F9" s="171">
        <v>100</v>
      </c>
    </row>
    <row r="10" spans="2:6" ht="34.5" customHeight="1" x14ac:dyDescent="0.25">
      <c r="B10" s="116" t="s">
        <v>266</v>
      </c>
      <c r="C10" s="120"/>
      <c r="D10" s="171">
        <v>100</v>
      </c>
      <c r="E10" s="171">
        <v>100</v>
      </c>
      <c r="F10" s="171">
        <v>100</v>
      </c>
    </row>
    <row r="11" spans="2:6" ht="35.25" customHeight="1" x14ac:dyDescent="0.25">
      <c r="B11" s="116" t="s">
        <v>270</v>
      </c>
      <c r="C11" s="117"/>
      <c r="D11" s="216">
        <v>50</v>
      </c>
      <c r="E11" s="171">
        <v>100</v>
      </c>
      <c r="F11" s="171">
        <v>100</v>
      </c>
    </row>
    <row r="12" spans="2:6" ht="60.75" customHeight="1" x14ac:dyDescent="0.25">
      <c r="B12" s="116" t="s">
        <v>275</v>
      </c>
      <c r="C12" s="117"/>
      <c r="D12" s="216">
        <v>50</v>
      </c>
      <c r="E12" s="172">
        <v>100</v>
      </c>
      <c r="F12" s="171">
        <v>100</v>
      </c>
    </row>
    <row r="13" spans="2:6" ht="64.5" customHeight="1" x14ac:dyDescent="0.25">
      <c r="B13" s="116" t="s">
        <v>423</v>
      </c>
      <c r="C13" s="117"/>
      <c r="D13" s="216">
        <v>50</v>
      </c>
      <c r="E13" s="216">
        <v>50</v>
      </c>
      <c r="F13" s="171">
        <v>100</v>
      </c>
    </row>
    <row r="14" spans="2:6" ht="42" customHeight="1" x14ac:dyDescent="0.25">
      <c r="B14" s="116" t="s">
        <v>281</v>
      </c>
      <c r="C14" s="117"/>
      <c r="D14" s="216">
        <v>67</v>
      </c>
      <c r="E14" s="10">
        <v>67</v>
      </c>
      <c r="F14" s="171">
        <v>100</v>
      </c>
    </row>
  </sheetData>
  <mergeCells count="3">
    <mergeCell ref="B2:F2"/>
    <mergeCell ref="B3:F3"/>
    <mergeCell ref="B4:F4"/>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ESCALA</vt:lpstr>
      <vt:lpstr>SEGUIMIENTO</vt:lpstr>
      <vt:lpstr>FORMACIÓN</vt:lpstr>
      <vt:lpstr>INVESTIGACIÓN</vt:lpstr>
      <vt:lpstr>PROY. SOCIAL</vt:lpstr>
      <vt:lpstr>BIENESTAR</vt:lpstr>
      <vt:lpstr>ADMINISTRATIVO</vt:lpstr>
      <vt:lpstr>Hoja1</vt:lpstr>
      <vt:lpstr>Hoja2</vt:lpstr>
      <vt:lpstr>Hoja3</vt:lpstr>
      <vt:lpstr>Hoja4</vt:lpstr>
      <vt:lpstr>Hoja5</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Planeacion2</dc:creator>
  <cp:lastModifiedBy>Planeacion2</cp:lastModifiedBy>
  <cp:lastPrinted>2016-09-13T19:50:16Z</cp:lastPrinted>
  <dcterms:created xsi:type="dcterms:W3CDTF">2016-04-25T14:14:06Z</dcterms:created>
  <dcterms:modified xsi:type="dcterms:W3CDTF">2017-04-19T14:42:30Z</dcterms:modified>
</cp:coreProperties>
</file>