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75" windowWidth="14115" windowHeight="7995"/>
  </bookViews>
  <sheets>
    <sheet name="Hoja1" sheetId="1" r:id="rId1"/>
    <sheet name="Hoja2" sheetId="2" r:id="rId2"/>
    <sheet name="Hoja3" sheetId="3" r:id="rId3"/>
  </sheets>
  <calcPr calcId="145621"/>
</workbook>
</file>

<file path=xl/calcChain.xml><?xml version="1.0" encoding="utf-8"?>
<calcChain xmlns="http://schemas.openxmlformats.org/spreadsheetml/2006/main">
  <c r="K1356" i="1" l="1"/>
  <c r="K1334" i="1"/>
  <c r="K1327" i="1"/>
  <c r="K1325" i="1"/>
  <c r="K1303" i="1"/>
  <c r="K607" i="1"/>
  <c r="K572" i="1"/>
  <c r="K549" i="1"/>
  <c r="K481" i="1"/>
  <c r="K450" i="1"/>
  <c r="K440" i="1"/>
  <c r="K438" i="1"/>
  <c r="K434" i="1"/>
  <c r="K433" i="1"/>
  <c r="K420" i="1"/>
  <c r="K419" i="1"/>
  <c r="K409" i="1"/>
  <c r="K408" i="1"/>
  <c r="K407" i="1"/>
  <c r="K401" i="1"/>
  <c r="K400" i="1"/>
  <c r="K394" i="1"/>
  <c r="K393" i="1"/>
  <c r="K391" i="1"/>
  <c r="K388" i="1"/>
  <c r="A4"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alcChain>
</file>

<file path=xl/comments1.xml><?xml version="1.0" encoding="utf-8"?>
<comments xmlns="http://schemas.openxmlformats.org/spreadsheetml/2006/main">
  <authors>
    <author>Autor</author>
  </authors>
  <commentList>
    <comment ref="F1011" authorId="0">
      <text>
        <r>
          <rPr>
            <b/>
            <sz val="9"/>
            <color indexed="8"/>
            <rFont val="Tahoma"/>
            <family val="2"/>
            <charset val="1"/>
          </rPr>
          <t xml:space="preserve">NANCY CATHERINE MOLINA S.:
</t>
        </r>
        <r>
          <rPr>
            <sz val="9"/>
            <color indexed="8"/>
            <rFont val="Tahoma"/>
            <family val="2"/>
            <charset val="1"/>
          </rPr>
          <t xml:space="preserve">6264133M
</t>
        </r>
      </text>
    </comment>
    <comment ref="F1096" authorId="0">
      <text>
        <r>
          <rPr>
            <b/>
            <sz val="9"/>
            <color indexed="8"/>
            <rFont val="Tahoma"/>
            <family val="2"/>
            <charset val="1"/>
          </rPr>
          <t xml:space="preserve">NANCY CATHERINE MOLINA S.:
</t>
        </r>
        <r>
          <rPr>
            <sz val="9"/>
            <color indexed="8"/>
            <rFont val="Tahoma"/>
            <family val="2"/>
            <charset val="1"/>
          </rPr>
          <t xml:space="preserve">EXTRANJERIA G09800239
</t>
        </r>
      </text>
    </comment>
    <comment ref="F1191" authorId="0">
      <text>
        <r>
          <rPr>
            <b/>
            <sz val="9"/>
            <color indexed="8"/>
            <rFont val="Tahoma"/>
            <family val="2"/>
            <charset val="1"/>
          </rPr>
          <t xml:space="preserve">NANCY CATHERINE MOLINA S.:
</t>
        </r>
        <r>
          <rPr>
            <sz val="9"/>
            <color indexed="8"/>
            <rFont val="Tahoma"/>
            <family val="2"/>
            <charset val="1"/>
          </rPr>
          <t xml:space="preserve">16221319N
Extranjería
</t>
        </r>
      </text>
    </comment>
  </commentList>
</comments>
</file>

<file path=xl/sharedStrings.xml><?xml version="1.0" encoding="utf-8"?>
<sst xmlns="http://schemas.openxmlformats.org/spreadsheetml/2006/main" count="19824" uniqueCount="5454">
  <si>
    <t>CONSECUTIVO</t>
  </si>
  <si>
    <t>ENTIDAD CONTRATANTE</t>
  </si>
  <si>
    <t>NIT CONTRATANTE</t>
  </si>
  <si>
    <t>DIG. V.</t>
  </si>
  <si>
    <t>NOMBRE CONTRATISTA</t>
  </si>
  <si>
    <t>ID CONTRATISTA</t>
  </si>
  <si>
    <t>N° CONTRATO</t>
  </si>
  <si>
    <t>OBJETO</t>
  </si>
  <si>
    <t>FECHA CELEBRACION</t>
  </si>
  <si>
    <t>CUANTIA FINAL</t>
  </si>
  <si>
    <t>CLASE DE CONTRATO</t>
  </si>
  <si>
    <t>REGIMEN DE CONTRATACION APLICADA</t>
  </si>
  <si>
    <t>MODALIDAD DE SELECCION</t>
  </si>
  <si>
    <t>DEPARTAMENTO DE EJECUCION</t>
  </si>
  <si>
    <t>MUNICIPIO DE EJECUCION</t>
  </si>
  <si>
    <t>OBSERVACIONES</t>
  </si>
  <si>
    <t>UNIVERSIDAD SURCOLOMBIANA</t>
  </si>
  <si>
    <t>NANCY VARGAS ROBLES</t>
  </si>
  <si>
    <t>FI-001-A 2012</t>
  </si>
  <si>
    <t>PRESTAR SERVICIO DE APOYO ADMINISTRATIVO DE LA ESPECIALIZACION DE INGENIERIA AMBIENTAL "PRIMER SEMESTRE ACADEMICO 2012- COHORTES 23 Y 24" DE LA FACULTAD DE INGENIERIA</t>
  </si>
  <si>
    <t>PRESTACION DE SERVICIO</t>
  </si>
  <si>
    <t>PRIVADA</t>
  </si>
  <si>
    <t>CONTRATACION DIRECTA</t>
  </si>
  <si>
    <t>HUILA</t>
  </si>
  <si>
    <t>NEIVA</t>
  </si>
  <si>
    <t>INGRID CONSTANZA OSORIO OVIEDO</t>
  </si>
  <si>
    <t>FI-002-A 2012</t>
  </si>
  <si>
    <t>PRESTAR SU SERVICIO DE APOYO ADMINISTRATIVO DE LA MAESTRIA DE ECOLOGIA Y ECOSISTEMAS ESTRATEGICOS-"PRIMER SEMESTREA ACADEMICO 2012-COHORTE 02Y 03" DE LA FACULTAD DE INGENIERIA.</t>
  </si>
  <si>
    <t>URIEL PEREZ GOMEZ</t>
  </si>
  <si>
    <t>FI-003-A 2012</t>
  </si>
  <si>
    <t>PRESTAR EL SERVICIO COMO DOCENTE INVITADO DE MODULO "ELECTIVA-SIG-SISTEMAS DE INFORMACION GEOGRaFICA" DE LA MAESTRIA EN ECOLOGIA Y GESTION DE ECOSISTEMAS ESTRATeGICOS-COHORTE 03-FACULTAD DE INGENIERIA, CON UNA DURACION TOTAL DE 36 HORAS DURANTE LOS DIAS 3, 4, 10, 11, 17 Y 18 DE FEBRERO DE 2012.</t>
  </si>
  <si>
    <t>SERVICIO DOCENTE EXTERNO</t>
  </si>
  <si>
    <t>HOSTERIA LOS DUJOS</t>
  </si>
  <si>
    <t>FI-004-A 2012</t>
  </si>
  <si>
    <t>PRESTAR EL SERVICIO DE HOSPEDAJE A DOCENTE INVITADO DE LA MAESTRIA EN ECOLOGIA Y GESTION DE ECOSISTEMAS ESTRATeGICOS, COORDINADA POR JAIME IZQUIERDO BAUTISTA. DE ACUERDO CON OFERTA O COTIZACION PRESENTADA EL 23 DE ENERO DE 2012, LA CUAL HACE PARTE INTEGRAL DEL PRESENTE CONTRATO.</t>
  </si>
  <si>
    <t>PRESTACION SERVICIOS</t>
  </si>
  <si>
    <t xml:space="preserve">ADQUISICION SIMPLIFICADA </t>
  </si>
  <si>
    <t>EDUARDO VALENCIA GRANADA</t>
  </si>
  <si>
    <t>FI-005-A2012</t>
  </si>
  <si>
    <t>PRESTAR EL SERCICIO PARA ORIENTAR LE CURSO "AGUAS RESIDUALES" DE LA COHORTE 23 DE LA ESPECILAZACION DE INGENIERIA AMBIENTAL 2012A.CON UNA DURACION TOTAL DE 36 HORAS DISTRIBUIDAS DURANTE LOS DIAS DEL 10 AL 25 DE FEBRERO.</t>
  </si>
  <si>
    <t>ANA MARIA VILLANUEVA CHAVARRO</t>
  </si>
  <si>
    <t>FI-006-A 2012</t>
  </si>
  <si>
    <t>SE COMPROMETE CON LA UNIVERSIDAD A PRESTAR SUS SERVICIOS DE ASISTENTE DE AUTOEVALUACION PARA REGISTRO CALIFICADO DE LA MAESTRIA EN ECOLOGIA Y GESTION DE ECOSISTEMAS ESTRATeGICOS "PRIMER SEMESTRE ACADeMICO 2012 - COHORTE 02 Y 03" FACULTAD DE INGENIERIA.</t>
  </si>
  <si>
    <t>PRESTACION DE SERVICIOS</t>
  </si>
  <si>
    <t>EMPRESA DE TRANSPORTE ESCOLAR ESPECIAL Y DE TURISMO DEL HUILA LTDA</t>
  </si>
  <si>
    <t>FI 007-A 2012</t>
  </si>
  <si>
    <t>EL CONTRATISTA SE COMPROMETE CON LA UNIVERSIDAD A PRESTAR EL SERVICIO DE TRANSPORTE A ESTUDIANTE Y DOCENTES DE LAS COHORTES 02 Y 03 DE LA MAESTRIA EN ECOLOGIA  Y GESTION DE ECOSISTEMAS ESTRATEGICOS; Y PARA TRANSPORTE DE ESTUDIANTES Y DOCENTES DE LAS COHORTES 23 Y 24 DE LA ESPECIALIZACION EN INGENIERIA AMBIENTAL , PARA PRACTICAS EXTRAMUROS DEL PRIMER SEMESTRE ACADEMICO 2012.</t>
  </si>
  <si>
    <t>TRANSPORTE</t>
  </si>
  <si>
    <t>JOSE WILL ZAMORA ROJAS</t>
  </si>
  <si>
    <t>FI-008-A 2012</t>
  </si>
  <si>
    <t>PRESTAR EL SERVICIO PARA ORIENTAR EL MODULO " GESTION AMBIENTAL" DEL DIPLOMADO LIDERAZGO EN HSEQ-SALUD OCUPACIONAL, SEGURIDAD INDUSTRIAL , GESTION AMBIENTAL Y CALIDAD COHORTE 19 SEMESTRE A 2012 DE LA FACULTAD DE INGENIERIA, CON UNA DURACION TOTAL DE 36 HORAS DISTRIBUIDAS DURANTE LOS DIAS 9/10 16/17 Y 23/24 DE MARZO DE 2012. VALOR DE CATEDRA $72.125.oo</t>
  </si>
  <si>
    <t>YUDY CONSTANZA HERNANDEZ LIZCANO</t>
  </si>
  <si>
    <t>FI-009 A 2012</t>
  </si>
  <si>
    <t>PRESTAR EL SERVICIO DE APOYO ADMINISTRATIVO EN LAS  ACTIVIDADESA DESARROLLLAR EN EL DIPLOMAOD HSEQ- SALUD OCUPACIONA, SEGURIDAD INDUSTRIAL, GESTION AMBIENTAL Y CALIDAD COHORTE 19 SEMESTRE A 2012 DE LA FACULTAD DE INGENIERIA  DURANTE EL PERIODO COMPRENDIDO DE 2 DE MARZO AL 12 DE MAYO DE 2012</t>
  </si>
  <si>
    <t>JOSE WILLIAN TAFUR</t>
  </si>
  <si>
    <t>FI-010-A 2012</t>
  </si>
  <si>
    <t>PRESTAR EL SERVICIO PARA ORIENTAR EL CURSO "GESTION DE RESIDUOS SOLIDOS Y ESPECIALES" D ELA COHORTE 23 DE LA ESPECIALIZACION EN INGENIERIA AMBIENTAL - 2012 A LA FACULTAD DE INGENIERIA CON UNA DURAICON DE 36 HORAS DISRIBUIDAS DURANTE LOS DIAS 09,10,16,17,23,24 DE MARZO DE 2012.</t>
  </si>
  <si>
    <t>FI-011-A 2012</t>
  </si>
  <si>
    <t>PRESTAR EL SERVICIO PARA ORIENTAR EL "SEMINARIO DE GRADO 08" DE LA ESPECIALIZACION EN INGENIERIA AMBIENTAL-2012 DE LA FACULTAD DE INGENIERIA, CON UNA DURACION TOTAL DE 60 HORAS DISTRIBUIDAS DURANTE LOS DIAS DEL 23 DE MARZO AL 28 DE ABRIL DE 2012.</t>
  </si>
  <si>
    <t>LINA MARIA CERON GOMEZ</t>
  </si>
  <si>
    <t>FI -012A-2012</t>
  </si>
  <si>
    <t>PRESTAR EL SERVICIO PARA ORIENTAR EL MODULO DE SALUD OCUPACIONAL DEL DIPLOMADO LIDERAZGO EN HSEQ- SALUD OCUPACIONAL ,SEGURIDAD INDUSTRIAL ,GESTION AMBIENTAL Y CALIDAD COHORTE 19.</t>
  </si>
  <si>
    <t>2012/04/13</t>
  </si>
  <si>
    <t>ARTILAB SA</t>
  </si>
  <si>
    <t>FI 013-A 2012</t>
  </si>
  <si>
    <t>ENTREGAR A TITULO DE VENTA INSUMOS DE LABORATORIO, PARA LA MAESTRIA EN ECOLOGIA Y GESTION DE ECOSISTEMAS ESTRATeGICOS, COORDINADA POR JAIME IZQUIERDO BAUTISTA. DE ACUERDO CON OFERTA O COTIZACION, LA CUAL HACE PARTE INTEGRAL DE LA PRESENTE.</t>
  </si>
  <si>
    <t>COMPRA</t>
  </si>
  <si>
    <t>YULY MORA VASQUEZ</t>
  </si>
  <si>
    <t>FI 015-A 2012</t>
  </si>
  <si>
    <t>PRESTAR EL SERVICIO DE SUMINISTRO DE FOTOCOPIAS PARA LA MAESTRIA EN ECOLOGIA Y GESTION DE ECOSISTEMAS ESTRATeGICOS COHORTE 02 Y 03, LA ESPECIALIZACION EN INGENIERIA AMBIENTAL COHORTE 23 Y 24, Y FOTOCOPIAS PARA LA ELABORACION DE MODULOSACADeMICOS DEL DIPLOMADO EN HSEQ COHORTE 19, DEL PRIMERS SEMESTRE ACADeMICO 2012.</t>
  </si>
  <si>
    <t>2012/04/20</t>
  </si>
  <si>
    <t>SUMINISTRO</t>
  </si>
  <si>
    <t>ALEJANDRO OSPINA ANGARITA</t>
  </si>
  <si>
    <t>FI-016-A2012</t>
  </si>
  <si>
    <t>PRESTAR EL SERVICIO PARA ORIENTAR EL MODULO DE GESTION DE CALIDAD  Y REDACCION DE INFORMES DEL DIPLOMADO LIDERAZGO EN HSEQ- SALUD OCUPACIONAL ,SEGURIDAD INDUSTRIAL ,GESTION AMBIENTAL Y CALIDAD COHORTE 19.</t>
  </si>
  <si>
    <t>2012/04/30</t>
  </si>
  <si>
    <t>CARACOL SA</t>
  </si>
  <si>
    <t>FI 017-A- 2012</t>
  </si>
  <si>
    <t>PRESTAR EL SERVICIO  DE PUBLIDAD CONSISITENTE EN LA EMISION BASICA 1010 AM DE CARACOL RADIO PARA PROMOCIONAR Y DIFUNDIR LAS INSCRIPCIONESA LA MAESTRIA EN ECOLOGIA Y GESTION DE ECOSISITEMAS ESTRATEGICOSA OFRECERSE EN EL SEGUNDO SEMESTRE 2012</t>
  </si>
  <si>
    <t>2012/05/15</t>
  </si>
  <si>
    <t>MARIO SANCHEZ RAMIREZ</t>
  </si>
  <si>
    <t>FI-018-A-2012</t>
  </si>
  <si>
    <t>PRESTAR EL SERVICIO COMO DOCENTE INVITADO DEL MODULO “LIMNOLOGIA EN RECURSO HIDROLOGICOS” DE LA  MAESTRIA EN ECOLOGIA Y GESTION DE ECOSISITEMAS ESTRATEGICOS-CO- 3 FACULTAD DE INGENIERIA.Y JURADO EVALUADRO DE PROYECTOS DE GRADO.</t>
  </si>
  <si>
    <t>2012/05/04</t>
  </si>
  <si>
    <t>SERCVICIO DOCENTE  EXTERNO</t>
  </si>
  <si>
    <t>EDITORA SURCOLOMBIANA SA</t>
  </si>
  <si>
    <t>FI-019-A-2012</t>
  </si>
  <si>
    <t>PRESTAR LE SERVICIO DE PUBLICIDAD CONSISTENTE EN LA EDICION DE DIEZ AVISOS PUBLICITARIOS PARA PROMOCIONAR Y DIFUNDIR LAS INSCRIPCIONESA LA ESPECILAIZACION EN INGENIERIA MABIENTAL Y 10 AVISOS PUBLICITARIOS PARA PROMOCIONAR Y DIFUNDIR LAS INSCRIPCIONES DE LA MAESTRIA EN ECOLOGIA Y GESTION DE ECOSISITEMAS ESTRATEGICOSA OFRECERSE EN EL PRIMER SEMESTRE 2012</t>
  </si>
  <si>
    <t>HEIDY KARINA ORTIZ BRAVO</t>
  </si>
  <si>
    <t>FI-020-A2012</t>
  </si>
  <si>
    <t>PRESTAR EL SERVICIO COMO ANALISTA EN LA REALIZACION DE LOSANALISIS QUIMICOS DE SUELOS, EN EL LABORATORIO DE SUELOS DE LA FACULTAD DE INGENIERIA.</t>
  </si>
  <si>
    <t>2012/05/16</t>
  </si>
  <si>
    <t>TECNIMOUDLARES  VIDRIOS Y ALUMINIOS</t>
  </si>
  <si>
    <t>FI-021A 2012</t>
  </si>
  <si>
    <t>ENTREGAR A TITULO DE VENTA MUEBLES DE OFICINA CON DESTINO A LA OFICINA DE LA TECNOLOGIA DE OBRAS CIVILES</t>
  </si>
  <si>
    <t>COMPRAVENTA</t>
  </si>
  <si>
    <t>DIANA MILENA ALVAREZ FUENTES</t>
  </si>
  <si>
    <t>FI-023-A2012</t>
  </si>
  <si>
    <t>PRESTAR SUS SERVICIOS COMO APOYO OPERATIVO EN LASACTIVIDADES REALIZADAS EN EL LABORATORIO DE AGUAS DE LA FACULTAD DE INGENIERIA</t>
  </si>
  <si>
    <t>2012/05/28</t>
  </si>
  <si>
    <t>CINDY JHORDANY RIANO CORDOBA</t>
  </si>
  <si>
    <t>FI-024A-2012</t>
  </si>
  <si>
    <t>APOYO Y ASESORAMIENTO NORMATIVO AL PROCESO DE CONSOLODACION DE PROYECCION SOCIAL DE LA FACULTAD DE INGENIERIA</t>
  </si>
  <si>
    <t>2012/05/31</t>
  </si>
  <si>
    <t>PAPELERIA EL DESCUENTO</t>
  </si>
  <si>
    <t>FI-025A-2012</t>
  </si>
  <si>
    <t>SUMINISTRAR PAPELERIA Y UTILES DE OFICINA CON DESTINO A LA MAESTRIA EN ECOLOGIA Y GESTION EN ECOSISTEMAS, ESPECIALIZACION EN INGENIERIA AMBIENTAL, DIPLOMADO HSEQ CHORTE 19 Y DECANATURA DE INGENIERIA</t>
  </si>
  <si>
    <t>2012/06/08</t>
  </si>
  <si>
    <t>ADTECH SA</t>
  </si>
  <si>
    <t>FI-027-A2012</t>
  </si>
  <si>
    <t>ENTREGAR A TITULO DE VENTA EQUIPOS EDUCATIVOS, CON DESTINO AL PROGRAMA DE INGENIERIA ELECTRONICA DE LA FACULTAD DE INGENIERIA.</t>
  </si>
  <si>
    <t>2012/06/14</t>
  </si>
  <si>
    <t>SISTEMA DE ENSAYO Y CALIBRACION SAS</t>
  </si>
  <si>
    <t>FI 028- B 2012</t>
  </si>
  <si>
    <t>ENTREGAR A TITULO DE VENTA TAMICES EN ACERO INOXIDABLE  DE 1"  A 200 "Y ELEMENTOS PARA EL LABORATORIO DE CONSTRUCCIONES DE LA FACULTAD DDE INGENIERIA</t>
  </si>
  <si>
    <t>2012/07/18</t>
  </si>
  <si>
    <t>FI 029- B 2012</t>
  </si>
  <si>
    <t>PRESTAR SUS SERVICIOS DE APOYO ADMINISTRATIVO DE LA ESPECIALIZACION DE LA INGENERIA AMBIENTLA " SEGUNDO SEMESTRE ACADMEICO 2012 - CHORTE 24 Y 25, SEMINARIO DE GRADO 09"DE LA FACULTAD DE INGENIERIA</t>
  </si>
  <si>
    <t>EDISON MUJICA RODRIGUEZ</t>
  </si>
  <si>
    <t>FI 030- B 2012</t>
  </si>
  <si>
    <t>PRESTAR SUS SERVICIOS COMO ANALISTA EN LA REALIZACION DE ANALISIS FISICOS DE LOS SUELOS EN EL LABORATORIO DE SUELOS  DE LA FACULTAD DE INGENEIRIA</t>
  </si>
  <si>
    <t>2012/07/19</t>
  </si>
  <si>
    <t>CATERINNE PEREZ FERNANDEZ</t>
  </si>
  <si>
    <t>FI 031- B 2012</t>
  </si>
  <si>
    <t>PRESTAR SUS SERVICIOS DE APOYO ADMINISTRATIVO DE LA MAESTRIA EN ECOLOGIA Y GESTION DE ECOSISTEMAS ESTRATEGICOS SEGUNDO SEMESTRE ACADMEICO 2012 - CHORTES 3Y 4 DE LA FACULTAD DE INGENIERIA</t>
  </si>
  <si>
    <t>2012/08/01</t>
  </si>
  <si>
    <t>FI 032- B 2012</t>
  </si>
  <si>
    <t>PRESTAR EL SERVICIO PARA ORIENTAR EL CURSO " AGUAS RESIDUALES" DE LA COHORTE 24 DE LA ESPECIALIZACION INGENIERIA AMBIENTAL 2012 -2. DE LA FACULTAD DE INGENIERIA</t>
  </si>
  <si>
    <t>2012/08/08</t>
  </si>
  <si>
    <t>DAXA COLOMBIA SA</t>
  </si>
  <si>
    <t>FI 033- B 2012</t>
  </si>
  <si>
    <t>ENTREGAR A TITULO DE VENTA KITS PARA REDES DE DATOS, CON DESTINO AL LABORAOTIRO DE COMUNICACIONES DEL PROGRAMA DE INGENIERIA ELECTRONICA DE LA FACULTAD DE INGENIERIA</t>
  </si>
  <si>
    <t>FI 034- B 2012</t>
  </si>
  <si>
    <t>PRESTAR EL SERVICIO DE TRASPORTE DE ESTUDIANTES Y DOCENTES DE LAS CORTES 3 Y 4 DE LA MAESTRIA EN ECOLOGIA Y TRASPORTE PARA ESTUDIANTES Y DOCENTES PARA LA ESPECIALIZACION EN INGENIERIA AMBIENTAL DE ALS COHORTES 24 Y 25  PARA PRACTICAS EXTRAMUROS DEL SEGUNDO SEMESTRE ACADEMICO 2012</t>
  </si>
  <si>
    <t>2012/08/17</t>
  </si>
  <si>
    <t>YEQUIM LTDA</t>
  </si>
  <si>
    <t>FI 035- B 2012</t>
  </si>
  <si>
    <t>ENTREGAR A TITULO DE VENTA REACTIVOS QUIMICOSANALITICOS E INSUMOS DE LABORATORIOS PARA EL LABORATORIO DE SUELOS DE LA FACULTAD DE INGENIERIA</t>
  </si>
  <si>
    <t>2012/09/05</t>
  </si>
  <si>
    <t>FI 036- B 2012</t>
  </si>
  <si>
    <t>PRESTAR EL SERVICIO PARA ORIENTAR EL CURSO " GESTION DE RESIDUOS SOLIDOS Y ESPECIALES" DE LA COHORTE 24 DE LA ESPECIALIZACION INGENIERIA AMBIENTAL 2012 -2. DE LA FACULTAD DE INGENIERIA</t>
  </si>
  <si>
    <t>2012/09/07</t>
  </si>
  <si>
    <t>DOCENTE EXTERNO</t>
  </si>
  <si>
    <t>RENSO ALFREDO ARANGON CALDERON</t>
  </si>
  <si>
    <t>FI 037- B 2012</t>
  </si>
  <si>
    <t>PRESTAR EL SERVICIO DE APOYO EN LASACTIVIDADES RELACIONADAS CON LA EDICCION EVALUACION DE ARTICULOS Y PUBLICACION DE LA REVISTA INGENEIRIA Y REGION DE LA FACULTAD DE INGENIERIA</t>
  </si>
  <si>
    <t>2012/08/28</t>
  </si>
  <si>
    <t>YINETH ROCIO VELASCO BASTO</t>
  </si>
  <si>
    <t>FI 038- B 2012</t>
  </si>
  <si>
    <t>PRESTAR EL SERVICIO PARA ORIENTAR EL MODULO SALUD OCUPACIONAL DEL DIPLOMADO HSEQ COHORTE 20 DE LA FACULTAD DE INGENEIRIA EN  LOS DIAS 14, 15 ,21, 22, 28 Y 29 DE SEPTIEMBRE</t>
  </si>
  <si>
    <t>2012/09/12</t>
  </si>
  <si>
    <t>YUDI CONSTANZA HERNANDEZ LIZCANO</t>
  </si>
  <si>
    <t>FI 039- B 2012</t>
  </si>
  <si>
    <t>PRESTAR SU SERVICIO COMO APOYO ADMINSITRATIVO PARA DESARROLLAR LASACTIVIDADES DEL DIPLOMADO HSEQ COHORTE 20 DE LA FACULTAD DE INGENIERIA</t>
  </si>
  <si>
    <t>AMERICAN TOURS GB LTDA</t>
  </si>
  <si>
    <t>FI 040 -B 2012</t>
  </si>
  <si>
    <t>ENTREGAR A TITULO DE VENTA PASAJESAEREOSA DOS DOCENTES DE LA FACULTAD DE INGENIERIA PARA ASISTIR A CONFERENCIA SPE ATCE 2012.</t>
  </si>
  <si>
    <t>CARLOS ANDRES OYOLA TOVAR</t>
  </si>
  <si>
    <t>FI 041- B 2012</t>
  </si>
  <si>
    <t>PRESTAR LOS SERVICIOS DE MANTENIMIENTO INSTALACION E IMPLEMENTACION DE UN SISTEMA INTEGRADO DEL SITIO WEB DE LA FAUCLTAD DE INGENIERIA</t>
  </si>
  <si>
    <t>MIJAEL BRAND PRADA</t>
  </si>
  <si>
    <t>FI 042- B 2012</t>
  </si>
  <si>
    <t>ORIENTAR EL MODULO ESTUDIO DE BIODIVERSIDAD Y DIVERSIDAD DE LA MAESTRIA EN ECOLOGIA Y GESTION DE ECOSISTEMAS ESTRATEGICOS COHORTE 4 SEMESTRE 2012 B DE AL FACULTAD DE INGENIERIA</t>
  </si>
  <si>
    <t>2012/09/17</t>
  </si>
  <si>
    <t>SERVICIOS DOCENTE EXTERNO</t>
  </si>
  <si>
    <t>JOSE ELIAS SALZAR BAUTISTA</t>
  </si>
  <si>
    <t>FI 043- B 2012</t>
  </si>
  <si>
    <t>PRESTAR EL SERVICIO COMO AUXILIAR DEL LABORAOTRIO DE PRUEBAS ESPECIALES DE LA FACULTAD DE INGENIERIA</t>
  </si>
  <si>
    <t>2012/09/21</t>
  </si>
  <si>
    <t>FI 044- B 2012</t>
  </si>
  <si>
    <t>PRESTAR EL SERVICIO PARA ORIENTAR EL SEMINARIO DE GRADO 09 DE LA ESPECIALIZACION EN INGENIERIA AMBIENTAL 2012- B DE LA FACULTAD DE INGENIERIA</t>
  </si>
  <si>
    <t>2012/09/28</t>
  </si>
  <si>
    <t>GASES INDUSTRIALES DE COLOMBIA SA</t>
  </si>
  <si>
    <t>FI 046 .B 2012</t>
  </si>
  <si>
    <t>PRESTAR EL SERVICO DE CARGAR CILINDRO DE GAS DE HELIO CON DESTINO AL LABORATORIO DE YACIMIENTOS DE LA FACULTAD DE INGENEIRIA</t>
  </si>
  <si>
    <t>YUDI ALEXANDRA GARCIA MONTEALEGRE</t>
  </si>
  <si>
    <t>FI 047- B 2012</t>
  </si>
  <si>
    <t>PRESTAR EL SERVICIO EN ASESORIA EN LA CREACION Y ELABORACION DE LOS DOCUEMENTOS PREVIOS PARA LA OBTENCION DEL REGISTRO CALIFACADO PARA LA APERTURA DE LA TECNOLOGIA EN  INGENEIRIA DE PETROLEOS</t>
  </si>
  <si>
    <t>2012/09/25</t>
  </si>
  <si>
    <t>FI-048 B 2012</t>
  </si>
  <si>
    <t>PRESTAR  EL SERVICIO COMO DIRECTOR DE LOS PROYECTOS DE GRADO A CARGO DE LOS ESTUIDANTES NATALI A KAROLINA Y VLADIMIR LEON DE LA MAESTRIA EN ECOLOGIA Y GESTION DE ECOSISTEMAS ESTRATEGICOS DE LA FACULTAD DE INGENIERIA</t>
  </si>
  <si>
    <t>INSTRUMENTACIONES Y SERVICIOS SAS</t>
  </si>
  <si>
    <t>FI-049 B 2012</t>
  </si>
  <si>
    <t>ENTREGAR A TITULO DE VENTA ANALIZADOR DE TEXTURA PARA EL LABORATORIO DE ANALISIS SENSORIAL DE LA FACULTAD DE INGENIERIA DE LA UNIVERSIDAD SURCOLOMBIANA</t>
  </si>
  <si>
    <t>MANHOS SERVICIO DE MANTENIMIENTO Y LABORATORIO</t>
  </si>
  <si>
    <t>FI 052 B 2012</t>
  </si>
  <si>
    <t>ENTREGAR A TITULO DE VENTA EQUIPOS  PARA LOS LABORATORIOS DEL PROGRAMA DE PETROLEOS DE LA FACULTAD DE INGENIERIA DE LA UNIVERSIDAD SURCOLOMBIANA</t>
  </si>
  <si>
    <t>FI 054 B 2012</t>
  </si>
  <si>
    <t>SUMINISTRAS FOTOCOPIAS PARA LA MAESTRIA EN ECOLOGIA Y GESTION DE ECOSISTEMAS ESTRATEGICOS , INGENIERIA AMBIENTAL DIPLOMADO HSEQ COHORTE 20 E INGENIERIA WEB CON SOFTWARE LIBRE Y LABORATORIO DE PRUEBAS ESPECIALES DE LA FACULTAD DE INGENIERIA</t>
  </si>
  <si>
    <t>FI-057 B 2012</t>
  </si>
  <si>
    <t>PRESTAR EL SERVICIO PARA CAPACITAR A DOCENTES EN LASACTIVIDADES DE ROBOTICA EDUCATIVA COMO HERRAMIENTA PARA DESARROLLAR EL TRABAJO COLOBORATIVO ORGANIZADO POR LA FACULTAD DE INGENIERIA.</t>
  </si>
  <si>
    <t>CONSTANZA VARGAS CASTELLANOS</t>
  </si>
  <si>
    <t>FI-058 B 2012</t>
  </si>
  <si>
    <t>PRESTAR EL SERVICIO  PARA ORIENTAR EL MODULO GSTION AMBIENTAL DEL DIPLOMADO HSEQCOHORTE 20 DE LA FACULTAD DE INGENIERIA</t>
  </si>
  <si>
    <t>JUAN ANTONIO CASTRO SILVA</t>
  </si>
  <si>
    <t>FI-059B 2012</t>
  </si>
  <si>
    <t>PRESTAR EL SERVICIO PARA ORIENTAR EL MODULO INGENIERIA WEB CON SOFTWARE LIBRE Y ELABORACION DE LOS MODULOS PARA LA WEB.</t>
  </si>
  <si>
    <t>FI-060 B 2012</t>
  </si>
  <si>
    <t>ENTREGARA  TITULO DE VENTA FUENTE DE LAVA OJOS PEDESTAL CON DESTINO AL LABORATORIO DE AGUAS DE LA FACULTAD DE INGENIERIA</t>
  </si>
  <si>
    <t>GEOSYSTEM INGENIERIA SAS</t>
  </si>
  <si>
    <t>FI-061 B 2012</t>
  </si>
  <si>
    <t>ENTREGAR A TITULO DE VENTA GPS CON DESTINO AL LABORATORIO DE TOPOGRAFIA  DE LA FACULTAD DDE INGENIERIA</t>
  </si>
  <si>
    <t>ANALYTICA SA</t>
  </si>
  <si>
    <t>ENTREGAR A TIUTLO DE VENTA REFRIGERADOR DE LABORATORIO PARA EL LABORATORIO DE AGUAS DE LA FACULTAD DE INGENIERIA DE LA UNIVERSIDAD SURCOLOMBIANA.</t>
  </si>
  <si>
    <t>FI 062 B 2012</t>
  </si>
  <si>
    <t>PRESTAR EL SERVICIO  COMO ANALISTA EN LA REALIZACION DE ANALISIS FISICO DE LOS SUELOS EN EL LABORATORIO DE SUELOS</t>
  </si>
  <si>
    <t>DOTACIONES GES LTDA</t>
  </si>
  <si>
    <t>FI 063  B2012</t>
  </si>
  <si>
    <t>ENTREGAR A TITULO DE VENTA SOPORTES DE HIERRO PARA EL LABORATORIO DE AGUAS DEL PROGRAMA DE PETROLEOS DE LA FACULTAD DE INGENIERIA</t>
  </si>
  <si>
    <t>2012/11/06</t>
  </si>
  <si>
    <t>MANUEL ALEJANDRO CAMPO</t>
  </si>
  <si>
    <t>FI 064 B 2012</t>
  </si>
  <si>
    <t>PRESTAR EL SERVICIO PARA ORIENTAR EL MODULO "GESTION DE LA CALIDAD Y REDACCION DE INFORMES DEL DIPLOMAOD LIDERAZGOS EN HSEQ  COHORTE 20 DE LA FACULTAD DEINGENIERIA</t>
  </si>
  <si>
    <t>LUZ AMANDA ESCOBAR</t>
  </si>
  <si>
    <t>FI 066 B 2012</t>
  </si>
  <si>
    <t>ENTREGAR A TITULO DE VENTA  DE EQUIPOS PARA EL LABORATORIO DE GEOLOGIA DEL PROGRAMA DE PETROLEOS DE LA FACULTAD DE INGENIERIA</t>
  </si>
  <si>
    <t>VIDCOL SAS</t>
  </si>
  <si>
    <t>FI 067- B 2012</t>
  </si>
  <si>
    <t>ENTREGAR A TITULO DE VENTA KIT DE TUBO CENTRIFUGA PARA EL LABORATORIO DE PRUEBAS ESPECIALES DE LA FACULTAD DE INGENIERIA</t>
  </si>
  <si>
    <t>LIBRERIA EL INGENIERO</t>
  </si>
  <si>
    <t>FI 068-B 2012</t>
  </si>
  <si>
    <t>ENTREGAR A TITULO DE VENTA  MATERIAL BIBLIOGRAFICO  PARA LOS PROGRAMAS DE INGENIERIA  AGRICOLA Y PETROLEOS, TECNOLOGIA EN OBRAS CIVILES Y DESARROLLO DEL SOFTWARE DE LA FACULTAD DE INGENIERIA</t>
  </si>
  <si>
    <t>FI 069 B 2012</t>
  </si>
  <si>
    <t>PRESTAR EL SERVICIO DE PUBLICIDAD CONSISTENTE EN LA EDICION DE 10 AVISOS PUBLIICTARIOS PARA PROMOCIONAR Y DIFUNDIR LAS INSCRIPCIONESA LA ESPECIALIZACION EN INGENIERIA AMBIENTAL A OFRECERSE EN EL PRIMER SEMESTRE 2013</t>
  </si>
  <si>
    <t>UNIVERSO HEWLETT PACKARD SA</t>
  </si>
  <si>
    <t>FI 070 B 2012</t>
  </si>
  <si>
    <t>ENTREGAR A TIUTLO DE VENTA EQUPOS DE OFICINA PARA LA MAESTRIA EN ECOLOGIA, DIPLOMADO HSEQ E ING. WEB, Y CURSO CISCO DE LA FACULTAD DE INGENIERIA DE LA UNIVERSIDAD SURCOLOMBIANA</t>
  </si>
  <si>
    <t>DISTRIBUIDORA RAYCO SAS</t>
  </si>
  <si>
    <t>FI 071- B 2012</t>
  </si>
  <si>
    <t>ENTREGAR A TITULO DE VENTA EQUIPOS PARA OFICINA CON DESTINO AL DIPLOMADO EN HSEQ DE LA FACULTAD DE INGENIERIA .</t>
  </si>
  <si>
    <t>FI-072 B 2012</t>
  </si>
  <si>
    <t>ENTREGAR A TITULO DE VENTA EQUIPO PARA EL LABORATORIO DE AGUAS DE LA FACULTAD DE INGENIERIA DE LA UNIVERSIDAD SURCOLOMBIANA</t>
  </si>
  <si>
    <t>BLAMIS DOTACIONES LABORATORIO</t>
  </si>
  <si>
    <t>FI-073 B 2012</t>
  </si>
  <si>
    <t>ENTREGAR A TITULO DE VENTA EQUIPOS REACTIVOSVIDRIERIA Y ACCESOSRIOS PARA LOS LABORATORIOS DE LA FACULTAD DE INGENIERIA</t>
  </si>
  <si>
    <t>WALTER ALEJANDRO FERNANDEZ BARRERA</t>
  </si>
  <si>
    <t>FI 074 B 2012</t>
  </si>
  <si>
    <t>PRESTAR EL SERVICIO  EN LA ELABORACION  E IMPLEMENTACION DE LA PLATAFORMA, EL HOSTING Y EL DOMINIO PARA LA CAPACITACION  DEL DIPLOMADO  ING. WEB, DE LA FACULTAD DE INGENIERIA</t>
  </si>
  <si>
    <t>FI 075 B 2012</t>
  </si>
  <si>
    <t>ENTREGAR A TITULO DE VENTA PAPELERIA Y UTILES DE OFICINA CON DESTINO AL CURSO DE CISCO, LABORATORIO DE PRUEBAS ESPECIALES, AGUAS CURDOS Y DERIVADOS DE LA FACUTLAD DE INGENIERIA.</t>
  </si>
  <si>
    <t>KATERINE SALAS PEREZ</t>
  </si>
  <si>
    <t>FD01</t>
  </si>
  <si>
    <t>PRESTAR SUS SERVICIOS CON EL FIN DE REALIZAR LASACTIVIDADES SECRETARIALES EN DESARROLLO DEL CONTRATO INTERADMINISTRATIVO NO 501 DE 2011 SUSCRITO ENTRE EL MUNICIPIO DE NEIVA Y LA UNIVERSIDAD SURCOLOMBIANA</t>
  </si>
  <si>
    <t>SELECCION DIRECTA</t>
  </si>
  <si>
    <t>EDNA LIZED PASTRANA PINTO</t>
  </si>
  <si>
    <t>FD02</t>
  </si>
  <si>
    <t>PRESTAR SUS SERVICIOSADMINISTRATIVOS SECRETARIALES DE DIGITACION Y ARCHIVO EN EL DESARROLLO DEL CONTRATO INTERADMINISTRATIVO NO 501 DE 2011 SUSCRITO ENTRE EL MUNICIPIO DE NEIVA Y LA UNIVERSIDAD SURCOLOMBIANA</t>
  </si>
  <si>
    <t>YOMAIRA MURILLO VELASQUEZ</t>
  </si>
  <si>
    <t>FD03</t>
  </si>
  <si>
    <t>PRESTAR SUS SERVICIOS EN JORNADAS DE CAPACITACION INTEGRAL DIRIGIDA A LOS USUARIOSA LOSACTORES O PERSONAL DE LA SECRETARIA DE EDUCACION MUNICIPAL Y DE LAS INSTITUCIONES EDUCATIVAS EN ADMINISTRADOR CONSULTA Y SOPORTE DE SISTEMA INTERACTIVO DE CONSULTA DE INFRAESTRUCTURA EDUCATIVA SICIED Y EL INVENTARIO DE BIENES MUEBLES DEL SECTOR EDUCATIVO DEL MUNICIPIO</t>
  </si>
  <si>
    <t>MARIA JINETH GUTIERREZ CALDERON</t>
  </si>
  <si>
    <t>FD04</t>
  </si>
  <si>
    <t>COMPRAVENTA DE UN SISTEMA DE ARCHIVO RODANTE CON DESTINO A LA FACULTAD DE DERECHO DE LA UNIVERSIDAD SURCOLOMBIANA DE ACUERDO CON LAS ESPECIFICACIONES REQUERIDAS POR LA FACULTAD</t>
  </si>
  <si>
    <t>OTRA-COMPRA O ADQUISICION SIMPLIFICADA</t>
  </si>
  <si>
    <t>JOSE MARIO MURCIA NARVAEZ</t>
  </si>
  <si>
    <t>FD05</t>
  </si>
  <si>
    <t>COMPRAVENTA E INSTALACION DE PERSIANAS Y CORTINAS ENROLLABLES PARA EL CONSULTORIO JURIDICO Y EL CENTRO DE CONCILIACION DE LA FACULTAD DE DERECHO DE LA UNIVERSIDAD SURCOLOMBIANA DE ACUERDO CON LAS ESPECIFICACIONES REQUERIDAS POR LA FACULTAD</t>
  </si>
  <si>
    <t>ELSA LILIANA BERNAL VARGAS</t>
  </si>
  <si>
    <t>FD06</t>
  </si>
  <si>
    <t>PRESTAR SUS SERVICIOS EN CALIDAD DE AUXILIAR A LA FACULTAD DE DERECHO EN LA ORGANIZACION DIGITAL Y FISICA DE LOS DOCUMENTOS QUE SOPORTAN EL PROCESO DE  IMPLEMENTACION DESARROLLO Y EVALUACION EL PLAN DE MEJORAMIENTO DEL PROCESO DE AUTOEVALUACION DEL PREGRADO DE DERECHO ADEMaS DE COLABORAR EN  ORGANIZAR Y ACTUALIZAR LA DOCUMENTACION DEL aREA DEL PROYECCION SOCIAL</t>
  </si>
  <si>
    <t>MAGDA PAOLA TAFUR CHARRY</t>
  </si>
  <si>
    <t>FD07</t>
  </si>
  <si>
    <t>PRESTAR SERVICIOS PROFESIONALES COMO ASESOR JURIDICO Y METODOLOGICO EN EL DISENO FORMULACION Y ESTABLECIMIENTO DE LINEAS DE ACCION DE PROYECCION SOCIAL ELABORACION DE BANCO DE PROYECTOS Y GESTION PARA LA COOPERACION INSTITUCIONAL LOCAL REGIONAL NACIONAL E INTERNACIONAL DEL AREA DE PROYECCION SOCIAL DE LA FACULTAD DE DERECHO DE LA UNIVERSIDAD SURCOLOMBIANA</t>
  </si>
  <si>
    <t>CARLOS FERNANDO GOMEZ GARCIA</t>
  </si>
  <si>
    <t>FD08</t>
  </si>
  <si>
    <t>PRESTACION DE SERVICIOS PROFESIONALES PARA BRINDAR APOYO Y ASESORIA AL CENTRO DE INVESTIGACIONES DE LA FACULTAD DE DERECHO –CINFADE EN LO CONCERNIENTE A ORGANIZACION Y FUNCIONAMIENTO DE GRUPOS Y SEMILLEROS DE INVESTIGACION JURIDICA Y/O SOCIO JURIDICA</t>
  </si>
  <si>
    <t>NADIA KATERINE LARA ROJAS</t>
  </si>
  <si>
    <t>FD09</t>
  </si>
  <si>
    <t>PRESTACION DE SERVICIOS PROFESIONALES PARA BRINDAR APOYO Y ASESORIA AL CENTRO DE INVESTIGACIONES DE LA FACULTAD DE DERECHO –CINFADE EN LO CONCERNIENTE A LA PROGRAMACION ESTRUCTURA Y PUBLICACION ESCRITA Y EN WEB DE LA REVISTA JURIDICA PIELAGUS Y ORGANIZACION Y ACTUALIZACION DE LOSARCHIVOS DEL CENTRO DE INVESTIGACIONES</t>
  </si>
  <si>
    <t>ARISTIDES PENA ZUNIGA</t>
  </si>
  <si>
    <t>FD10</t>
  </si>
  <si>
    <t>PRESTAR SUS SERVICIOS PROFESIONALES COMO ASESOR METODOLOGICO, ADMINISTRATIVO Y JURIDICO EN EL ESTUDIO DE CASOSASISTENCIA CAPACITACION DESARROLLO DE MODULOS Y ACOMPANAMIENTO EN LA EJECUCION DEL PROYECTO DE PROYECCION SOCIAL SOLIDARIO-RECURSO AMA-GI DE LA FACULTAD DE DERECHO DE LA UNIVERSIDAD SURCOLOMBIANA</t>
  </si>
  <si>
    <t>JOHNATHAN JAVIER OTERO DEVIA</t>
  </si>
  <si>
    <t>FD11</t>
  </si>
  <si>
    <t>CONTRATO DE PRESTACION DE SERVICIOS CON EL FIN DE BRINDAR ASESORIA JURIDICA EN LOS PROCESOS Y TRAMITES DE CARACTER LEGAL Y CONTRACTUAL QUE ADELANTA LA FACULTAD DE DERECHO EN DESARROLLO DE LAS DIFERENTESACTIVIDADES QUE REALIZA EL COMITE DE PROYECCION SOCIAL Y LA COORDINACION DE PROYECCION SOCIAL DE LA MISMA</t>
  </si>
  <si>
    <t>EDWIN ALLIRIO TRUJILLO CERQUERA</t>
  </si>
  <si>
    <t>FD12</t>
  </si>
  <si>
    <t>ASESORAR Y APOYAR AL  CINFADE EN LA ELABORACION DE LOS DOCUMENTOS FINALES CORRESPONDIENTESA LAS ESPECIALIZACIONES EN DERECHO PROCESAL Y DERECHO PROBATORIO QUE PERMITAN A ESTA UNIDAD ACADEMICA ADELANTAR LOS TRAMITESACADEMICOS Y ADMINISTRATIVOS PARA OBTENER DEL MINISTERIO DE EDUCACION NACIONAL LOS RESPECTIVOS REGISTROS CALIFICADOS DE FUNCIONAMIENTO</t>
  </si>
  <si>
    <t>FRANCY HELENA CAMACHO SANCHEZ</t>
  </si>
  <si>
    <t>FD13</t>
  </si>
  <si>
    <t>COMPRAVENTA DE PAPELERIA  Y ELEMENTOS DE OFICINA CON DESTINO A LA FACULTAD DE DERECHO DE LA UNIVERSIDAD SURCOLOMBIANA CON EL FIN DE APOYAR EL DESARROLLO DEL PROYECTO DE PROYECCION SOCIAL SOLIDARIO -CATEDRA SOBRE DERECHOS CONSTITUCIONALES EN EL ASENTAMIENTO ALVARO URIBE VELEZ</t>
  </si>
  <si>
    <t>LIBRERIA EDICIONES DEL PROFESIONAL LTDA</t>
  </si>
  <si>
    <t>FD14</t>
  </si>
  <si>
    <t xml:space="preserve">COMPRAVENTA DE MATERIAL BIBLIOGRAFICO CON DESTINO AL CENTRO DE DOCUMENTACION JURIDICO DE LA FACULTAD DE DERECHO DE LA UNIVERSIDAD SURCOLOMBIANA </t>
  </si>
  <si>
    <t>DIANA CAROLINA ESQUIVEL ROMERO</t>
  </si>
  <si>
    <t>FD15</t>
  </si>
  <si>
    <t>SERVICIOS DE ASESORIA Y APOYO A LA FACULTAD DE DERECHO QUE LE PERMITA IMPLEMENTAR Y OFERTAR SU PORTAFOLIO DE SERVICIOS EN EL MARCO DEL DESARROLLO DEL PLAN DE ACCION DEL AREA DE PROYECCION SOCIAL DE LA FACULTAD DE DERECHO DE LA UNIVERSIDAD SURCOLOMBIANA Y BRINDAR ASESORIA JURIDICA EN LOS PROCESOS Y TRAMITES DE CARACTER LEGAL Y CONTRACTUAL QUE ADELANTA DICHA FACULTAD</t>
  </si>
  <si>
    <t>FD16</t>
  </si>
  <si>
    <t>PRESTAR LOS SERVICIOS DE SECRETARIA Y DEMASACTIVIDADESADMINISTRATIVAS REQUERIDAS PARA EL CUMPLIMIENTO DEL CONTRATO INTERADMINISTRATIVO N°025 DE 2012 SUSCRITO ENTRE LA CONTRALORIA DEPARTAMENTAL DEL HUILA Y LA FACULTAD DE DERECHO DE LA UNIVERSIDAD SURCOLOMBIANA.</t>
  </si>
  <si>
    <t>XIOMARA ALEJANDRA QUINTERO DIAZ</t>
  </si>
  <si>
    <t>FD17</t>
  </si>
  <si>
    <t>REALIZAR LASACTIVIDADES DE AUXILIAR EN DESARROLLO DE LA CAPACITACION-DIPLOMADO QUE SE BRINDARA A LOS FUNCIONARIOS DE LA CONTRALORIA DEPARTAMENTAL EN CUMPLIMIENTO DEL CONTRATO INTERADMINISTRATIVO N°025 DE 2012</t>
  </si>
  <si>
    <t>INVERSIONES LJC SAS</t>
  </si>
  <si>
    <t>FD18</t>
  </si>
  <si>
    <t>PRESTAR SERVICIO DE HOSPEDAJE Y ALIMENTACION A LOS DOCENTES INVITADOS POR LA FACULTAD DE DERECHO DE LA UNIVERSIDAD SURCOLOMBIANA EN DESARROLLO DEL DIPLOMADO EN CONTRATACION ESTATAL CON ENFASIS EN PROCEDIMIENTOS OFRECIDO EN EJECUCION DEL CONTRATO INTERADMINISTRATIVO N°025 DE 2011 SUSCRITO ENTRE LA UNIVERSIDAD SURCOLOMBIANA-FACULTAD DE DERECHO Y LA CONTRALORIA DEPARTAMENTAL DEL HUILA</t>
  </si>
  <si>
    <t>VICTORIANO DIAZ BAUTISTA</t>
  </si>
  <si>
    <t>FD19</t>
  </si>
  <si>
    <t>COMPRA E INSTALACION DE DIVISIONES DE OFICINA ELABORADAS EN ALUMINIO CON DESTINO AL CENTRO DE CONCILIACION DE LA FACULTAD DE DERECHO DE LA UNIVERSIDAD SURCOLOMBIANA</t>
  </si>
  <si>
    <t>CARLOS ALBERTO CORRALES MUNOZ</t>
  </si>
  <si>
    <t>FD20</t>
  </si>
  <si>
    <t>PRESTAR LOS SERVICIOS PROFESIONALES COMO DOCENTE INVITADO LA ORIENTACION DEL MODULO DENOMINADO DE LA CONTRATACION LEGALIZACION EJECUCION Y LIQUIDACION DE LOS CONTRATOS EL DIA JUEVES 18 DE OCTUBRE DE 2012 EN HORARIO DE 8 00 AM A 12 00 M Y 2 00 PM A 6 00 PM EN CUMPLIMIENTO DEL CONTRATO INTERADMINISTRATIVO N°025 DE 2012</t>
  </si>
  <si>
    <t>ANDRES FELIPE TAMAYO POLANIA</t>
  </si>
  <si>
    <t>FD21</t>
  </si>
  <si>
    <t>PRESTAR LOS SERVICIOS PROFESIONALES COMO DOCENTE INVITADOORIENTANDO EL MODULO DENOMINADO PROCEDIMIENTOS DE SELECCION DEL CONTRATISTA LOS DIAS VIERNES 26 DE OCTUBRE DE 2012  DE 2 00 PM A 6 00 PM JUEVES 01 Y 08 DE NOVIEMBRE DE 2012  DE 6 00 PM A 10 00 PM Y VIERNES 09 DE NOVIEMBRE DE 2 00 PM A 6 00 PM EN CUMPLIMIENTO DEL CONTRATO INTERADMINISTRATIVO N°025 DE 2012</t>
  </si>
  <si>
    <t>YIRA MARCELA CHILATRA SANCHEZ</t>
  </si>
  <si>
    <t>FD22</t>
  </si>
  <si>
    <t xml:space="preserve">PRESTAR LOS SERVICIOS PROFESIONALES COMO DOCENTE INVITADO ORIENTANDO EL MODULO DENOMINADO REGISTRO DE PROPONENTES PARA CONTRATOS ESTATALES – RUP RUPR CAMARA DE COMERCIO EL DIA JUEVES 25 DE OCTUBRE DE 2012 EN HORARIO DE 6 00 PM A 10 00 PM EN CUMPLIMIENTO DEL CONTRATO INTERADMINISTRATIVO N°025 DE 2012 </t>
  </si>
  <si>
    <t>CALPES SA</t>
  </si>
  <si>
    <t>FD23</t>
  </si>
  <si>
    <t>SERVICIO DE HOSPEDAJE Y MANUTENCION A LOS DOCENTES INVITADOS POR LA FACULTAD DERECHO DE LA USCO EN DESARROLLO DEL VI COLOQUIO SURCOLOMBIANO DE DERECHO CONSTITUCIONAL Y V INTERNACIONAL A REALIZARSE LOS DIAS 25 Y 26 DE OCTUBRE DE 2012</t>
  </si>
  <si>
    <t>URIEL ALBERTO AMAYA OLAYA</t>
  </si>
  <si>
    <t>FD24</t>
  </si>
  <si>
    <t>PRESTAR LOS SERVICIOS PROFESIONALES COMO DOCENTE INVITADO CONSISTENTES EN LA ORIENTACION DEL MODULO DENOMINADO PROCESO AUDITOR A LA CONTRATACION ESTATAL EN UNA ENTIDAD TERRITORIAL EL DIA VIERNES 02 DE NOVIEMBRE DE 2012 DE 2 00 PM A 6 00 PM Y  DE 6 00 PM A 10 00 PM EN CUMPLIMIENTO DEL CONTRATO INTERADMINISTRATIVO N°025 DE 2012</t>
  </si>
  <si>
    <t>LUIS RAMIRO ESCANDON HERNANDEZ</t>
  </si>
  <si>
    <t>FD25</t>
  </si>
  <si>
    <t xml:space="preserve">PRESTAR LOS SERVICIOS PROFESIONALES COMO DOCENTE INVITADO ORIENTANDO LOS MODULOS DENOMINADOS PLANEACION CONTRACTUAL EL DIA SABADO 10 DE NOVIEMBRE DE 2012 EN HORARIO DE 9 00 AM A 12 00 M Y DE 1 00 PM A 6 00 PM Y NORMATIVIDAD EN MATERIA DE PRESUPUESTAL EL DIA VIERNES 14 DE DICIEMBRE DE 2012 EN HORARIO DE 2 00 PM A 6 00 PM EN CUMPLIMIENTO DEL CONTRATO INTERADMINISTRATIVO N°025 DE 2012 </t>
  </si>
  <si>
    <t>TITO MORA TRUJILLO</t>
  </si>
  <si>
    <t>FD26</t>
  </si>
  <si>
    <t>SUMINISTRAR EL SERVICIO DE FOTOCOPIADO E IMPRESION DE DIPLOMAS  Y CERTIFICADOS EN DESARROLLO DEL DIPLOMADO EN CONTRATACION ESTATAL CON eNFASIS EN PROCEDIMIENTOS EN EL MARCO DEL CONTRATO INTERADMINISTRATIVO NO.025/2012 SUSCRITO POR LA CONTRALORIA DEPARTAMENTAL DEL HUILA Y LA UNIVERSIDAD SURCOLOMBIANA – FACULTAD DE DERECHO</t>
  </si>
  <si>
    <t xml:space="preserve">SUMNISTRO </t>
  </si>
  <si>
    <t>FERNANDO MAURICIO IGLESIAS GAONA</t>
  </si>
  <si>
    <t>FD27</t>
  </si>
  <si>
    <t>BRINDAR CAPACITACION A DOCENTES Y ESTUDIANTES DE LA COORDINACION DE PROYECCION SOCIAL DE LA FACULTAD DE DERECHO SOBRE LA METODOLOGIA PARA ELABORAR Y FORMULAR PROYECTOS DE COOPERACION NACIONAL O INTERNACIONAL EN EL AREA DE LAS CIENCIAS SOCIALES Y JURIDICAS</t>
  </si>
  <si>
    <t>ALVARO MEJIA MEJA</t>
  </si>
  <si>
    <t>FD28</t>
  </si>
  <si>
    <t>PRESTAR LOS SERVICIOS PROFESIONALES COMO DOCENTE INVITADO  ORIENTANDO EL MODULO DENOMINADO DE LOS PLIEGOS DE CONDICIONES Y LA EVALUACION DE LAS PROPUESTAS DURANTE LOS DIAS VIERNES 30 DE NOVIEMBRE DE 2012 EN HORARIO DE 6 00 PM A 10 00 PM Y SABADO 01 DE DICIEMBRE DE 2012  DE 800 AM A 1200 M EN CUMPLIMIENTO DEL CONTRATO INTERADMINISTRATIVO N°025 DE 2012</t>
  </si>
  <si>
    <t>MARIA DORYS CEDENO</t>
  </si>
  <si>
    <t>FD29</t>
  </si>
  <si>
    <t>COMPRAVENTA DE BIBLIOGRAFIA ESPECIALIZADA CON DESTINO AL CENTRO DE DOCUMENTACION JURIDICO DE  LA FACULTAD DE DERECHO DE LA UNIVERSIDAD SURCOLOMBIANA CON EL FIN DE APOYAR EL PROCESO DE CREACION DE LOS PROGRAMAS DE POSGRADOS EN DERECHO CONTRACTUAL DERECHO LABORAL DERECHO PROCESAL DERECHO PROBATORIO Y LA MAESTRIA EN DERECHO PUBLICO</t>
  </si>
  <si>
    <t>ANDRES GOMEZ PERDOMO</t>
  </si>
  <si>
    <t>FD30</t>
  </si>
  <si>
    <t xml:space="preserve">PRESTAR LOS SERVICIOS PROFESIONALES COMO DOCENTE INVITADO CONSISTENTES EN LA ORIENTACION DEL MODULO DENOMINADO NORMATIVIDAD EN MATERIA TRIBUTARIA EL DIA SABADO 15 DE DICIEMBRE DE 2012 EN HORARIO DE 8 00 AM A 1200 M EN CUMPLIMIENTO DEL CONTRATO INTERADMINISTRATIVO N°025 DE 2012 </t>
  </si>
  <si>
    <t>CAROUSEL ENTERPRICE LTDA</t>
  </si>
  <si>
    <t>FD31</t>
  </si>
  <si>
    <t>PRESTAR EL SERVICIO DE RECREACION DIRIGIDO A 25 NINOS DEL ASENTAMIENTO ALVARO URIBE VELEZ, BENEFICIARIOS DEL PROYECTO CATEDRA DE DERECHO CONSTITUCIONAL DE LA FACULTAD DE DERECHO DE LA UNIVERSIDAD SURCOLOMBIANA EL DIA 16 DE DICIEMBRE DE 2012</t>
  </si>
  <si>
    <t>AIRE NEIVA LTDA</t>
  </si>
  <si>
    <t>FD32</t>
  </si>
  <si>
    <t>COMPRAVENTA E INSTALACION DE UN (1) AIRE ACONDICIONADO TIPO MINI SPLIT DE 24000 BTU 20 TR CON UNIDAD FANCOIL GABINETE DE LUJO CON CONTROL REMOTO Y UNIDAD CONDENSADORA DESCARGA HORIZONTAL CON CAPACIDAD DE 24000 BTU PARA DOTAR LA OFICINA DEL PROGRAMA DE CIENCIA POLITICA DE LA FACULTAD DE DERECHO DE LA UNIVERSIDAD SURCOLOMBIANA</t>
  </si>
  <si>
    <t>CARLOS EDUARDO HERRERA MOSQUERA</t>
  </si>
  <si>
    <t>FD33</t>
  </si>
  <si>
    <t>COMPRAVENTA DE MUEBLES Y EQUIPOS PARA DOTAR LA OFICINA DEL PROGRAMA DE CIENCIA POLITICA DE LA FACULTAD DE DERECHO DE LA UNIVERSIDAD SURCOLOMBIANA</t>
  </si>
  <si>
    <t>MARIA EUGENIA ROJAS CASTRO</t>
  </si>
  <si>
    <t>FS-001 -A2012</t>
  </si>
  <si>
    <t>Apoyo a la gestiOn ADMINISTRATIVA especializaciOn  En Gerencia de servicios de Salud  y Seguridad  Social  proyecto 931</t>
  </si>
  <si>
    <t>De acuerdo al estatuto de contratacion  de la Universidad Surcolombiana Acuerdo 029 de 2011</t>
  </si>
  <si>
    <t>LITTY FERNANDA PERDOMO ROMERO</t>
  </si>
  <si>
    <t>FS-002 -A2012</t>
  </si>
  <si>
    <t xml:space="preserve">Apoyo a la gestiOn ADMINISTRATIVA especializaciOn  En Epidemiologia y EspecializaciOn en EnfermerIa  NefrologIa y UrologIa proyecto 908 </t>
  </si>
  <si>
    <t>MARIA LILIANA HERNANDEZ PASCUAS</t>
  </si>
  <si>
    <t>FS-003 -A2012</t>
  </si>
  <si>
    <t>Apoyo a la gestiOn ADMINISTRATIVA en las especializaciOn  de los postgrados clInicos de AnestesiologIa, GinecologIa y PediatrIa  Proyectos 917,918,919</t>
  </si>
  <si>
    <t>ALEXANDRA PORRAS RAMIREZ</t>
  </si>
  <si>
    <t>FS-004 -A2012</t>
  </si>
  <si>
    <t>Servicios profesionales como docente invitado en la EspecializaciOn en Epidemiologia X Cohorte- III MOdulo Proyecto 02 - 894</t>
  </si>
  <si>
    <t>ALVARO ENRIQUE TEOFILO DE JESUS  BUSTOS MEJIA</t>
  </si>
  <si>
    <t>FS-005-A2012</t>
  </si>
  <si>
    <t>Servicios profesionales como docente invitado en la EspecializaciOn en Gerencia en Servicios de Salud  y Seguridad  Social Cohorte XIII tercer Sem. Proyecto 02 - 931</t>
  </si>
  <si>
    <t>MARLIO CHARRY BARRIOS</t>
  </si>
  <si>
    <t>FS-006-A2012</t>
  </si>
  <si>
    <t>LUIS FERNANDO CRUZ MOSQUERA</t>
  </si>
  <si>
    <t>FS-007-A2012</t>
  </si>
  <si>
    <t>Servicios de hospedaje y alimentaciOn a Docentes invitados en la especializaciOn en Epidemiologia  proyecto 908</t>
  </si>
  <si>
    <t>COMPRAVENTA y/o SUMINISTRO</t>
  </si>
  <si>
    <t>MAGDA ISNEY ALVAREZ VEGA</t>
  </si>
  <si>
    <t>FS-008-A2012</t>
  </si>
  <si>
    <t>Suministro de pasajeSAereos para los docentes invitados en la EspecializaciOn en Epidemiologia  Proyecto 908</t>
  </si>
  <si>
    <t>RODRIGO ALBERTO ALZATE SANCHEZ</t>
  </si>
  <si>
    <t>FS-009-A2012</t>
  </si>
  <si>
    <t xml:space="preserve">Servicios profesionales como docente invitado En la EspecializaciOn en Epidemiologia proyecto 908  </t>
  </si>
  <si>
    <t>MARIA TAMAYO URREA</t>
  </si>
  <si>
    <t>FS-010-A2012</t>
  </si>
  <si>
    <t>Apoyo a la gestiOn Administrativa  En el Comite Editorial de la Facultad de Salud 2012</t>
  </si>
  <si>
    <t xml:space="preserve">LIS FERNANDO CRUZ MOSQUERA </t>
  </si>
  <si>
    <t>FS-011-A2012</t>
  </si>
  <si>
    <t>Servicios de hospedaje y alimentaciOn a Docentes invitados en la especializaciOn en Gerencia de Servicios de salud y Seguridad Social cohorte XIII  Proyecto 931</t>
  </si>
  <si>
    <t>FS-012-A2012</t>
  </si>
  <si>
    <t>Suministro de pasajeSAereoSA docentes invitados en el desarrollo de la especializaciOn Gerencia de Servicios de Salud proyecto 931</t>
  </si>
  <si>
    <t>FS-013-A2012</t>
  </si>
  <si>
    <t>Servicios de hospedaje y alimentaciOn a Docentes invitados en la especializaciOn en Epidemiologia  proyecto 894</t>
  </si>
  <si>
    <t>DILMA CONDE</t>
  </si>
  <si>
    <t>FS-014-A2012</t>
  </si>
  <si>
    <t>Servicios de fotocopiado en el desarrollo de la EspecializaciOn EpidemiologIa proyecto 908</t>
  </si>
  <si>
    <t>MARISOL MANSILLA GOMEZ</t>
  </si>
  <si>
    <t>FS-015-A2012</t>
  </si>
  <si>
    <t>Apoyo a la gestiOn ADMINISTRATIVA especializaciOn  En el postgrado de CirugIa General  proyecto 915</t>
  </si>
  <si>
    <t>YEISON FERNEY ARTUNDUAGA ECHEVERRI</t>
  </si>
  <si>
    <t>FS-016-A2012</t>
  </si>
  <si>
    <t>Apoyo a la gestiOn Administrativa  y Financiera  en los postgrados clInicos   de la Facultad de Salud</t>
  </si>
  <si>
    <t>FS-017-A2012</t>
  </si>
  <si>
    <t>Servicios de impresiOn de mOdulos para estudiantes de la EspecializaciOn en Gerencia de Servicios de Salud y Seguridad Social proyecto 931</t>
  </si>
  <si>
    <t>FS-018-A2012</t>
  </si>
  <si>
    <t>Servicios de fotocopiado en el desarrollo de la EspecializaciOn GSSS proyecto 931</t>
  </si>
  <si>
    <t>ANDREA  DEL SOCORRO GARRIDO TORRES</t>
  </si>
  <si>
    <t>FS-019-A2012</t>
  </si>
  <si>
    <t>PrestaciOn de servicios en el Laboratorio de Medicina  GenOmica Proyecto  936</t>
  </si>
  <si>
    <t>ELIANA MARIA IPUZ SALAZAR</t>
  </si>
  <si>
    <t>FS-020-A2012</t>
  </si>
  <si>
    <t>Servicios de apoyo para actividades de Bienestar Universitario EspecializaciOn en Epidemiologia Proyecto 908</t>
  </si>
  <si>
    <t>COLVANES SAS</t>
  </si>
  <si>
    <t>FS-021-A2012</t>
  </si>
  <si>
    <t>Servicios de portes y mensajerIa EspecializaciOn GSSSS  proyecto 931</t>
  </si>
  <si>
    <t>LUZ DARE LOPEZ MURILLO</t>
  </si>
  <si>
    <t>FS-022-A2012</t>
  </si>
  <si>
    <t>FS-023-A2012</t>
  </si>
  <si>
    <t>Servicios de portes y mensajerIa EspecializaciOn Epidemiologia proyecto 908</t>
  </si>
  <si>
    <t>FS-024-A2012</t>
  </si>
  <si>
    <t>Servicios de impresiOn de mOdulos para estudiantes de la EspecializaciOn en Epidemiologia proyecto 908</t>
  </si>
  <si>
    <t>WALTER RAMIRO DE JESUS  TORO JIMENEZ</t>
  </si>
  <si>
    <t>FS-025-A2012</t>
  </si>
  <si>
    <t>ALEJANDRO GONZALEZ PULIDO</t>
  </si>
  <si>
    <t>FS-026-A2012</t>
  </si>
  <si>
    <t>SHERLY ROCIO  AMELINES VALBUENA</t>
  </si>
  <si>
    <t>FS-027-A2012</t>
  </si>
  <si>
    <t>Apoyo a la gestiOn ADMINISTRATIVA especializaciOn  En el postgrado de Medicina Interna  proyecto 920</t>
  </si>
  <si>
    <t>LUIS EDUARDO SANABRIA RIVERA</t>
  </si>
  <si>
    <t>FS-028-A2012</t>
  </si>
  <si>
    <t>Servicios profesionales como coordinador del  Postgrado en cirugIa general  proyecto 915</t>
  </si>
  <si>
    <t>ANA MILENA NEIRA RODRIGUEZ</t>
  </si>
  <si>
    <t>FS-029-A2012</t>
  </si>
  <si>
    <t>Servicios profesionalismo coordinadora del postgrado en AnestesiologIa y ReanimaciOn  proyecto 918</t>
  </si>
  <si>
    <t>DIANA YUVELLY VARGAS ROJAS</t>
  </si>
  <si>
    <t>FS-030-A2012</t>
  </si>
  <si>
    <t>Apoyo a la gestiOn ADMINISTRATIVA en el Diplomado de Verificadores proyecto 935</t>
  </si>
  <si>
    <t>JOHANA VANESSA OSORIO PINZON</t>
  </si>
  <si>
    <t>FS-031-A2012</t>
  </si>
  <si>
    <t>Servicios profesionales como coordinador del postgrado en Medicina Interna  proyecto 920</t>
  </si>
  <si>
    <t>MARIA GORETTY NUNEZ</t>
  </si>
  <si>
    <t>FS-032-A2012</t>
  </si>
  <si>
    <t>Apoyo a la gestiOn ADMINISTRATIVA en el Diplomado de seguridad del paciente proyecto 933</t>
  </si>
  <si>
    <t>MARIA MAGDALENA ZORRO MANRIQUE</t>
  </si>
  <si>
    <t>FS-033-A2012</t>
  </si>
  <si>
    <t>servicios como bacteriOloga para el laboratorio de medicina genOmica proyecto  936</t>
  </si>
  <si>
    <t>DANIEL FRANCISCO GARCIA RODRIGUEZ</t>
  </si>
  <si>
    <t>FS-034-A2012</t>
  </si>
  <si>
    <t>ANDREA TRUJILLO TOVAR</t>
  </si>
  <si>
    <t>FS-035-A2012</t>
  </si>
  <si>
    <t>Servicios de apoyo en el manejo de AyudaSAudiovisuales  para docentes y estudiantes  de la EspecializaciOn en Gerencia  de servicios y seguridad social proyecto 931</t>
  </si>
  <si>
    <t>FS-036-A2012</t>
  </si>
  <si>
    <t>Servicios de facilitador  de ayudaSAudiovisuales video vean, computador portatil   para el desarrollo de la EspecializaciOn en Epidemiologia proyecto  908</t>
  </si>
  <si>
    <t>DIGNORIA GIRALDO COLMENARES</t>
  </si>
  <si>
    <t>FS-037-A2012</t>
  </si>
  <si>
    <t>Servicios profesionales como docente invitado en el curso del Preuniversitario con enfasis en salud Proyecto 02- 932</t>
  </si>
  <si>
    <t>ANGELA ADRIANA SEGURA PEREZ</t>
  </si>
  <si>
    <t>FS-038-A2012</t>
  </si>
  <si>
    <t>GLORIA ASTRID SOTO SALINAS</t>
  </si>
  <si>
    <t>FS-039-A2012</t>
  </si>
  <si>
    <t>MARTHA PATRICIA BAHAMON SABOGAL</t>
  </si>
  <si>
    <t>FS-040-A2012</t>
  </si>
  <si>
    <t>Apoyo a la gestiOn Administrativa en el curso preuniversitario  con proyecto 932</t>
  </si>
  <si>
    <t>FS-041-A2012</t>
  </si>
  <si>
    <t xml:space="preserve">Suministro de fotocopias para las especializaciones en los postgrados clInicos </t>
  </si>
  <si>
    <t>MOTTA BLANCO Y CIA LTDA</t>
  </si>
  <si>
    <t>FS-042-A2012</t>
  </si>
  <si>
    <t xml:space="preserve">Servicios de publicaciOn radial para ofertar la nueva cohorte en gerencia de servicios de salud y seguridad social  </t>
  </si>
  <si>
    <t>PUBLICIDAD</t>
  </si>
  <si>
    <t>JAIME SALCEDO SANCHEZ</t>
  </si>
  <si>
    <t>FS-043-A2012</t>
  </si>
  <si>
    <t>Servicios de Docente en el desarrollo de la  EspecializaciOn en cuidado critico proyecto 946</t>
  </si>
  <si>
    <t>JORGE ALBERTO ORDONEZ SUSA</t>
  </si>
  <si>
    <t>FS-044-A2012</t>
  </si>
  <si>
    <t>Servicios profesionales como docente invitado en el Diplomado de GestiOn en Seguridad del Paciente Proyecto 933</t>
  </si>
  <si>
    <t>CIDEM-Centro Internacional de Entrenamiento  e Investigaciones Medicas</t>
  </si>
  <si>
    <t>FS-045-A2012</t>
  </si>
  <si>
    <t>Servicios de capacitaciOn Curso tutorial  EstadIstica Aplicada en la InvestigaciOn Biomedica proyecto 919</t>
  </si>
  <si>
    <t>FS-046-A2012</t>
  </si>
  <si>
    <t>Servicios profesionales como docente invitado en el Diplomado de verificadores  VI cohorte Proyecto 935</t>
  </si>
  <si>
    <t>QUIMICA INTERNACIONAL LTDA</t>
  </si>
  <si>
    <t>FS-047-A2012</t>
  </si>
  <si>
    <t>Suministro de materiales y insumos para el laboratorio de genOmica de la facultad de salud</t>
  </si>
  <si>
    <t>FS-049-A2011</t>
  </si>
  <si>
    <t>Suministro de fotocopias para El diplomado de verificadores proyecto  935</t>
  </si>
  <si>
    <t>FS-050-A2012</t>
  </si>
  <si>
    <t>Suministro de pasajeSAereos para los docentes invitados Diplomado de verificadores  Proyecto 935</t>
  </si>
  <si>
    <t>FS-051-A2012</t>
  </si>
  <si>
    <t>Servicios de hospedaje y alimentaciOn a Docentes invitados  Diplomado de Verificadores  proyecto 935</t>
  </si>
  <si>
    <t>FS-052-A2012</t>
  </si>
  <si>
    <t xml:space="preserve">Servicios de Mantenimiento  y reparaciOn de un aire acondicionado proyecto946 </t>
  </si>
  <si>
    <t>MANTENIMIENTO y/o REPARACION</t>
  </si>
  <si>
    <t>FS-053-A2012</t>
  </si>
  <si>
    <t>Suministro de una cortina para la oficina de la EspecializaciOn  de EnfermerIa proyecto 946</t>
  </si>
  <si>
    <t>FS-054-A2012</t>
  </si>
  <si>
    <t>Suministro de Servicios de hospedaje y alimentaciOn a Docentes invitados Diplomado  de GestiOn en seguridad del paciente  Proyecto  933</t>
  </si>
  <si>
    <t>FS-055-A2012</t>
  </si>
  <si>
    <t>Suministro de pasajeSAereos para los docentes invitados Diplomado  de GestiOn en seguridad del paciente  Proyecto  933</t>
  </si>
  <si>
    <t>JAIRO ANTONIO SALAS PARAMO</t>
  </si>
  <si>
    <t>FS-056-A2012</t>
  </si>
  <si>
    <t>Servicios profesionales como docente invitado en la EspecializaciOn en Gerencia en Servicios de Salud  y Seguridad  Social Cohorte XIV primer Sem. Proyecto 02 - 925</t>
  </si>
  <si>
    <t>SANDRA XIMENA OLAYA GARAY</t>
  </si>
  <si>
    <t>FS-057-A2012</t>
  </si>
  <si>
    <t>ROBINSON SANCHEZ SANCHEZ</t>
  </si>
  <si>
    <t>FS-058-A2012</t>
  </si>
  <si>
    <t>Servicios de apoyo en el seguimiento a egresados de la especializaciOn en gerencia de servicios de salud y seguridad social Cohorte XIII tercer Sem. Proyecto 02 - 931</t>
  </si>
  <si>
    <t>MARTHA CONSUELO MARIA MERCEDES ARIZA GIRALDO</t>
  </si>
  <si>
    <t>FS-059-A2012</t>
  </si>
  <si>
    <t>Serv.profesionales como coordinadora  de la EspecializaciOn  en EnfermerIa  Cuidado ritico proyecto 946</t>
  </si>
  <si>
    <t>FS-060-A2012</t>
  </si>
  <si>
    <t>Suministro de pasajeSAereos para los docentes invitados EspecializaciOn en GSSS  Proyecto  925</t>
  </si>
  <si>
    <t>FS-061-A2012</t>
  </si>
  <si>
    <t>Suministro de Servicios de hospedaje y alimentaciOn en la EspecializaciOn en GSSS  Proyecto  925</t>
  </si>
  <si>
    <t>FS-062-A2012</t>
  </si>
  <si>
    <t>Suministro de papelerIa y útiles de oficina para el desarrollo de actividadeSAcademicas del EspecializaciOn en Epidemiologia proyecto908</t>
  </si>
  <si>
    <t>FS-063-A2012</t>
  </si>
  <si>
    <t>Suministro de papelerIa y útiles de oficina  para la especializaciOn en PediatrIa  proyecto  919</t>
  </si>
  <si>
    <t>FS-064-A2012</t>
  </si>
  <si>
    <t>Suministro de papelerIa y útiles de oficina  para la especializaciOn en CirugIa General proyecto  915</t>
  </si>
  <si>
    <t>FS-065-A2012</t>
  </si>
  <si>
    <t>Suministro de papelerIa y útiles de oficina  para la especializaciOn en GinecologIa y Obstetricia   proyecto  917</t>
  </si>
  <si>
    <t>FS-066-A2012</t>
  </si>
  <si>
    <t>Suministro de papelerIa y útiles de oficina  para la especializaciOn en AnestesiologIa y -reanimaciOn proyecto  918</t>
  </si>
  <si>
    <t>JUAN CARLOS ARISTIZABAL GRISALES</t>
  </si>
  <si>
    <t>FS-068-A2012</t>
  </si>
  <si>
    <t>Servicios de Docente en el desarrollo de la  EspecializaciOn en Epidemiologia Proyecto 908</t>
  </si>
  <si>
    <t>CLAUDIA PATRICIA CANTILLO MEDINA</t>
  </si>
  <si>
    <t>FS-069-A2012</t>
  </si>
  <si>
    <t>Servicios profesionales como docente en desarrollo del modulo de  la EspecializaciOn en  EnfermerIa NefrologIa y UrologIa Proyecto 948</t>
  </si>
  <si>
    <t>MARIA ISABEL RIACHI GONZALEZ</t>
  </si>
  <si>
    <t>FS-071-A2012</t>
  </si>
  <si>
    <t>Servicios profesionales como docente invitado  en el Diplomado de verificadores  de las condiciones de habilitaciOn  de prestaciOn en servicios de la salud proyecto 935</t>
  </si>
  <si>
    <t>FS-072-A2012</t>
  </si>
  <si>
    <t>Servicios de fotocopiado del  curso preuniversitario proyecto 932</t>
  </si>
  <si>
    <t>SABINO GONZaLEZ FUENTE</t>
  </si>
  <si>
    <t>FS-073-A2012</t>
  </si>
  <si>
    <t>Servicios de apoyo para actividades de bienestar universitario  para estudiantes y docentes del preuniversitario proyecto  932</t>
  </si>
  <si>
    <t>MANUEL ANTONIO FRAILE</t>
  </si>
  <si>
    <t>FS-074-A2012</t>
  </si>
  <si>
    <t>AdquisiciOn de Libros  bibliograficos para apoyo a la especializaciOn de Epidemiologia proyecto  894</t>
  </si>
  <si>
    <t>MARIA ALEXANDRA DIAZ QUIMBAYA</t>
  </si>
  <si>
    <t>FS-075-A2012</t>
  </si>
  <si>
    <t>Servicios de actividades de bienestar universitario  para los residentes de la especializaciOn  en AnestesiologIa y ReanimaciOn proyecto 918</t>
  </si>
  <si>
    <t>YOLANDA MARCELA CERON POLANCO</t>
  </si>
  <si>
    <t>FS-076-A2012</t>
  </si>
  <si>
    <t>Servicios de docente en el desarrollo de la especializaciOn en Cuidado Critico proyecto 946</t>
  </si>
  <si>
    <t>BRAYANT ANDRADE MeNDEZ</t>
  </si>
  <si>
    <t>FS-077-A2012</t>
  </si>
  <si>
    <t>FS-078-A2012</t>
  </si>
  <si>
    <t>Compra de una impresora  para la especializaciOn en epidemiologia  proyecto 908</t>
  </si>
  <si>
    <t>FS-079-A2012</t>
  </si>
  <si>
    <t>Servicios de actividades de bienestar universitario  para los residentes de la especializaciOn  en PediatrIa  proyecto 919</t>
  </si>
  <si>
    <t>JULIO CESAR QUINTERO VIEDA</t>
  </si>
  <si>
    <t>FS-081-A2012</t>
  </si>
  <si>
    <t>Servicios profesionales como docente en el desarrollo del Modulo 4 diplomado de verificadores proyecto 935</t>
  </si>
  <si>
    <t>MARCO TULIO GALARZA IZQUIERDO</t>
  </si>
  <si>
    <t>FS-082-A2012</t>
  </si>
  <si>
    <t>Servicios profesionales como docente invitado en desarrollo de la unidad de Mercadeo en Servicios de la salud proyecto  931</t>
  </si>
  <si>
    <t>NESTOR FERNANDO VELANDIA HERRERA</t>
  </si>
  <si>
    <t>FS-083-A2012</t>
  </si>
  <si>
    <t>Servicios profesionales como docente invitado en desarrollo de la unidad de Planeamiento estrategico del Recrso Humano proyecto  931</t>
  </si>
  <si>
    <t>INVERSIONES TURISTICAS DEL HUILA LTDA</t>
  </si>
  <si>
    <t>FS-084-A2012</t>
  </si>
  <si>
    <t>Alquiler de una  aula externa para realizacion de l VIII Simposio de Enfermedades tropicales e inmunodeficiencia proyecto 919</t>
  </si>
  <si>
    <t xml:space="preserve">ARRENDAMIENTO </t>
  </si>
  <si>
    <t>PATRICIA VIANEY TAMAYO PASCUAS</t>
  </si>
  <si>
    <t>FS-085-A2012</t>
  </si>
  <si>
    <t>Compra de un computador de escritorio  para la especializacion medicina interna  proyecto  920</t>
  </si>
  <si>
    <t>FS-086-A2012</t>
  </si>
  <si>
    <t>Suministro de papeleria y utiles de oficina para el desarrollo del Curso Preuniversitario con Enfasis en Salud  proyecto 932</t>
  </si>
  <si>
    <t>NAPOLEON ALBERTO ORTIZ GUEVARA</t>
  </si>
  <si>
    <t>FS-087-A2012</t>
  </si>
  <si>
    <t>JAIME RODRIGUEZ VELEZ CERVANES</t>
  </si>
  <si>
    <t>FS-088-A2012</t>
  </si>
  <si>
    <t>GLORIA HELENA IBaNEZ SOLANO</t>
  </si>
  <si>
    <t>FS-089-A2012</t>
  </si>
  <si>
    <t xml:space="preserve">Apoyo logIstico y Administrativo  y financiera en la oficina de proyecciO social de la facultad de salud </t>
  </si>
  <si>
    <t>SERGIO ALFREDO ALVARADO ORELLANA</t>
  </si>
  <si>
    <t>FS-091-A2012</t>
  </si>
  <si>
    <t>Servicios profesionales  como docente invitado  en desarrollo del modulo  en la especializacion  en Epidemiologia  Proyecto 908</t>
  </si>
  <si>
    <t>LUZ MARINA MORALES ROBLEDO</t>
  </si>
  <si>
    <t>FS-092-A2012</t>
  </si>
  <si>
    <t>Servicios profesionales para practica de examenes tipo icfes  simulacro  en el preuniversitario en salud   proyecto 932</t>
  </si>
  <si>
    <t>IVAN JARAMILLO PEREZ</t>
  </si>
  <si>
    <t>FS-093-A2012</t>
  </si>
  <si>
    <t>Servicios profesionales  como docente invitado  en desarrollo del modulo Regimen de transferencias en la especializacion  en Geencia en servicios de salud  y seg. Social    Proyecto 925</t>
  </si>
  <si>
    <t>ERIKA CONSUELO ROJAS OSORIO</t>
  </si>
  <si>
    <t>FS-094-A2012</t>
  </si>
  <si>
    <t>Compra de muebles y enseres para la especializaciOn en  Anestesiologia y ReanimaciOn proyecto 918</t>
  </si>
  <si>
    <t>RUTH PATRICIA DIAZ VEGA</t>
  </si>
  <si>
    <t>FS-095-A2012</t>
  </si>
  <si>
    <t>Servicios profesionales  como docente invitado  en desarrollo del modulo 5 del diplomado de verificadores proyecto 935</t>
  </si>
  <si>
    <t>SANDRA YANETH CARDENAS PINZON</t>
  </si>
  <si>
    <t>FS-096-A2012</t>
  </si>
  <si>
    <t>Servicios profesionales  como docente invitado  en desarrollo del modulo 6 del diplomado de verificadores proyecto 935</t>
  </si>
  <si>
    <t>CLAUDIA HELENA OLAVE BLACKBURN</t>
  </si>
  <si>
    <t>FS-097-A2012</t>
  </si>
  <si>
    <t>Compra o suministro de muebles y Enseres con destino a la EspecializaciOn  en Cirugia General  proyecto  915</t>
  </si>
  <si>
    <t>ANA MARIA BAUTISTA GONZALEZ</t>
  </si>
  <si>
    <t>FS-098-A2012</t>
  </si>
  <si>
    <t>Servicios profesionales  como docente invitado  en desarrollo del modulo 8 del diplomado de verificadores proyecto 935</t>
  </si>
  <si>
    <t>FS-099-A2012</t>
  </si>
  <si>
    <t>Se compromete a procesar y analizar las encuestas realizadaSA docentes, egresados directivos, estudiantes dentro del proceso de autoevaluaciOn a los 5 postgrados clinicos de la Facultad de Salud</t>
  </si>
  <si>
    <t>FABIO AURELIO RIVAS MUNOZ</t>
  </si>
  <si>
    <t>FS-100-A2012</t>
  </si>
  <si>
    <t>Docente invitado en La Especializacion en Epidemiologia proyecto 961</t>
  </si>
  <si>
    <t>FS-101-A2012</t>
  </si>
  <si>
    <t>Servicios de apoyo a la GestiOn  Administratiy Financiera en la especializacion en  epidemiologia y Enfermeria Nefrologia  y Urologia Proyecto 961</t>
  </si>
  <si>
    <t>JOSE ANTONIO TIBADUIZA CRISTANCHO</t>
  </si>
  <si>
    <t>FS-102-A2012</t>
  </si>
  <si>
    <t>Servicios profesionales  como docente invitado  en la Especializacion en Gerencia en Servicios de salud y seguridad social proyecto 931</t>
  </si>
  <si>
    <t>FS-104-A2012</t>
  </si>
  <si>
    <t>Servicios de alquiler de aula del centro de convenciones Jose Eustacio Rivera para la realizaciOn  del primer encuentro de eresdados  de la Especializacion en Pediatria proyecto 919</t>
  </si>
  <si>
    <t>DAVID JOSE LEAL RAMON</t>
  </si>
  <si>
    <t>FS-105-A2012</t>
  </si>
  <si>
    <t>ALVARO GABRIEL RINCON JAIMES</t>
  </si>
  <si>
    <t>FS-106 -A2012</t>
  </si>
  <si>
    <t>JAVIER FERNANDO CASTRO DIAZ</t>
  </si>
  <si>
    <t>FS-107-A2012</t>
  </si>
  <si>
    <t>Servicios profesionales  como docente invitado  en la Especializacion en Gerencia en Servicios de salud y seguridad social proyecto 925</t>
  </si>
  <si>
    <t>CARLOS ANDRES GARCIA GUZMAN</t>
  </si>
  <si>
    <t>FS-110-A2012</t>
  </si>
  <si>
    <t>Servicios de auxiliar de investigacion  para el proyecto evaluacion del impacto de egresdados  de la especializacion  en enfermeria proyecto 948</t>
  </si>
  <si>
    <t>FS-111-A2012</t>
  </si>
  <si>
    <t>Servicios de apoyo a la GestiOn  Administrativa  Proyecto 01-212-03 Excedentes</t>
  </si>
  <si>
    <t>AIR TOURS NEIVA SAS</t>
  </si>
  <si>
    <t>FS-112-A2012</t>
  </si>
  <si>
    <t>Suministro de pasajeSAereos para los docentes invitados  especializacion en pediatria proyecto 919</t>
  </si>
  <si>
    <t>DENYS VASQUEZ VISCAYA</t>
  </si>
  <si>
    <t>FS-113-A2012</t>
  </si>
  <si>
    <t>Suministro de carnet para los estudiantes de la especializacion en pediatria proyecto 919</t>
  </si>
  <si>
    <t>SAULO DE FRANCISCO NAVARRO ALARCON</t>
  </si>
  <si>
    <t>FS-114-A2012</t>
  </si>
  <si>
    <t>Apoyo LogIstico y Administrativo , y asesoria juridica en los proyectos de proyecciOn social  Proyecto 212-03 Excedentes Plan de Accion 2012</t>
  </si>
  <si>
    <t>FS-115-A2012</t>
  </si>
  <si>
    <t>Servicios de hospedaje y alimentaciOn para los docentes invitados de la EspecializaciOn en Epidemiologia en el proyecto  961</t>
  </si>
  <si>
    <t>CORPORACION CLUB CAMPESTRE DE NEIVA</t>
  </si>
  <si>
    <t>FS-116-A2012</t>
  </si>
  <si>
    <t>Apoyo LogIstico para  llevar a cabo el primer encuentro de egresados de la especializacion en pediatria  proyecto 919</t>
  </si>
  <si>
    <t>FS-117-A2012</t>
  </si>
  <si>
    <t>Sumnistro de pasajeSAereos para docentes de la especializacion en epidemiologia proyecto 961</t>
  </si>
  <si>
    <t>FS-118-A2012</t>
  </si>
  <si>
    <t>Apoyo LogIstico para jornada lUdica cultural y recreativa  para actividad de bienestar  proyectoSACTPY623-05 Plan de accion 2012</t>
  </si>
  <si>
    <t>FS-119-A2012</t>
  </si>
  <si>
    <t>Servicios de facilitador de ayudaSAudiovisuales para el desarrollo de la especializacion proyecto 961</t>
  </si>
  <si>
    <t>FS-120-A2012</t>
  </si>
  <si>
    <t>Servicios de fotocopias e impresos para el desarrollo del proyecto  961</t>
  </si>
  <si>
    <t>FS-121-A2012</t>
  </si>
  <si>
    <t>Suministro de modulos para la reproduccion del material de lectura  delos estudiantes de la especializacion en EpIdemiologia proyecto 961</t>
  </si>
  <si>
    <t>CESAR AUGUSTO PERDOMO GUERRERO</t>
  </si>
  <si>
    <t>FS-122-A2012</t>
  </si>
  <si>
    <t>Coordinador de la oficina de proyeccion social de la facultad de salud y facultad de ingenieria proyectos 211-01-212-03</t>
  </si>
  <si>
    <t>MARIA TERESA GUERRA RENDON</t>
  </si>
  <si>
    <t>FS-123-A2012</t>
  </si>
  <si>
    <t>Servicios como Biologa para el laboratorio de medicina genomica proyecto 936</t>
  </si>
  <si>
    <t>MAGDA CONSTANZA TORRENTE CUBILLOS</t>
  </si>
  <si>
    <t>FS-124-A2012</t>
  </si>
  <si>
    <t>Docente invitado para el desarrollo de la Especializa&lt;cion en Pediatri   proyecto 919</t>
  </si>
  <si>
    <t>FS-125-A2012</t>
  </si>
  <si>
    <t>Apoyo para el manejo de ayudaSAudiovisuales docentes dela especializacion proyecto 925</t>
  </si>
  <si>
    <t>MELBA GOMEZ SUAREZ</t>
  </si>
  <si>
    <t>FS-126-A2012</t>
  </si>
  <si>
    <t>Servicios profesionales como docente invitado en el diplomado de verificadores   Proyecto 935</t>
  </si>
  <si>
    <t>FS-127-A2012</t>
  </si>
  <si>
    <t>Suministro de fotocopias especializacion en GSSS poryecto 925</t>
  </si>
  <si>
    <t>FS-128-A2012</t>
  </si>
  <si>
    <t>Servicios de actividades de Bienestar estudiantil  para docentes y estudiantes de la especializacion  GSSS Proyecto 925</t>
  </si>
  <si>
    <t>FS-129-A2012</t>
  </si>
  <si>
    <t>Suminsitro de papeleria  para la EspecializaciOn  en GSSS Proyecto 931</t>
  </si>
  <si>
    <t>COMPANIA DE COMERCIO INTERNACIONAL ARC ANALISIS Y REPRESENTACIONES CIENTIFICAS LTDA</t>
  </si>
  <si>
    <t>FS-130-A2012</t>
  </si>
  <si>
    <t>Servicios de porte de mensajeria en la  especializacion en Epidemiologia proyecto 961</t>
  </si>
  <si>
    <t>GLADYS CERQUERA DE BEDOYA</t>
  </si>
  <si>
    <t>FS-131-A2012</t>
  </si>
  <si>
    <t>Apoyo logistico  en actividades de bienestar para la celebracion del dia del enfermero con la comunidad universitaria  proyecto  623-02 y 623-05</t>
  </si>
  <si>
    <t>SANDRA PATRICIA QUIROGA CACERES</t>
  </si>
  <si>
    <t>FS-132-A2012</t>
  </si>
  <si>
    <t>Apoyo actividades de bienestar para 22 personas de la escpecializaciOn  en epidemiologia</t>
  </si>
  <si>
    <t>LUIS ALEXANDER CARVAJAL PINILLA</t>
  </si>
  <si>
    <t>FS-133-A2012</t>
  </si>
  <si>
    <t>Servicios profesionales como asesor de los trabajos de grado en la especializacion  en epidemiologia proyecto 961</t>
  </si>
  <si>
    <t>FS-134-A2012</t>
  </si>
  <si>
    <t>Suministro de papeleria y utiles  de oficina para la especializacion en Epidemiologia proyecto 961</t>
  </si>
  <si>
    <t>FS-135-A2012</t>
  </si>
  <si>
    <t>Servicios de hospedaje a los docentes invitados  en la especializacion en pediatria proyecto 919</t>
  </si>
  <si>
    <t>HOTEL CHICALA SAS</t>
  </si>
  <si>
    <t>FS-136-A2012</t>
  </si>
  <si>
    <t>Alquiler de2 aulaSAuditorios para  250 personas para la realizaciOn del XXIII Congreso Estudiantil Colombiano de InvestigaciOn MEdica por el grupo Omcesur de la Facultad de Salud proyecto 212-02 Plan de Accion 2012</t>
  </si>
  <si>
    <t>GLADYS LOZANO ALARCON</t>
  </si>
  <si>
    <t>FS-137-A2012</t>
  </si>
  <si>
    <t>Servicios profesionales  como docente invitado  en la Especializacion en Epidemiologia proyecto 961</t>
  </si>
  <si>
    <t>LUIS EDGAR GALVIS QUINTERO</t>
  </si>
  <si>
    <t>FS-138-A2012</t>
  </si>
  <si>
    <t>FS-139-A2012</t>
  </si>
  <si>
    <t>Suministro de reactivos para el laboratorio dem edicina genomica proyecto  936</t>
  </si>
  <si>
    <t>ANNAR DIAGNOSTICA IMPORT SAS</t>
  </si>
  <si>
    <t>FS-140-A2012</t>
  </si>
  <si>
    <t>Suministro de insumos para el laboratorio de medicina genomica proyecto  936</t>
  </si>
  <si>
    <t>GLENDA RUTH PINEDA CALDERON</t>
  </si>
  <si>
    <t>FS-141-A2012</t>
  </si>
  <si>
    <t>EDWIN LEANDRO ALVISARIAS</t>
  </si>
  <si>
    <t>FS-142-A2012</t>
  </si>
  <si>
    <t>Servicios de apoyo en el manejo de Archivo en la  Oficina de Secretaria Administrativa de la Facultad de Salud proyecto 212-03</t>
  </si>
  <si>
    <t>FS-143-A2012</t>
  </si>
  <si>
    <t xml:space="preserve">Suministro de cafe y agua para los estudiantes de la especializaciOn  en GSSS incluidos dentro del proyecto  931 </t>
  </si>
  <si>
    <t>HERNAN MAURICIO SANDOYA ALVAREZ</t>
  </si>
  <si>
    <t>FS-144-A2012</t>
  </si>
  <si>
    <t>FS-146-A2012</t>
  </si>
  <si>
    <t>Compra de un computador de escritorio  portatil y una impresora para la especialiacion en Cirugia General  proyecto 915</t>
  </si>
  <si>
    <t>JAVIER HERNANDO ESLAVA SCHMALBACH</t>
  </si>
  <si>
    <t>FS-147-A2012</t>
  </si>
  <si>
    <t>Servicios profesionales como docente externo especializaciOn en Epidemiologia proyecto 961</t>
  </si>
  <si>
    <t>SOCIEDAD COLOMBIANA DE PEDIATRIA</t>
  </si>
  <si>
    <t>FS-149-A2012</t>
  </si>
  <si>
    <t>Servicios de capacitacion a los docentes de pediatria Doris Martha Salgado y  Martha Rocio Vega  al II simposio intenal de actualizacion en pediatria poryecto 919</t>
  </si>
  <si>
    <t>FS-150-A2012</t>
  </si>
  <si>
    <t>Servicios de apoyo en la evaluaciOn y mercadeo de los programas de la especializaciOn  en enfermeria en cuidado critico proyecto 946</t>
  </si>
  <si>
    <t>ZORAIDA MARIA AMABLE AMBROS (EXTRANJERA)</t>
  </si>
  <si>
    <t>FS-151-A2012</t>
  </si>
  <si>
    <t>Servicios profesionales como docente externo especializaciOn en Gernacia en Servicios de Salud y Seguridad Social proyecto 925</t>
  </si>
  <si>
    <t>FABIAN FERNANDO OSORIO TINOCO</t>
  </si>
  <si>
    <t>FS-152-A2012</t>
  </si>
  <si>
    <t>Docente en el desarrollo de la Especializacion   En Gerencia en servicios de salud y seguridad social proyecto 931</t>
  </si>
  <si>
    <t>FS-153-A2012</t>
  </si>
  <si>
    <t>FS-154-A2012</t>
  </si>
  <si>
    <t>Servicios de apoyo a la gestiOn administrativa y financiera en los postgrados clinicos de cirugia general ,ginecologia y obstetricia,  y medina  interna.</t>
  </si>
  <si>
    <t>FS-155-A2012</t>
  </si>
  <si>
    <t>Servicios de apoyo  a la gestiOn administrativa en las especializaciones en gerencia  de servicios de salud  y enfermeria en cuidado critico proyectos 925</t>
  </si>
  <si>
    <t>FS-156-A2012</t>
  </si>
  <si>
    <t>Suministro de carnets con destino a la especializacion en adnestesiologia y reanimacion proyecto 918</t>
  </si>
  <si>
    <t>FS-157-A2012</t>
  </si>
  <si>
    <t>Servicos profesionales como coordinadora  del postgrado de medicina interna  proyecto 920</t>
  </si>
  <si>
    <t>RAQUEL MEDINA RIVAS</t>
  </si>
  <si>
    <t>FS-158-A2012</t>
  </si>
  <si>
    <t>Servicios de apoyo logistico  aistencia administrativa, financiera y de mercadeo  en los proyectos que se ejecutan por fondos especiales de la Facultad de Salud</t>
  </si>
  <si>
    <t>YOLANDA ROCIO MELO MARROQUIN</t>
  </si>
  <si>
    <t>FS-159-A2012</t>
  </si>
  <si>
    <t>DiseNo y diagramacion e impresiOn de 500 ejemplares de la Revista de la Facultad de Salud  edicion No 08</t>
  </si>
  <si>
    <t>LINDA MARIA BARRIOS CARRERA</t>
  </si>
  <si>
    <t>FS-160-A2012</t>
  </si>
  <si>
    <t>Servicios de apoyo  y asesoria en la secretaria academica de la facultad de salud de la Usco</t>
  </si>
  <si>
    <t>FS-161-B2012</t>
  </si>
  <si>
    <t>Apoyo a la gestion administratiiva en el comite editorial  proyecto 02</t>
  </si>
  <si>
    <t>FS-162-B2012</t>
  </si>
  <si>
    <t>Suministro de papeleria y utiles de oficina comite editorial</t>
  </si>
  <si>
    <t>DOLLY LUCIA SALGADO VASQUEZ</t>
  </si>
  <si>
    <t>FS-163-B2012</t>
  </si>
  <si>
    <t>Servicios de apoyo a la gestion administrativa</t>
  </si>
  <si>
    <t>WILLIAM JAVIER VEGA VARGAS</t>
  </si>
  <si>
    <t>FS-164-B2012</t>
  </si>
  <si>
    <t>Docente invitado  EspecializaciOn en Gerencia en Servicios de Salud y Seguridad Social Proyecto 925</t>
  </si>
  <si>
    <t>EL PUNTO ELECTRICO LTDA</t>
  </si>
  <si>
    <t>FS-165-B2012</t>
  </si>
  <si>
    <t>Compra de materiales para instalaciOn de camara en la facultad de salud  Proyecto 421-01 Exc.facultad de salud</t>
  </si>
  <si>
    <t>CLAUDIA YAZMIN TORRES</t>
  </si>
  <si>
    <t>FS-166-B2012</t>
  </si>
  <si>
    <t>Vender e instalar puestos modulares en la oficina de la secretaria academica dela facultad de salud  proyecto 421-24 Excedentes de la Facultad</t>
  </si>
  <si>
    <t>CRISTINA CORONADO LOSADA</t>
  </si>
  <si>
    <t>FS-167-B2012</t>
  </si>
  <si>
    <t>Apoyo para el diseNo , diagramaciOn e impresiOn de revista voces y silencios  proyecto  311-17</t>
  </si>
  <si>
    <t>FS-168-B2012</t>
  </si>
  <si>
    <t>Compra de una impresora para la especializaciOn en  medicina interna  proyecto 920</t>
  </si>
  <si>
    <t>FS-169-B2012</t>
  </si>
  <si>
    <t>Servicios profesionales como docente externo en desarrollo del proyecto 982-2012-2</t>
  </si>
  <si>
    <t>JAIME SALCEDO SaNCHEZ</t>
  </si>
  <si>
    <t>FS-170-B2012</t>
  </si>
  <si>
    <t>Servicios  profesionales como docente externo en especializaciOn  enfermerIa y nefrologIa proyecto 982-2</t>
  </si>
  <si>
    <t>FS-171-B2012</t>
  </si>
  <si>
    <t>Docente Externo en el desarrollo del curso preuniversitario proyecto 976-2</t>
  </si>
  <si>
    <t>FS-172-B2012</t>
  </si>
  <si>
    <t>Servicios de apoyo ala gestiOn administrativa en el curso preuniversitario proyecto976-02</t>
  </si>
  <si>
    <t>FS-173-B2012</t>
  </si>
  <si>
    <t>Servicios de apoyo ala gestiOn administrativa en la especializaciOn en medicina interna proyecto920</t>
  </si>
  <si>
    <t>FS-174-B2012</t>
  </si>
  <si>
    <t>Servicios de apoyo a la gestiOn administrativa en la EspecializaciOn en Gerencia de Servicios de Salud y Seguridad social proyecto 981</t>
  </si>
  <si>
    <t>FS-175-B2012</t>
  </si>
  <si>
    <t>MARYI LORENA MONJE ARAUJO</t>
  </si>
  <si>
    <t>FS-176-B2012</t>
  </si>
  <si>
    <t>FS-177-B2012</t>
  </si>
  <si>
    <t>Compra de un video beam para la especializaciOn en enfermerIa nefrologIa y urologIa proyecto 982</t>
  </si>
  <si>
    <t>FS-178-B2012</t>
  </si>
  <si>
    <t>suministro de papelerIa para desarrollo del proyecto 982</t>
  </si>
  <si>
    <t>FS-179-B2012</t>
  </si>
  <si>
    <t>Suministro de fotocopias  para la especializaciOn en EnfermerIa y NefrologIa proyecto982</t>
  </si>
  <si>
    <t>FS-180-B2012</t>
  </si>
  <si>
    <t>suministro de insumos  para el laboratorio de medicina genOmica Reactivos según proyecto936</t>
  </si>
  <si>
    <t>MARTHA CECILIA VEGA LAGUNA</t>
  </si>
  <si>
    <t>FS-181-B2012</t>
  </si>
  <si>
    <t>Docente Externo en desarrollo de la especializaciOn en EnfermerIa  NefrologIa y UrologIa proyecto 982</t>
  </si>
  <si>
    <t>NANCY FERNANDA POVEDA LUQUE</t>
  </si>
  <si>
    <t>FS-182-B2012</t>
  </si>
  <si>
    <t>DAGOBERTO SANTOFIMIO SIERRA</t>
  </si>
  <si>
    <t>FS-183-B2012</t>
  </si>
  <si>
    <t>Servicios profesionales como asesor de los trabajos de grado especializaciOn en epidemiologia proyecto 961</t>
  </si>
  <si>
    <t>CAMILO ANDRES GARCIA GUZMAN</t>
  </si>
  <si>
    <t>FS-184-B2012</t>
  </si>
  <si>
    <t>Servicios de auxiliar de investigaciOn para el proyecto evaluaciOn del impacto de egresados e de la especializaciOn  en Epidemiologia proyecto  961</t>
  </si>
  <si>
    <t>FS-185-B2012</t>
  </si>
  <si>
    <t>Apoyo a la gestiOn administrativa  y financiera  en la especializaciOn en epidemiologia  y enfermerIa  nefrologIa y urologIa proyectos 984-982</t>
  </si>
  <si>
    <t>FS-186-B2012</t>
  </si>
  <si>
    <t>Suministro de papelerIa y útiles de oficina para el desarrollo del proyecto 981 GSSS</t>
  </si>
  <si>
    <t>FS-187-B2012</t>
  </si>
  <si>
    <t>Servicios de actividades de Bienestar universitario para el desarrollo de la especializaciOn  GSSS proyecto 981</t>
  </si>
  <si>
    <t>FS-188-B2012</t>
  </si>
  <si>
    <t>Suministro  de pasajeSAereoSA los docentes de la EspecializaciOn en Gerencia en Servicios s de salud proyecto 981</t>
  </si>
  <si>
    <t>FS-189-B2012</t>
  </si>
  <si>
    <t>Servicios de hospedaje y alimentaciOn a lo docentes ext4ernos de la especializaciOn en Gerencia de Servicios de Salud proyecto 981</t>
  </si>
  <si>
    <t>FS-190-B2012</t>
  </si>
  <si>
    <t>Suministro de mOdulos  e impresos para la especializaciOn en GSSS proyecto  981</t>
  </si>
  <si>
    <t>FS-191-B2012</t>
  </si>
  <si>
    <t>Servicios de fotocopias e impresos  para los estudiantes especializaciOn en GSSS Proyecto  981</t>
  </si>
  <si>
    <t>FS-192-B2012</t>
  </si>
  <si>
    <t>Servicios de apoyo en el manejo de ayudaSAudiovisuales en los proyecto s 981 de la facultad de salud</t>
  </si>
  <si>
    <t>FS-193-B2012</t>
  </si>
  <si>
    <t>Servicios de apoyo para actividades de Bienestar Universitario  para docentes y estudiantes de la especializaciOn en Epidemiologia ^Proyecto 984</t>
  </si>
  <si>
    <t>FS-194-B2012</t>
  </si>
  <si>
    <t>Servicios de facilitador de ayudaSAudiovisuales video bean, portatil, requeridos en el desarrollo de la especializaciOn  en Epidemiologia proyecto 984</t>
  </si>
  <si>
    <t>FS-195-B2012</t>
  </si>
  <si>
    <t>Suministro de papelerIa y útiles de oficina para el desarrollo del proyecto 984 EspecializaciOn en Epidemiologia</t>
  </si>
  <si>
    <t>FS-196-B2012</t>
  </si>
  <si>
    <t>Suministro de fotocopias  para la especializaciOn en Epidemiologia proyecto  984</t>
  </si>
  <si>
    <t>FS-197-B2012</t>
  </si>
  <si>
    <t>Servicios de hospedaje y alimentaciOn docentes de la especializaciones en  epidemiologia proyecto 984</t>
  </si>
  <si>
    <t>FS-198-B2012</t>
  </si>
  <si>
    <t>Suministro  de pasajeSAereos para los docentes de la especializaciOn en Epidemiologia proyecto 984</t>
  </si>
  <si>
    <t>FS-199-B2012</t>
  </si>
  <si>
    <t>Compra /suministro de pasajeSAereos  para los docentes  de la especializaciOn en PediatrIa proyecto 919</t>
  </si>
  <si>
    <t>NUBIA AMPARO RUIZ SUAREZ</t>
  </si>
  <si>
    <t>FS-200-B2012</t>
  </si>
  <si>
    <t>Servicios como bacteriOloga en el laboratorio de medicina genOmica proyecto 936</t>
  </si>
  <si>
    <t>FS-201-B2012</t>
  </si>
  <si>
    <t>Servicios profesionales para el desarrollo de un  taller sobre metodologIa y marco lOgico dirigido a personal docente y administrativo de la Facultad de Salud proyecto342-01 y 611-02</t>
  </si>
  <si>
    <t>OSCAR ALEXANDER GUEVARA CRUZ</t>
  </si>
  <si>
    <t>FS-202-B2012</t>
  </si>
  <si>
    <t>Docente externo en el desarrollo de la EspecializaciOn  de epidemiologia  d proyecto 984</t>
  </si>
  <si>
    <t>GERMAN ARTURO ROMERO SILVA</t>
  </si>
  <si>
    <t>FS-203-B2012</t>
  </si>
  <si>
    <t>Docente externo en el desarrollo de la EspecializaciOn  En Gerencia  de servicios de salud y seguridad social proyecto 981</t>
  </si>
  <si>
    <t>LUIS RAMON MONTERO FERNANDEZ</t>
  </si>
  <si>
    <t>FS-205-B2012</t>
  </si>
  <si>
    <t>Servicios profesionales como docente externo  EspecializaciOn en Gerencia  de servicios de salud  proyecto  981</t>
  </si>
  <si>
    <t>LAUREANO GOMEZ RAMIREZ</t>
  </si>
  <si>
    <t>FS-206-B2012</t>
  </si>
  <si>
    <t xml:space="preserve">Servicios profesionales como asesor en la Facultad de Salud </t>
  </si>
  <si>
    <t>JULIO CESAR CABRERA  MONJE</t>
  </si>
  <si>
    <t>FS-207-B2012</t>
  </si>
  <si>
    <t>Servicios profesionaleSAsesorar y representar y realizar gestion en nombre de la facultad de salud  en proceso de cluster de la salud a nivel nacional e internacional proyecto PY 212-02-Y212-03</t>
  </si>
  <si>
    <t xml:space="preserve">MILTON FERNEY JIMENEZ SOTO </t>
  </si>
  <si>
    <t>FS-208-B2012</t>
  </si>
  <si>
    <t>Servicios profesionales como docente externo en desarrollo del proyecto 919</t>
  </si>
  <si>
    <t>SHOKERY SALIEB  AWADALLA GABRIAL</t>
  </si>
  <si>
    <t>FS-209-B2012</t>
  </si>
  <si>
    <t xml:space="preserve">Servicios profesionales como docente externo  EspecializaciOn en pediatria  </t>
  </si>
  <si>
    <t>ARNALDO HELI SOLANO RUIZ</t>
  </si>
  <si>
    <t>FS-210-B2012</t>
  </si>
  <si>
    <t>LUZ MIRYAM  CLAROS GIRALDO</t>
  </si>
  <si>
    <t>FS-211-B2012</t>
  </si>
  <si>
    <t>INDUSTRIAS QUIMICAS ASPROQUIN LTDA</t>
  </si>
  <si>
    <t>FS-213-B2012</t>
  </si>
  <si>
    <t>Suministro de elementos de aseo y cafeteria  proyecto 421,-25</t>
  </si>
  <si>
    <t xml:space="preserve">FS-214-B2012 </t>
  </si>
  <si>
    <t>Suministro materiales e insumos Reactivos para el laboratorio de genomica facsalud proyecto 936</t>
  </si>
  <si>
    <t>FS-215-B2012</t>
  </si>
  <si>
    <t>Suminsitro de papeleria y utiles de oficina proyecto 920</t>
  </si>
  <si>
    <t>FS-216-B2012</t>
  </si>
  <si>
    <t>Servicios profesionales como docente externo  EspecializaciOn en Epidemiologia proyecto  984</t>
  </si>
  <si>
    <t>FS-217-B2012</t>
  </si>
  <si>
    <t>ELECTROCOM LTDA</t>
  </si>
  <si>
    <t>FS-219-B2012</t>
  </si>
  <si>
    <t>Mantenimiento preventivo y correctivo equipo de aire acondicionado proyecto 920</t>
  </si>
  <si>
    <t>FS-220-B2012</t>
  </si>
  <si>
    <t>Mantenimiento preventivo y correctivo equipo de aire acondicionado proyecto 917</t>
  </si>
  <si>
    <t>FS-221-B2012</t>
  </si>
  <si>
    <t>Compra de una UPS y untelefax para la especializacion  en medicina interna proyecto  920</t>
  </si>
  <si>
    <t>251/09/2012</t>
  </si>
  <si>
    <t>FS-222-B2012</t>
  </si>
  <si>
    <t>Mantenimiento preventivo y correctivo equipo de aire acondicionado proyecto 919</t>
  </si>
  <si>
    <t>FS-223-B2012</t>
  </si>
  <si>
    <t>Mantenimiento preventivo y correctivo equipo de aire acondicionado proyecto 915</t>
  </si>
  <si>
    <t>INVERSIONES GOVAL SAS</t>
  </si>
  <si>
    <t>FS-225-B2012</t>
  </si>
  <si>
    <t>Servicios mejoramiento infraestructura, arreglo de  sanitarios primer y segundo piso facultad de salud</t>
  </si>
  <si>
    <t>FS-226-B2012</t>
  </si>
  <si>
    <t>Publicidad de la nueva cohorte de la especializacion en epidemiologia proyecto  984</t>
  </si>
  <si>
    <t>12115387-3</t>
  </si>
  <si>
    <t>FS-227B2012</t>
  </si>
  <si>
    <t>El Contratista se compromete a prestar  los servicios profesionales como docentes externo en la especializaciOn  de Epidemiologia proyecto 984</t>
  </si>
  <si>
    <t>16735175-3</t>
  </si>
  <si>
    <t>FS-228-B2012</t>
  </si>
  <si>
    <t>12966347-11</t>
  </si>
  <si>
    <t>FS-229-B2012</t>
  </si>
  <si>
    <t>El Contratista se compromete a prestar  los servicios profesionales como  docente externo  en la especializaciOn en epidemiologia proyecto 984</t>
  </si>
  <si>
    <t>ALEXANDER GONZALEZ IPUZ</t>
  </si>
  <si>
    <t>7727414-2</t>
  </si>
  <si>
    <t>FS-231-B2012</t>
  </si>
  <si>
    <t>Compra de un archivo rodante mecanico y otros para la oficina de secretaria academica proyecto  421-24</t>
  </si>
  <si>
    <t>17179978-9</t>
  </si>
  <si>
    <t>FS-232-B2012</t>
  </si>
  <si>
    <t>Compra de libros bibliograficos  para la especializaciOn  en medicina interna  Proyecto  920</t>
  </si>
  <si>
    <t>ALEXANDRA CUELLAR LOSADA</t>
  </si>
  <si>
    <t>26560497-6</t>
  </si>
  <si>
    <t>FS-233-B2012</t>
  </si>
  <si>
    <t>Apoyo a la gestiOn administrativa para el proceso de autoevaluaciOn del programa de enfermerIa proyecto 311-18 plan de acciOn Facsalud</t>
  </si>
  <si>
    <t>FS-234-B2012</t>
  </si>
  <si>
    <t>Servicios profesionales como docente externo  EspecializaciOn en Gerencia  de servicios de salud  proyecto  984</t>
  </si>
  <si>
    <t>PALOMINO LTDA</t>
  </si>
  <si>
    <t>813007727-7</t>
  </si>
  <si>
    <t>FS-235-B2012</t>
  </si>
  <si>
    <t>Compra de un aire acondicionado para la especializacion en pediatria proyecto 919</t>
  </si>
  <si>
    <t>SILVERIO CASTANEDA CORTES</t>
  </si>
  <si>
    <t>12104502-7</t>
  </si>
  <si>
    <t>FS-236-B2012</t>
  </si>
  <si>
    <t>Servicios de mantenimiento al polideportivo de la facultad de salud  proyecto 421-01</t>
  </si>
  <si>
    <t>ORDEN DE TRABAJO</t>
  </si>
  <si>
    <t>JUAN JOSE MUNOZ ROBAYO</t>
  </si>
  <si>
    <t>79304032-9</t>
  </si>
  <si>
    <t>FS-237-B2012</t>
  </si>
  <si>
    <t>NATALIA ANDREA PENA SANTOFIMIO</t>
  </si>
  <si>
    <t>1075228853-1</t>
  </si>
  <si>
    <t>FS-238-B2012</t>
  </si>
  <si>
    <t>Compra de elementos para actividades deportivas plan de accion exc.facsalud  proyecto623-02</t>
  </si>
  <si>
    <t>FS-239-B2012</t>
  </si>
  <si>
    <t>Servicios profesionales como docente externo  EspecializaciOn Postgrado clInico medicina interna proyecto  920</t>
  </si>
  <si>
    <t>800220327-9</t>
  </si>
  <si>
    <t>FS-240-B2012</t>
  </si>
  <si>
    <t>Orden de servicio para publicidad y mercadeo de la convocatoria de los postgrados clinicos  2012-2</t>
  </si>
  <si>
    <t>52076724-1</t>
  </si>
  <si>
    <t>FS-241-B2012</t>
  </si>
  <si>
    <t>Compra de sillas interlocutoras especializaciones clinicas Proy.918</t>
  </si>
  <si>
    <t>ANA MARIA CABRERA VIDELA</t>
  </si>
  <si>
    <t>36159351-5</t>
  </si>
  <si>
    <t>FS-242-B2012</t>
  </si>
  <si>
    <t>Servicios de AsesorIa especializada para la formulaciOn para diseNo  especializaciOn en salud ocupacional proyecto-322-25</t>
  </si>
  <si>
    <t>GLORIA HELENA IBANEZ SOLANO</t>
  </si>
  <si>
    <t>55164704-0</t>
  </si>
  <si>
    <t>FS-243-B2012</t>
  </si>
  <si>
    <t>Servicios de apoyo a la gestiOn administrativa en procesos de sistematizaciOn proyecto322-21</t>
  </si>
  <si>
    <t>CESAR ALBERTO PEREZ PERDOMO</t>
  </si>
  <si>
    <t>12115558-6</t>
  </si>
  <si>
    <t>FS-244-B2012</t>
  </si>
  <si>
    <t>GIOVANNI CAVIEDES PEREZ</t>
  </si>
  <si>
    <t>7712724-5</t>
  </si>
  <si>
    <t>FS-245-B2012</t>
  </si>
  <si>
    <t>900505338-7</t>
  </si>
  <si>
    <t>FS-246-B2012</t>
  </si>
  <si>
    <t>Suministro de pasajeSAereos y hospedaje para docentes Dr. Doris martha cecilia salgado  y Rocio Vega esp.pediaria proyecto   919</t>
  </si>
  <si>
    <t>SEFENET LTDA</t>
  </si>
  <si>
    <t>813013124-0</t>
  </si>
  <si>
    <t>FS-247-B2012</t>
  </si>
  <si>
    <t>Publicidad escrita en diario  regional para encuentro de egresaos especializacion en  Gerencia  de servicisos  de salud y seguridad social proyecto  981</t>
  </si>
  <si>
    <t>FS-248-B2012</t>
  </si>
  <si>
    <t>FS-249-B2012</t>
  </si>
  <si>
    <t>Compra de archivadoreSAereos metalicos especializacion en Gerencia de Servicios en salud proyecto 981</t>
  </si>
  <si>
    <t>12136332-9</t>
  </si>
  <si>
    <t>FS-250-B2012</t>
  </si>
  <si>
    <t>Servicio de apoyo logIstico en la organizaciOn  y ejecuciOn del encuentro de egresados especializaciOn en GSSS  proyecto 981</t>
  </si>
  <si>
    <t>26433756-2</t>
  </si>
  <si>
    <t>FS-251-B2012</t>
  </si>
  <si>
    <t>Servicio de apoyo a la gestiOn proyecto 983</t>
  </si>
  <si>
    <t>LUIS GUILLERMO CORTESAFANADOR</t>
  </si>
  <si>
    <t>2025643-1</t>
  </si>
  <si>
    <t>FS-252-B2012</t>
  </si>
  <si>
    <t>Compra de material Bibliografico proyecto 322-21</t>
  </si>
  <si>
    <t>36182334-6</t>
  </si>
  <si>
    <t>FS-253-B2012</t>
  </si>
  <si>
    <t>Servicios de asesorIa  para el diseNo  de la maestrIa en administraciOn alta calidad en salud proyecto-322-21</t>
  </si>
  <si>
    <t>CLAUDIA MARCELA HERNANDEZ MOJICA</t>
  </si>
  <si>
    <t>35508993-8</t>
  </si>
  <si>
    <t>FS-254-B2012</t>
  </si>
  <si>
    <t>Servicios profesionales como docente externo  EspecializaciOn Medicina interna Proyecto  920</t>
  </si>
  <si>
    <t>7719601-1</t>
  </si>
  <si>
    <t>FS-255-B2012</t>
  </si>
  <si>
    <t>Servicios de  auxiliar para la realizaciOn del VII encuentro de egresados  y actualizaciOn base de datos  especializaciOn en epidemiologia proyecto984</t>
  </si>
  <si>
    <t>12120649-8</t>
  </si>
  <si>
    <t>FS-256-B2012</t>
  </si>
  <si>
    <t>Servicios de logIstica para el VI encuentro de egresados de la especializaciOn en Epidemiologia proyecto 984</t>
  </si>
  <si>
    <t>FS-257-B2012</t>
  </si>
  <si>
    <t>Servicios logIsticos de evento para actividadeSA realizar  en la especializaciOn  en enfermerIa  nefrologIa  proyecto 982</t>
  </si>
  <si>
    <t>19256375-5</t>
  </si>
  <si>
    <t>FS-258-B2012</t>
  </si>
  <si>
    <t>Servicios profesionales como docente externo  en el Diplomado de verificadores proy 983</t>
  </si>
  <si>
    <t>JOSE RAMIRO SANTOS CHACON</t>
  </si>
  <si>
    <t>1075237367-1</t>
  </si>
  <si>
    <t>FS-259-B2012</t>
  </si>
  <si>
    <t>Construccion graderia para el polideportivo de la facultad de salud  proyecto 421-01</t>
  </si>
  <si>
    <t>FS-260-B2012</t>
  </si>
  <si>
    <t>Recursos bibliograficos para la especializacion en enfermeria  Nefrologia y urologia proyecto 982</t>
  </si>
  <si>
    <t>DIOSELINA CIFUENTES ESPINOSA</t>
  </si>
  <si>
    <t>3248963-2</t>
  </si>
  <si>
    <t>FS-261-B2012</t>
  </si>
  <si>
    <t>Construccion  de obraSA la entrada de la Facultad de Salud Proyecto 421-01</t>
  </si>
  <si>
    <t>ROSA MARILYN VARGAS REYES</t>
  </si>
  <si>
    <t>36286318-5</t>
  </si>
  <si>
    <t>FS-262-B2012</t>
  </si>
  <si>
    <t>55154564-3</t>
  </si>
  <si>
    <t>FS-263-B2012</t>
  </si>
  <si>
    <t>Apoyo para la realizacion de encuestas  y documento proyecto 322-22</t>
  </si>
  <si>
    <t>OFELIA PALENCIA FAJARDO</t>
  </si>
  <si>
    <t>41620678-2</t>
  </si>
  <si>
    <t>FS-264-B2012</t>
  </si>
  <si>
    <t>CLUB EMPRESARIAL Y DE NEGOCIOS SAS</t>
  </si>
  <si>
    <t>900545793-6</t>
  </si>
  <si>
    <t>FS-265-B2012</t>
  </si>
  <si>
    <t>Apoyo logIstico para evento encuentro de egresados de los programas de enfermerIa y medicina  proyecto211-02</t>
  </si>
  <si>
    <t>JORGE ALEJANDRO GONZALEZ LOZANO</t>
  </si>
  <si>
    <t>79912755-3</t>
  </si>
  <si>
    <t>FS-266-B2012</t>
  </si>
  <si>
    <t>Suministro material litografico para adelantar actividad del encuentro de egresados de los programs de enfermeria y medicina proyecto211-02</t>
  </si>
  <si>
    <t>FS-267-B2012</t>
  </si>
  <si>
    <t>Servicos de hospedaje y alimentacion diplomado de verificadores proyecto 983</t>
  </si>
  <si>
    <t>09/11,/2012</t>
  </si>
  <si>
    <t>FS-268-B2012</t>
  </si>
  <si>
    <t>suminsitro de pasajeSAereos diplomado verificadores proyecto 983</t>
  </si>
  <si>
    <t>800224833-2</t>
  </si>
  <si>
    <t>FS-269-B2012</t>
  </si>
  <si>
    <t>Suministro de reactivos laboratorio de medicina genomica  proyecto 936</t>
  </si>
  <si>
    <t>830025281-2</t>
  </si>
  <si>
    <t>FS-270-B2012</t>
  </si>
  <si>
    <t>39564654-9</t>
  </si>
  <si>
    <t>FS-272-B2012</t>
  </si>
  <si>
    <t>FS-273-B2012</t>
  </si>
  <si>
    <t>Suministro esferos multiusoSApuntador laseer con nombre grabado celebracion dia del medico  actividades culturales proyecto623-05</t>
  </si>
  <si>
    <t>FS-274-B2012</t>
  </si>
  <si>
    <t>Servicios de hospedaje y alimentacion  proyecto 342-01 docente invitado Enfermeria</t>
  </si>
  <si>
    <t>FS-275-B2012</t>
  </si>
  <si>
    <t>compra de gabinetes  de pared  para proyecto 915</t>
  </si>
  <si>
    <t>36151634-8</t>
  </si>
  <si>
    <t>FS-276-B2012</t>
  </si>
  <si>
    <t>Servicio de fotocopiado e impresos  diplomado verificadores proyecto 983</t>
  </si>
  <si>
    <t>LUCENA ALEJANDRA GRISALES TABORDA</t>
  </si>
  <si>
    <t>31951252-2</t>
  </si>
  <si>
    <t>FS-277-B2012</t>
  </si>
  <si>
    <t>Suminsitro de recordatorios para el encuentro egresados especializacion epidemiologia proyecto 984</t>
  </si>
  <si>
    <t>TERESA TONINI ( EXTRANJERO)</t>
  </si>
  <si>
    <t>CY868017</t>
  </si>
  <si>
    <t>FS-278-B2012</t>
  </si>
  <si>
    <t>Servicios profesionales como conferencista invitada  invitada  en desarrollo del proyecto342-01</t>
  </si>
  <si>
    <t>GILBERTO MUNOZ ADARMES</t>
  </si>
  <si>
    <t>4935071-0</t>
  </si>
  <si>
    <t>FS-279-B2012</t>
  </si>
  <si>
    <t>Compra de locker metalicos para el proyecto 915 Espec.cirugia general</t>
  </si>
  <si>
    <t>FS-280-B2012</t>
  </si>
  <si>
    <t>Docente invitado para la capacitaciOn de docentes de la facultad de salud  proyecto324-08</t>
  </si>
  <si>
    <t>COMPANIA  EMPRESARIAL DEL HUILA LTDA</t>
  </si>
  <si>
    <t>813005070-8</t>
  </si>
  <si>
    <t>FS-281-B2012</t>
  </si>
  <si>
    <t>Compra de una nevera  para el  proyecto  918  de Anestesiologia y reanimacion</t>
  </si>
  <si>
    <t>FS-282-B2012</t>
  </si>
  <si>
    <t xml:space="preserve">Compra de una nevera  para el  proyecto  915  de cirugia general  </t>
  </si>
  <si>
    <t>FS-283-B2012</t>
  </si>
  <si>
    <t>Suministro de camibusos para proyecto- de proyeccion social  adulto mayor - con los estudiantes de enfermeria  proyecto 212-02</t>
  </si>
  <si>
    <t>891101711-5</t>
  </si>
  <si>
    <t>FS-284-B2012</t>
  </si>
  <si>
    <t>Servicios prestados para actividades de bienestar estudiantil  EspecializaciOn en medicina interna proyecto 920</t>
  </si>
  <si>
    <t>26422290-5</t>
  </si>
  <si>
    <t>FS-285-B2012</t>
  </si>
  <si>
    <t>Servicios de apoyo para actividades de bienestar estudiantil  Proyecto 623-02</t>
  </si>
  <si>
    <t>ANA BEATRIZ RAMIREZ CRUZ</t>
  </si>
  <si>
    <t>55164699-1</t>
  </si>
  <si>
    <t>FS-286-B2012</t>
  </si>
  <si>
    <t>Servicios de enmarcaicion de  9 cuadros con marco importado y vidrioSAntireflectivos de la facultad de Salud</t>
  </si>
  <si>
    <t>IDALY PASTRANA SALAZAR</t>
  </si>
  <si>
    <t>26606579-9</t>
  </si>
  <si>
    <t>FS-287-B2012</t>
  </si>
  <si>
    <t>Servicios de apoyo logistico para la especializacion en anestesiologia y reanimiacion proyecto 918</t>
  </si>
  <si>
    <t>RODRIGO TAPICHA PENA</t>
  </si>
  <si>
    <t>12123715-1</t>
  </si>
  <si>
    <t>FS-288-B2012</t>
  </si>
  <si>
    <t>Servicios de apoyo logistico para la especializacion en cirugia general  proyecto 915</t>
  </si>
  <si>
    <t>FS-289-B2012</t>
  </si>
  <si>
    <t>Servicios prestados para actividades de bienestar y apoyo logistico para la especializacion en Ginecologia   proyecto 917</t>
  </si>
  <si>
    <t>GERMAN FARFAN TEJADA</t>
  </si>
  <si>
    <t>FCSH-005</t>
  </si>
  <si>
    <t>El CONTRATISTA se compromete con la Universidad a prestar servicio de hospedaje y alimentacion por 12 dIas, a los maestros invitados de la MaestrIa Conflicto, Territorio y Cultura.</t>
  </si>
  <si>
    <t>ORDEN DE SERVICIOS</t>
  </si>
  <si>
    <t xml:space="preserve">MARTHA CECILIA CEDENO PEREZ </t>
  </si>
  <si>
    <t>No. 18</t>
  </si>
  <si>
    <t>Se compromete con la Universidad a presatar sus serhvicios como docente invitado dentro del Programa de Postgrado en Maestria en Conflicto, Territorio y Cultura - quinta cohorte</t>
  </si>
  <si>
    <t>DOCENTE INVITADA</t>
  </si>
  <si>
    <t xml:space="preserve">OLGA GUZMAN LIZCANO </t>
  </si>
  <si>
    <t>FCSH - 06</t>
  </si>
  <si>
    <t>Se compromete con la Universuidad a prestar sus servicios de apoyo a la gestIon  acedemica del Postgrado en la Maestria ern Conflicto, Territorio y Cultura que ofrece la Facultad de Ciencias Sociales y Humanas</t>
  </si>
  <si>
    <t>CONTRATO PRESTACION DE SERVICIOS</t>
  </si>
  <si>
    <t xml:space="preserve">MILENA TRUJILLO PERDOMO  </t>
  </si>
  <si>
    <t>FCSH - 05</t>
  </si>
  <si>
    <t>Se compromete con la Universidad a prestar sus servicios de apoyo a la gestiOn administrativa del postgrado Maestria en Conflicto, Territorio y Cultura</t>
  </si>
  <si>
    <t xml:space="preserve">JUAN ANTONIO LEON GONZALEZ </t>
  </si>
  <si>
    <t>No. 17</t>
  </si>
  <si>
    <t>Se compromete con la Universidad a prestar sus servicios como docente invitado dentro del programa de Postgrado en MaestrIa en Conflicto, Territorio y Cultura - Quinta cohorte.</t>
  </si>
  <si>
    <t>DOCENTE INVITADO</t>
  </si>
  <si>
    <t xml:space="preserve">DAVID DRUMMOND GOW </t>
  </si>
  <si>
    <t>No. 20</t>
  </si>
  <si>
    <t>Se compromete con la Universidad a prestar sus servicios como docente invitado dentro del posgrado de postgrado en MaestrIa en Conflicto, Territorio y cultura - Qunita cohorte.</t>
  </si>
  <si>
    <t xml:space="preserve"> 30/10/2012</t>
  </si>
  <si>
    <t>El contrato No. 20  Suscrito con el Doctor  DAVID DRUMMOND GOW  presenta es pasaporte por el cual no tiene DIG  V.</t>
  </si>
  <si>
    <t>FLAVIO BLADIMIR RODRIGUEZ MUNOZ</t>
  </si>
  <si>
    <t>No. 16</t>
  </si>
  <si>
    <t xml:space="preserve">ELOISA LAMILLA GUERRERO   </t>
  </si>
  <si>
    <t>No. 19</t>
  </si>
  <si>
    <t xml:space="preserve">GEMA DE JESUS TRUJILLO PEREZ </t>
  </si>
  <si>
    <t>No. 21</t>
  </si>
  <si>
    <t>El Contratista se compromete con la Universidad a prestar sus servicios como docente invitado dentro del programa de postgrado en Maestria en conflicto, Territorio y cultura.</t>
  </si>
  <si>
    <t xml:space="preserve">TELMO EDUARDO PENA CORREAL </t>
  </si>
  <si>
    <t>FCSH-001</t>
  </si>
  <si>
    <t>El contratista se compromete con la Universidad a prestar sus servicios para orientar el taller "DiseNo del plan de acompaNamiento, monitoreo y evaluaciOn al cumpolimiento de los reglamentos y micro curriculos", en el programa de Psicologia</t>
  </si>
  <si>
    <t xml:space="preserve">YULI CONSTANZA URQUINA MACIAS </t>
  </si>
  <si>
    <t>FCSH-002</t>
  </si>
  <si>
    <t>El contratista se compromete con la Universidad a prestar sus servicios de asistencia y apoyo metodologico al proceso de autoevaluaciOn con fines de renovacion de la acreditacion del Programa de ComunicaciOn Social y periodismo</t>
  </si>
  <si>
    <t xml:space="preserve"> 27/09/ 2012</t>
  </si>
  <si>
    <t xml:space="preserve">ADRIANA MONTEALEGRE GONZALEZ </t>
  </si>
  <si>
    <t>FCSH-003</t>
  </si>
  <si>
    <t>El contratista se compromete con la Universidad a prestar sus servicios de apoyo administrativo en el proceso de autoevaluaciOn con fines de renovacion de la acreditacion del Programa de ComunicaciOn Social y periodismo</t>
  </si>
  <si>
    <t>EDWIN RAMIREZ VASQUEZ</t>
  </si>
  <si>
    <t>V.A. 0001- 2012</t>
  </si>
  <si>
    <t>RECOLECCION Y TRANSPORTE DE LA COSECHA DE QUINCE HECTaREAS DE ARROZ EN LA GRANJA EXPERIMENTAL DE LA UNIVERSIDAD SURCOLOMBIANA HASTA EL MOLINO EN NEIVA</t>
  </si>
  <si>
    <t>OTRA (SELECCION DIRECTA)</t>
  </si>
  <si>
    <t>CONTRATO</t>
  </si>
  <si>
    <t>SURENVIOS LTDA</t>
  </si>
  <si>
    <t>V.A. 0002- 2012</t>
  </si>
  <si>
    <t xml:space="preserve">SERVICIO DE MENSAJERIA ESPECIALIZADA A NIVEL INTERNACIONAL, NACIONAL, REGIONAL Y URBANA, PARA LA DISTRIBUCION Y ENTREGA DE LA CORRESPONDENCIA QUE SE ORIGINA EN LAS DIFERENTES SEDES DE LA UNIVERSIDAD SURCOLOMBIANA, INCLUIDAS LAS SEDES DE GARZON, PITALITO Y LA PLATA </t>
  </si>
  <si>
    <t>OTRA  (COMPRA O ADQUISICION SIMPLIFICADA)</t>
  </si>
  <si>
    <t>FRANCISCO HERNANDO TORRES SALAS</t>
  </si>
  <si>
    <t>V.A. 0003- 2012</t>
  </si>
  <si>
    <t>ReparaciOn a todo costo de las UPS ubicadas en el Datacenter de la Universidad Surcolombiana</t>
  </si>
  <si>
    <t>V.A. 0004- 2012</t>
  </si>
  <si>
    <t xml:space="preserve">PUBLICACION EN PERIODICO REGIONAL Y/O LOCAL DE AVISOS  RELACIONADOS CON CONVOCATORIASA DOCENTES, LICITACIONES PÚBLICAS Y OTRAS PUBLICACIONES DE CARaCTER ACADeMICO ADMINISTRATIVO QUE SE REQUIEREN AL INTERIOR DE LA UNIVERSIDAD SURCOLOMBIANA </t>
  </si>
  <si>
    <t>DAMANCHY SAS</t>
  </si>
  <si>
    <t>V.A. 0005- 2012</t>
  </si>
  <si>
    <t>SUMINISTRO DE RACIONES  ALIMENTARIAS  CONSISTENTE EN REFRIGERIOS  Y ALMUERZOS PARA  LOSASISTENTES  A LOS CONSEJOS  SUPERIOR Y ACADeMICO DE LA UNIVERSIDAD SURCOLOMBIANA</t>
  </si>
  <si>
    <t>COMPRAVENTA Y/O SUMINISTRO</t>
  </si>
  <si>
    <t>HENRY DUSSAN</t>
  </si>
  <si>
    <t>V.A. 0006- 2012</t>
  </si>
  <si>
    <t>vender conectores terminales y elementos para realizar  el mantenimiento de las subestaciones de distribuciOn de potencia en la Sedes de IngenierIa y Salud de la Universidad Surcolombiana</t>
  </si>
  <si>
    <t>ORDEN DE COMPRA</t>
  </si>
  <si>
    <t>COMERCIALIZADORA AGRICOLA ASOJUNCAL</t>
  </si>
  <si>
    <t>V.A. 0007- 2012</t>
  </si>
  <si>
    <t>suministrar semillas e insumoSAgrIcolas para desarrollar cultivos comerciales y asociados en la investigaciOn de la granja experimental de la Universidad Surcolombiana</t>
  </si>
  <si>
    <t>GERMAN TRIVINO RIVERA</t>
  </si>
  <si>
    <t>V.A. 0008- 2012</t>
  </si>
  <si>
    <t>servicio de  jornales para realizar laSActividadeSAgrIcolas como siembra, desarrollo de cultivos varios, el mantenimiento de cultivos de frutales  y otras tareas de la Granja Experimental de la Universidad Surcolombiana</t>
  </si>
  <si>
    <t>SISTEMAS EN LINEA SA</t>
  </si>
  <si>
    <t>V.A. 0009- 2012</t>
  </si>
  <si>
    <t>prestar el servicio de soporte, mantenimiento y actualizaciOn del sistema administrativo y financiero LINIX a la Universidad Surcolombiana</t>
  </si>
  <si>
    <t>CONSUELO MELO RODRIGUEZ</t>
  </si>
  <si>
    <t>V.A. 0010- 2012</t>
  </si>
  <si>
    <t>SUMINISTRO DE FOTOCOPIAS CON DESTINO A LAS DIFERENTES DEPENDENCIASADMINISTRATIVAS DE LA SEDE POSTGRADOS DE LA UNIVERSIDAD SURCOLOMBIANA</t>
  </si>
  <si>
    <t>TEOFILO MONTENEGRO CONDE</t>
  </si>
  <si>
    <t>V.A. 0011- 2012</t>
  </si>
  <si>
    <t>SUMINISTRO DE FOTOCOPIAS CON DESTINO A LAS DIFERENTES DEPENDENCIASACADEMICAS Y ADMINISTRATIVAS DE LA SEDE SALUD DE LA UNIVERSIDAD SURCOLOMBIANA</t>
  </si>
  <si>
    <t>CAJA DE COMPENSACION FAMILIAR DEL HUILA</t>
  </si>
  <si>
    <t>V.A. 0012- 2012</t>
  </si>
  <si>
    <t>SERVICIO DE SALON, ORGANIZACION Y LOGISTICA, INCLUIDO EL SERVICIO DE ALIMENTACION, PARA LA REALIZACION DE LA REUNION DE SOCIALIZACION DEL CIERRE FISCAL 2011, CON EL PERSONAL ADSCRITO AL AREA FINANCIERA DE LA UNIVERSIDAD SURCOLOMBIANA</t>
  </si>
  <si>
    <t>JAVIER PINILLA PERALTA</t>
  </si>
  <si>
    <t>V.A. 0013- 2012</t>
  </si>
  <si>
    <t xml:space="preserve">REPARACION DE SILLAS UBICADAS EN EL AUDITORIO OLGA TONY VIDALES DE LA UNIVERSIDAD SURCOLOMBIANA </t>
  </si>
  <si>
    <t>V.A. 0014- 2012</t>
  </si>
  <si>
    <t>SUSCRIPCION EN EL PERIODICO LOCAL LA NACION, CON DESTINO A DIFERENTES LAS BIBLIOTECAS Y OTRAS DEPENDENCIAS DE  LA UNIVERSIDAD SURCOLOMBIANA</t>
  </si>
  <si>
    <t>EDITORA DEL HUILA LTDA</t>
  </si>
  <si>
    <t>V.A. 0015- 2012</t>
  </si>
  <si>
    <t>SUSCRIPCION EN EL PERIODICO LOCAL DIARIO DEL HUILA, CON DESTINO A DIFERENTES BIBLIOTECAS Y OTRAS DEPENDENCIAS DE  LA UNIVERSIDAD SURCOLOMBIANA.</t>
  </si>
  <si>
    <t>NEGOCIOS Y GESTION LTDA</t>
  </si>
  <si>
    <t>V.A. 0016- 2012</t>
  </si>
  <si>
    <t>vender FORMATOS DE CERTIFICADOS DE INGRESOS Y RETENCIONES FORMA MINERVA CON DESTINO A LA OFICINA DE TESORERIA DE LA UNIVERSIDAD SURCOLOMBIANA</t>
  </si>
  <si>
    <t>OLGA CRUZ COLLAZOS</t>
  </si>
  <si>
    <t>V.A. 0017- 2012</t>
  </si>
  <si>
    <t>LAVADO Y PLANCHADO DE LAS PRENDAS UTILIZADAS EN LABORATORIOS, CONSULTORIOS, SALAS DE KINESIOLOGIA Y AUDITORIOS DE LA UNIVERSIDAD SURCOLOMBIANA</t>
  </si>
  <si>
    <t>JIMMY RODOLFO DAZA JIMENEZ</t>
  </si>
  <si>
    <t>V.A. 0018- 2012</t>
  </si>
  <si>
    <t>Conferencia “COMO ALCANZAR EL EXITO AUTENTICO, Y EL PODER DE EMPRENDER PROFESIONALES EXITOSOS DEL SIGLO XXI “ dirigida a los estudiantes de primer semestre de la Universidad Surcolombiana</t>
  </si>
  <si>
    <t>IMPRENTA NACIONAL DE COLOMBIA</t>
  </si>
  <si>
    <t>V.A. 0019- 2012</t>
  </si>
  <si>
    <t>publicaciOn de loSActoSAdministrativos de caracter general proferidos por la RectorIa, Consejos Superior y Academicos de la Universidad Surcolombiana</t>
  </si>
  <si>
    <t>JESUS ANTONIO HOYOS PERDOMO</t>
  </si>
  <si>
    <t>V.A. 0020- 2012</t>
  </si>
  <si>
    <t>vender medicamentos para el funcionario Jairo LeOn Villegas, según acta No. 1 del Fondo de Bienestar Social del 17 de enero de 2012</t>
  </si>
  <si>
    <t>V.A. 0021- 2012</t>
  </si>
  <si>
    <t>SUMINISTRO DE FOTOCOPIAS CON DESTINO A LAS DIFERENTES UNIDADESACADEMICAS Y ADMINISTRATIVAS DE LA SEDE CENTRAL DE LA UNIVERSIDAD SURCOLOMBIANA</t>
  </si>
  <si>
    <t>V.A. 0022- 2012</t>
  </si>
  <si>
    <t>SERVICIOS DE HOSPEDAJE, SALON, ORGANIZACION Y LOGISTICA, INCLUIDO EL SERVICIO DE ALIMENTACION, CUANDO SE REQUIERA EN LA UNIVERSIDAD SURCOLOMBIANA</t>
  </si>
  <si>
    <t>V.A. 0023- 2012</t>
  </si>
  <si>
    <t>DISENO Y PUBLICACION BOLETIN ORNI OPINA DEL ANO 2012  con destino a la oficina de Relaciones Nacionales e Internacionales de la Universidad Surcolombiana.</t>
  </si>
  <si>
    <t>JOSE MORA POVEDA</t>
  </si>
  <si>
    <t>V.A. 0024- 2012</t>
  </si>
  <si>
    <t>reparaciOn y mantenimiento de maquinaSAgrIcolas corta maleza o ROTO SPEED y la trocha del tractor MASSEY FERGUSON a servicio de la Granja Experimental de la Universidad Surcolombiana</t>
  </si>
  <si>
    <t>NOHORA CASTANEDA CERQUERA</t>
  </si>
  <si>
    <t>V.A. 0025- 2012</t>
  </si>
  <si>
    <t>elaboraciOn de FICHAS PARA LOS RESTAURANTES ESTUDIANTILES (Sede Central y Facultad de Salud)  de la Universidad Surcolombiana.</t>
  </si>
  <si>
    <t>V.A. 0026- 2012</t>
  </si>
  <si>
    <t>elaboraciOn de comprobantes de egresos forma continua, con destino a la oficina de TesorerIa de la Universidad Surcolombiana</t>
  </si>
  <si>
    <t>AMINTA CALDERON CARDOZO</t>
  </si>
  <si>
    <t>V.A. 0027- 2012</t>
  </si>
  <si>
    <t>reparaciOn de las redes internas de gas natural de los laboratorios de biologIa (228) microbiologIa (232), laboratorio multidisciplinaria (242) y laboratorio de genetica, laboratorio de inmunidad e infecciOn (220), CafetIn (2º piso) de la Facultad de Salud de la Universidad Surcolombiana</t>
  </si>
  <si>
    <t>V.A. 0028- 2012</t>
  </si>
  <si>
    <t>servicio de salOn, organizaciOn y logIstica, incluido el servicio de alimentaciOn, para la realizaciOn del evento para el mejoramiento del clima laboral de los profesores pertenecienteSA la asociaciOn de profesores universitarioSASPU de la Universidad Surcolombiana</t>
  </si>
  <si>
    <t>JESUS ANTONIO RAMIREZ ROMERO</t>
  </si>
  <si>
    <t>V.A. 0029- 2012</t>
  </si>
  <si>
    <t>MANTENIMIENTO PREVENTIVO  Y CORRECTIVO DE LOS SISTEMAS  TELEFONICOS DE LOS CONMUTADORES DE LA UNIVERSIDAD SURCOLOMBIANA</t>
  </si>
  <si>
    <t>V.A. 0030- 2012</t>
  </si>
  <si>
    <t>vender e instalar una tarjeta para la planta telefOnica ubicada en la Sede Postgrados de la Universidad Surcolombiana</t>
  </si>
  <si>
    <t xml:space="preserve">INVERSIONES SALAS Y SUCESORES LTDA </t>
  </si>
  <si>
    <t>V.A. 0031- 2012</t>
  </si>
  <si>
    <t>MANTENIMIENTO PREVENTIVO Y CORRECTIVO DE LOS EQUIPOS DE SERVICIO ODONTOLOGICO Y MeDICO DE LA UNIVERSIDAD SURCOLOMBIANA</t>
  </si>
  <si>
    <t>D.V.T.V. PUBLICIDAD Y TELEVISION LTDA</t>
  </si>
  <si>
    <t>V.A. 0032- 2012</t>
  </si>
  <si>
    <t>EMISION DEL MAGAZIN INSTITUCIONAL “VIA UNIVERSITARIA” A TRAVES DE UN CANAL LOCAL DE TELEVISION</t>
  </si>
  <si>
    <t>V.A. 0033- 2012</t>
  </si>
  <si>
    <t>suministrar e instalar divisiones modulares y vidrios para la adecuaciOn de oficinas de la Universidad Surcolombiana</t>
  </si>
  <si>
    <t>ARNOBIS RODRIGUEZ IBANEZ</t>
  </si>
  <si>
    <t>V.A. 0034- 2012</t>
  </si>
  <si>
    <t>suministrar e instalar accesorios, elementos, materiales y equipos necesarios para brindar seguridad en puertas, portones, rejas, archivadores, closets,  escritorios y  vehIculos  de  la  Universidad  Surcolombiana.</t>
  </si>
  <si>
    <t>JULIO CESAR DUSSAN HERNANDEZ</t>
  </si>
  <si>
    <t>V.A. 0035- 2012</t>
  </si>
  <si>
    <t>vender e instalar un samovar  en acero inoxidable para el restaurante estudiantil de la facultad de salud de la Universidad Surcolombiana</t>
  </si>
  <si>
    <t>PATRICIA CERQUERA DURAN</t>
  </si>
  <si>
    <t>V.A. 0036- 2012</t>
  </si>
  <si>
    <t>ConsultorIa en la modalidad de asesorIa para la segunda fase para la implementaciOn del programa institucional de retenciOn estudiantil en la Universidad Surcolombiana</t>
  </si>
  <si>
    <t>SERVIAMBIENTAL EMPRESA DE SERVICIOS PUBLICOS SA E.P. SERVIAMBIENTAL SA ESP</t>
  </si>
  <si>
    <t>V.A. 0037- 2012</t>
  </si>
  <si>
    <t>SERVICIO DE RECOLECCION, TRANSPORTE Y DISPOSICION FINAL DE RESIDUOS PATOLOGICOS DE LOS CONSULTORIOS MeDICOS, ODONTOLOGICOS Y LABORATORIOS DE LA UNIVERSIDAD SURCOLOMBIANA</t>
  </si>
  <si>
    <t>V.A. 0038- 2012</t>
  </si>
  <si>
    <t>suministrar medicamentos necesarioSA los estudianteSActivos de las sedes de Neiva, GarzOn, Pitalito y La Plata, de acuerdo con la prescripciOn medica debidamente expedida por el servicio medico de consulta externa de Bienestar Universitario de la Universidad Surcolombiana</t>
  </si>
  <si>
    <t>ENTESCO LTDA ENERGIA Y TECNOLOGIA AL SERVICIO DE COLOMBIA</t>
  </si>
  <si>
    <t>V.A. 0039- 2012</t>
  </si>
  <si>
    <t>vender e instalar un transformador electrico de 75 KVA 34500/220/127 voltios con destino a la granja experimental de la universidad Surcolombiana y reparaciOn del transformador existente de 45kva, incluye suministro de repuestos y materiales.</t>
  </si>
  <si>
    <t>DIEGO ANDRES MARTINEZ CUENCA</t>
  </si>
  <si>
    <t>V.A. 0040- 2012</t>
  </si>
  <si>
    <t>elaboraciOn de elementos para la campaNa de genero con la comunidad universitaria dentro del programa USCO somos todos, del area de Bienestar Universitario de la Universidad Surcolombiana</t>
  </si>
  <si>
    <t>ENILSA IPUZ YAGUE</t>
  </si>
  <si>
    <t>V.A. 0041- 2012</t>
  </si>
  <si>
    <t>venta trajeSArtIsticos para cada uno de los integrantes del grupo folclOrico “AGUILAS DE LA USCO” perteneciente al sindicato de trabajadores y empleados universitarios de Colombia “SINTRAUNICOL seccional Neiva”, en cumplimiento de lo dispuesto por el paragrafo 5 del artIculo 23 de la convenciOn colectiva de trabajo</t>
  </si>
  <si>
    <t>ASCENSORES SCHINDLER DE COLOMBIA SAS</t>
  </si>
  <si>
    <t>V.A. 0042- 2012</t>
  </si>
  <si>
    <t>mantenimiento preventivo y correctivo del ascensor marca SCHINDLER ubicado en la Torre Administrativa y de Postgrados de la Universidad Surcolombiana</t>
  </si>
  <si>
    <t>VICTOR MANUEL GUZMAN TOVAR</t>
  </si>
  <si>
    <t>V.A. 0043- 2012</t>
  </si>
  <si>
    <t>impresiOn de ediciones del boletIn institucional USCONEXION emitido por la Facultad de Ciencias Sociales y Humanas de la Universidad Surcolombiana.</t>
  </si>
  <si>
    <t>MANUEL RINCON VILLAMIL</t>
  </si>
  <si>
    <t>V.A. 0044- 2012</t>
  </si>
  <si>
    <t>mantenimiento y la reparaciOn  - incluye repuestos – del tractor corta cesped asignado al area de Servicios Generales de la Universidad Surcolombiana</t>
  </si>
  <si>
    <t>V.A. 0045- 2012</t>
  </si>
  <si>
    <t>IMPRESION DE EDICIONES DEL PERIODICO INSTITUCIONAL "DESDE LA U" Y DISTRIBUCION EN EL PERIODICO DIARIO REGIONAL</t>
  </si>
  <si>
    <t>HOSPITAL UNIVERSITARIO HERNANDO MONCALEANO PERDOMO</t>
  </si>
  <si>
    <t>V.A. 0046- 2012</t>
  </si>
  <si>
    <t>servicios medicoSAmbulatorios, atenciOn medica y quirúrgica de urgencias con hospitalizaciOn, examenes de laboratorio clInico e imagenes diagnOsticaSA los estudiantes matriculados en la Universidad Surcolombiana sede Neiva</t>
  </si>
  <si>
    <t>V.A. 0047- 2012</t>
  </si>
  <si>
    <t>servicio de restaurante (desayunos, almuerzos, cenas, refrigerios y agua) con el fin de atender a personalidades del orden local o nacional con ocasiOn a los diferentes eventos y actividades de tipo administrativo y academico, empleadoSAdministrativos que participen en reuniones o por necesidad de trabajo requieran este servicio, docentes y estudiantes que participen en eventoSAcademicos que se realicen en la Universidad Surcolombiana</t>
  </si>
  <si>
    <t xml:space="preserve">CARLOS ENRIQUE CASTRO MENESES </t>
  </si>
  <si>
    <t>V.A. 0048- 2012</t>
  </si>
  <si>
    <t>suministrar lentes y monturas para docentes, administrativos y trabajadores oficiales de la Universidad Surcolombiana</t>
  </si>
  <si>
    <t>LEGUY MINU BERMUDEZ</t>
  </si>
  <si>
    <t>V.A. 0049- 2012</t>
  </si>
  <si>
    <t>suministro de fotocopias con destino a los procesos de autoevaluaciOn con fines de acreditaciOn, reacreditaciOn, obtenciOn de registro calificado, renovaciOn de registro calificado diferentes programas – DirecciOn General de CurrIculo de la Universidad Surcolombiana</t>
  </si>
  <si>
    <t>CONSTRUCTORA HOTEL AMERICANO LTDA</t>
  </si>
  <si>
    <t>V.A. 0050- 2012</t>
  </si>
  <si>
    <t>HOSPEDAJE Y ALIMENTACION PARA DELEGACIONES DEPORTIVAS, CULTURALES, ARTISTICAS, ACADeMICAS Y ESTUDIANTILES REQUERIDAS POR EL AREA DE GESTION INSTITUCIONAL DE BIENESTAR UNIVERSITARIO DE LA UNIVERSIDAD SURCOLOMBIANA</t>
  </si>
  <si>
    <t>OFTAMOLASER SOCIEDAD DE CIRUGIA DEL HUILA SA</t>
  </si>
  <si>
    <t>V.A. 0051- 2012</t>
  </si>
  <si>
    <t>SERVICIOS EN EL aREA ESPECIALIZADA DE CIRUGIA REFRACTIVA CON ESIRIS “LASIK” PARA LOS FUNCIONARIOS DE LA UNIVERSIDAD SURCOLOMBIANA</t>
  </si>
  <si>
    <t>CASA EDITORIAL EL TIEMPO SA CCET</t>
  </si>
  <si>
    <t>V.A. 0052- 2012</t>
  </si>
  <si>
    <t>SUSCRIPCION EN EL PERIODICO NACIONAL EL TIEMPO Y PORTAFOLIO, CON DESTINO A LAS BIBLIOTECAS Y OTRAS DEPENDENCIAS DE  LA UNIVERSIDAD SURCOLOMBIANA</t>
  </si>
  <si>
    <t>EMERMEDICA SASERVICIO DE AMBULANCIA PREPAGADOS</t>
  </si>
  <si>
    <t>V.A. 0053- 2012</t>
  </si>
  <si>
    <t>servicio de AMBULANCIA MEDICALIZADA – AREA PROTEGIDA - PARA ATENDER ESTUDIANTES, DOCENTES, ADMINISTRATIVOS, VISITANTES Y PÚBLICO EN GENERAL, DE LAS SEDES CENTRAL, POSTGRADOS Y SALUD DE LA UNIVERSIDAD SURCOLOMBIANA</t>
  </si>
  <si>
    <t>CRUZ ROJA COLOMBIANA</t>
  </si>
  <si>
    <t>V.A. 0054- 2012</t>
  </si>
  <si>
    <t>servicios de salud consistentes en la realizaciOn de examenes paraclInicos y programa de inmunizaciones para docentes, administrativos, trabajadores oficiales, medicos residentes y estudiantes de postgrados clInicos de la Facultad de Salud expuestoSA riesgo biolOgico y quImico de la Universidad Surcolombiana</t>
  </si>
  <si>
    <t>ODONTOLOGIA APLICADA ODA SAS</t>
  </si>
  <si>
    <t>V.A. 0055- 2012</t>
  </si>
  <si>
    <t>servicio ODONTOLOGICO ESPECIALIZADO EN EL AREA DE PERIODONCIA PARA ATENCION A FUNCIONARIOS DE PLANTA DE LA UNIVERSIDAD SURCOLOMBIANA</t>
  </si>
  <si>
    <t>E.S.E HOSPITAL DEPARTAMENTAL SAN ANTONIO DE PITALITO</t>
  </si>
  <si>
    <t>V.A. 0056- 2012</t>
  </si>
  <si>
    <t>servicios medicoSAmbulatorios, atenciOn medica y quirúrgica de urgencias con hospitalizaciOn, examenes de laboratorio clInico e imagenes diagnOsticaSA los estudiantes matriculados en la Universidad Surcolombiana sede Pitalito.</t>
  </si>
  <si>
    <t>E.S.E HOSPITAL DEPARTAMENTAL SAN ANTONIO DE PADUA</t>
  </si>
  <si>
    <t>V.A. 0057- 2012</t>
  </si>
  <si>
    <t>servicios medicoSAmbulatorios, atenciOn medica y quirúrgica de urgencias con hospitalizaciOn, examenes de laboratorio clInico e imagenes diagnOsticaSA los estudiantes matriculados en la Universidad Surcolombiana sede La Plata</t>
  </si>
  <si>
    <t xml:space="preserve">SONIA ROMERO GONZALEZ </t>
  </si>
  <si>
    <t>V.A. 0058- 2012</t>
  </si>
  <si>
    <t>venta monitores de ritmo cardiaco con destino al laboratorio de evaluaciOn y desarrollo de rendimiento fIsico del programa de EducaciOn FIsica de la Universidad Surcolombiana</t>
  </si>
  <si>
    <t>OLGA LUCIA MOTTA MARTINEZ</t>
  </si>
  <si>
    <t>V.A. 0059- 2012</t>
  </si>
  <si>
    <t>venta CONCENTRADO PARA LOSANIMALES DEL BIOTERIO DE LA FACULTAD DE SALUD DE LA UNIVERSIDAD SURCOLOMBIANA</t>
  </si>
  <si>
    <t>MARIA YUBELI TRUJILLO VAQUIRO</t>
  </si>
  <si>
    <t>V.A. 0060- 2012</t>
  </si>
  <si>
    <t>venta CAJAS DE ARCHIVO CON DESTINO A ARCHIVO CENTRAL DE LA UNIVERSIDAD SURCOLOMBIANA</t>
  </si>
  <si>
    <t>V.A. 0061- 2012</t>
  </si>
  <si>
    <t>elaboraciOn DE CARPETAS DOBLE OFICIO CON DESTINO A LA OFICINA DE REGISTRO Y CONTROL DE LA UNIVERSIDAD SURCOLOMBIANA y ELABORACION DE FORMATOS DE SOLICITUD DE SERVICIOSASOPORTE TeCNICO DEL CTIC DE LA UNIVERSIDAD SURCOLOMBIANA</t>
  </si>
  <si>
    <t>MILDRED CABRERA LEAL</t>
  </si>
  <si>
    <t>V.A. 0062- 2012</t>
  </si>
  <si>
    <t>ALQUILER DE CANCHA SINTeTICA FUTBOL 5 Y ARBITRAJE PARA LA REALIZACION DE UN CAMPEONATO INTERNO DE FUT-SALA ADMINISTRATIVO FEMENINO DE LA UNIVERSIDAD SURCOLOMBIANA</t>
  </si>
  <si>
    <t>ARRENDAMIENTO</t>
  </si>
  <si>
    <t>MARIA DEICY CARDOZO QUINTERO</t>
  </si>
  <si>
    <t>V.A. 0063- 2012</t>
  </si>
  <si>
    <t>SERVICIO EN SALUD ORAL ESPECIALIZADO EN EL AREA DE ENDODONCIA Y OPERATORIA DENTAL EN RESINA DE FOTOCURADO PARA ATENCION A FUNCIONARIOS DE PLANTA DE LA UNIVERSIDAD SURCOLOMBIANA</t>
  </si>
  <si>
    <t>COMUNICAN SA</t>
  </si>
  <si>
    <t>V.A. 0064- 2012</t>
  </si>
  <si>
    <t>SUSCRIPCION EN EL PERIODICO NACIONAL EL ESPECTADOR, CON DESTINO A LAS BIBLIOTECAS Y OTRAS DEPENDENCIAS DE  LA UNIVERSIDAD SURCOLOMBIANA</t>
  </si>
  <si>
    <t>ORBIDENTAL SAS</t>
  </si>
  <si>
    <t>V.A. 0065- 2012</t>
  </si>
  <si>
    <t>venta ELEMENTOS, INSTRUMENTAL, EQUIPO Y MATERIALES DE SALUD ORAL, DE MORBILIDAD, PROMOCION Y MANTENIMIENTO DE SALUD ORAL PARA LAS SEDES DE NEIVA, PITALITO Y LA PLATA DE LA UNIVERSIDAD SURCOLOMBIANA</t>
  </si>
  <si>
    <t>ALVARO VARGAS BARRERA</t>
  </si>
  <si>
    <t>V.A. 0066- 2012</t>
  </si>
  <si>
    <t>EMPASTE DE LIBROS PARA DIFERENTES DEPENDENCIAS DE LA UNIVERSIDAD SURCOLOMBIANA</t>
  </si>
  <si>
    <t>ROSALBA TRUJILLO PERALTA</t>
  </si>
  <si>
    <t>V.A. 0067- 2012</t>
  </si>
  <si>
    <t>SERVICIO DE FUMIGACION SEGÚN NECESIDADES DETECTADAS PARA ERRADICACION DE PLAGAS, CONTROL PARA PROLIFERACION DE AVISPAS Y ABEJAS, DESINFECCION Y DESODORIZACION EN TODA LA PLANTA FISICA Y ESPACIOS DE  LAS SEDES DE LA UNIVERSIDAD SURCOLOMBIANA</t>
  </si>
  <si>
    <t>NORMA INES ESCOBAR TELLO</t>
  </si>
  <si>
    <t>V.A. 0068- 2012</t>
  </si>
  <si>
    <t>servicio de salOn, organizaciOn y logIstica, incluido el servicio de alimentaciOn, para la realizaciOn del evento en ocasiOn del dIa de la Secretaria para el mejoramiento del clima laboral en la Universidad Surcolombiana</t>
  </si>
  <si>
    <t>EQUIFARMAS SAS</t>
  </si>
  <si>
    <t>V.A. 0069- 2012</t>
  </si>
  <si>
    <t>venta ELEMENTOS Y MEDICAMENTOS DEL SERVICIO MeDICO CON DESTINO A LAS SEDES DE NEIVA, PITALITO Y LA PLATA DE LA UNIVERSIDAD SURCOLOMBIANA</t>
  </si>
  <si>
    <t>GEORGINA RODRIGUEZ GUTIERREZ</t>
  </si>
  <si>
    <t>V.A. 0070- 2012</t>
  </si>
  <si>
    <t>venta PERSIANAS Y CORTINAS CON DESTINO A DIFERENTES DEPENDENCIAS DE LA UNIVERSIDAD SURCOLOMBIANA</t>
  </si>
  <si>
    <t>SOCIEDAD INGENIAR LTDA</t>
  </si>
  <si>
    <t>V.A. 0071 - 2012</t>
  </si>
  <si>
    <t>capacitaciOn y acompaNamiento en formulaciOn de proyectos en metodologIa MGA “Marco LOgico” y prospectiva de planeaciOn a grupos de investigaciOn, proyecciOn social y funcionarios de la Universidad Surcolombiana</t>
  </si>
  <si>
    <t>INGENIERIA DE RIEGOS Y OBRAS CIVILES LTDA</t>
  </si>
  <si>
    <t>V.A. 0072 - 2012</t>
  </si>
  <si>
    <t>venta HIDRANTES PARA ESPACIOS FISICOS DE LA UNIVERSIDAD SURCOLOMBIANA Y ELEMENTOS PARA REPARAR EL SISTEMA DE RIEGO MOVIL DE LA GRANJA EXPERIMENTAL</t>
  </si>
  <si>
    <t>V.A. 0073 - 2012</t>
  </si>
  <si>
    <t>elaboraciOn de MATERIAL IMPRESO CON EL FIN DE APOYAR EL DESARROLLO LOGISTICO DEL SEMINARIO DE ACTUALIZACION NORMATIVA Y JURISPRUDENCIA FACULTAD DE DERECHO DE LA UNIVERSIDAD SURCOLOMBIANA</t>
  </si>
  <si>
    <t xml:space="preserve">SUPERMOTOS DEL HUILA SAS. </t>
  </si>
  <si>
    <t>890.705.577-3</t>
  </si>
  <si>
    <t>V.A. 0074 - 2012</t>
  </si>
  <si>
    <t>venta UNA MOTO CON DESTINO AL AREA DE SERVICIOS GENERALES DE LA UNIVERSIDAD SURCOLOMBIANA</t>
  </si>
  <si>
    <t>V.A. 0075 - 2012</t>
  </si>
  <si>
    <t>venta e instalaciOn DE PUNTOS DE RED DE DATOS Y SWITCH HPN CON DESTINO A LA SALA DE INFORMATICA TRI DE LA FACULTAD DE EDUCACION DE LA UNIVERSIDAD SURCOLOMBIANA</t>
  </si>
  <si>
    <t>LONJA PRECOOPERATIVA DE AVALUADORES Y SERVICIOS PROFESIONALES LTDA</t>
  </si>
  <si>
    <t>V.A. 0076 - 2012</t>
  </si>
  <si>
    <t>AVALÚO TeCNICO DE LOSACTIVOS FIJOS DE LA UNIVERSIDAD SURCOLOMBIANA</t>
  </si>
  <si>
    <t>V.A. 0077 - 2012</t>
  </si>
  <si>
    <t>DIAGRAMACION E IMPRESION QUINCENAL DE EDICIONES DEL BOLETIN "USCO EN MARCHA" Y DIAGRAMACION E IMPRESION QUINCENAL DE LA PUBLICACION "AGENDATE CON LA U" CON DESTINO A LA FACULTAD DE CIENCIAS SOCIALES Y HUMANAS DE LA UNIVERSIDAD SURCOLOMBIANA</t>
  </si>
  <si>
    <t>NORMA SOFIA PRADA CORTeS</t>
  </si>
  <si>
    <t>V.A. 0078 - 2012</t>
  </si>
  <si>
    <t>ConsultorIa en la modalidad de asesorIa para el desarrollo del proyecto de formaciOn de lIderes en prevenciOn integral de sustancias psicoactivas en las sedes (Neiva, GarzOn, Pitalito y La Plata) de la Universidad Surcolombiana</t>
  </si>
  <si>
    <t>AMPARO VARON DIAZ</t>
  </si>
  <si>
    <t>V.A. 0079 - 2012</t>
  </si>
  <si>
    <t>mantenimiento, recarga de extintores y entregar a tItulo de venta extintores con destino a las diferentes Sedes de la Universidad Surcolombiana ubicadas en Neiva, La Plata, Pitalito y GarzOn</t>
  </si>
  <si>
    <t>CORPORACION CULTURAL ALARTE</t>
  </si>
  <si>
    <t>V.A. 0080 - 2012</t>
  </si>
  <si>
    <t xml:space="preserve">obra de teatro MADRE TIERRA SENOR AHORRO SENOR DERROCHE dentro de la celebraciOn de una fecha ambiental y jornadas lúdico academicas en pro de la protecciOn del medio ambiente de la Universidad Surcolombiana. </t>
  </si>
  <si>
    <t>ASOCIACION IMAGEN</t>
  </si>
  <si>
    <t>V.A. 0081 - 2012</t>
  </si>
  <si>
    <t>revista digital cultural que condense las ponencias oficiales presentadas por los conferencistas y expertos de orden nacional e internacional invitados dentro del marco del Festival de Cine CINEXCUSA versiOn 2011 Mujer/miedo de la Universidad Surcolombiana</t>
  </si>
  <si>
    <t>MAQUINARIA MONTANA LTDA</t>
  </si>
  <si>
    <t>V.A. 0082 - 2012</t>
  </si>
  <si>
    <t>a vender CARDAN PARA LA DESBROZADORA A SERVICIO DE LA GRANJA EXPERIMENTAL DE LA UNIVERSIDAD SURCOLOMBIANA</t>
  </si>
  <si>
    <t>GRUPO SURCOLOMBIANO SA</t>
  </si>
  <si>
    <t>V.A. 0083 - 2012</t>
  </si>
  <si>
    <t>ALQUILER DE CANCHAS DE TENIS DE CAMPO PARA DESARROLLAR PRACTICASACADEMICAS CON ESTUDIANTES DEL PROGRAMA DE EDUCACION FISICA DE L AUNIVERSIDAD SURCOLOMBIANA SEDE PITALITO</t>
  </si>
  <si>
    <t>COMPUTADORES Y SOLUCIONES CAD DE COLOMBIA LTDA</t>
  </si>
  <si>
    <t>V.A. 0084 - 2012</t>
  </si>
  <si>
    <t>vender LICENCIAMIENTO EDUCATIVO ADI PERPETUO AUTODESK DESING SUITE 2012 CON DESTINO AL PROGRAMA DE TECNOLOGIA EN OBRAS CIVILES FACULTAD DE INGENIERIA DE LA UNIVERSIDAD SURCOLOMBIANA</t>
  </si>
  <si>
    <t>ANALITICA Y REDES LTDA</t>
  </si>
  <si>
    <t>V.A. 0085 - 2012</t>
  </si>
  <si>
    <t>DIAGNOSTICO Y REPARACION DEL ESPECTROFOTOMETRO DE ABSORCION ATOMICA DEL LABORATORIO DE SUELOS PROGRAMA INGENIERA AGRICOLA DE LA UNIVERSIDAD SURCOLOMBIANA</t>
  </si>
  <si>
    <t>GABRIEL ESCOBAR NUNEZ</t>
  </si>
  <si>
    <t>V.A. 0086 - 2012</t>
  </si>
  <si>
    <t>MANTENIMIENTO DE INSTRUMENTOS MUSICALES DEL LABORATORIO DE MUSICA DEL PROGRAMA DE EDUCACION ARTISTICA – FACULTAD DE EDUCACION DE LA UNIVERSIDAD SURCOLOMBIANA</t>
  </si>
  <si>
    <t>CENTRO DE DIAGNOSTICO AUTOMOTRIZ C.D.A LOS DUJOS LTDA</t>
  </si>
  <si>
    <t>V.A. 0087 - 2012</t>
  </si>
  <si>
    <t>REVISION TECNICO MECANICA Y DE GASESA LOS VEHICULOS DE PROPIEDAD DE LA UNIVERSIDAD SURCOLOMBIANA</t>
  </si>
  <si>
    <t>V.A. 0088 - 2012</t>
  </si>
  <si>
    <t>organizaciOn,  logIstica y alimentaciOn, para la realizaciOn del evento para el mejoramiento del clima organizacional con motivo de la jornada de integraciOn del dIa del maestro para los docentes de la Universidad Surcolombiana</t>
  </si>
  <si>
    <t>PRO PISCINAS DEL HUILA LTDA</t>
  </si>
  <si>
    <t>V.A. 0089 - 2012</t>
  </si>
  <si>
    <t>venta INSUMOS PARA EL MANTENIMIENTO DE LA PISCINA DE LA UNIVERSIDAD SURCOLOMBIANA</t>
  </si>
  <si>
    <t>V.A. 0091 - 2012</t>
  </si>
  <si>
    <t>vender BOMBA HIDRAULICA Y EQUIPO DE PERFORACION CON DESTINO AL PROGRAMA DE TECNOLOGIA EN OBRAS CIVILES FACULTAD DE INGENIERIA DE LA UNIVERSIDAD SURCOLOMBIANA</t>
  </si>
  <si>
    <t>V.A. 0092 - 2012</t>
  </si>
  <si>
    <t>PUBLICACION EN PERIODICO NACIONAL DE LA CONVOCATORIA PUBLICA DE MERITOS PARA VINCULACION DE DOCENTES DE PLANTA Y OCASIONALESA LA UNIVERSIDAD SURCOLOMBIANA</t>
  </si>
  <si>
    <t>V.A. 0093 - 2012</t>
  </si>
  <si>
    <t>ELABORACION DE PLEGABLES PARA EL SEMINARIO TALLER ULTIMAS REFORMASA LA ADMINISTRACION QUE SE LLEVARa A CABO EN LA UNIVERSIDAD SURCOLOMBIANA</t>
  </si>
  <si>
    <t>LUIS ALBERTO PINCHAO OME</t>
  </si>
  <si>
    <t>V.A. 0094 - 2012</t>
  </si>
  <si>
    <t>venta LAMINAS DE TRIPLEX PARA PROGRAMA DE EDUCACION ARTISTICA Y CULTURAL DE LA FACULTAD DE EDUCACION DE LA UNIVERSIDAD SURCOLOMBIANA</t>
  </si>
  <si>
    <t>LIDA VICTORIA CORTES SOTO</t>
  </si>
  <si>
    <t>V.A. 0095 - 2012</t>
  </si>
  <si>
    <t>venta EQUIPOS PARA DOTACION DE LABORATORIOS DE TEATRO Y DANZA PARA PROGRAMA DE EDUCACION ARTISTICA Y CULTURAL DE LA FACULTAD DE EDUCACION DE LA UNIVERSIDAD SURCOLOMBIANA</t>
  </si>
  <si>
    <t>NORALDO DE JESUS TORRES OROZCO</t>
  </si>
  <si>
    <t>V.A. 0096 - 2012</t>
  </si>
  <si>
    <t>SUMINISTRO DE MATERIALES, ELEMENTOS Y REPUESTOS PARA LOS EQUIPOS DE AIRE ACONDICIONADO Y NEVERAS DE LA UNIVERSIDAD SURCOLOMBIANA</t>
  </si>
  <si>
    <t>JAIRO ALBERTO COLORADO CASTANO</t>
  </si>
  <si>
    <t>V.A. 0097 - 2012</t>
  </si>
  <si>
    <t>venta ADQUISICION DE UNA BALANZA DE PRECISION PARA PRACTICAS EN EL LABORATORIO DE MEDICINA GENOMICA DE LA FACULTAD DE SALUD DE LA UNIVERSIDAD SURCOLOMBIANA</t>
  </si>
  <si>
    <t>V.A. 0098 - 2012</t>
  </si>
  <si>
    <t>ELABORACION DE TARJETONES PARA ELECCION DE LOS REPRESENTANTES ESTUDIANTESAL CONSEJO FACULTAD DE EDUCACION Y EGRESADO ANTE EL CSU DE LA UNIVERSIDAD SURCOLOMBIANA</t>
  </si>
  <si>
    <t>CIENYTEC LTDA</t>
  </si>
  <si>
    <t>V.A. 0099 - 2012</t>
  </si>
  <si>
    <t>venta UN SOFTWARE STUDYROOM CONTROL, AUDIFONOS E INSTALACION DEL SOFTWARE TELL ME MORE PRO PARA EL LABORATORIO DE IDIOMAS FACULTAD DE EDUCACION DE LA UNIVERSIDAD SURCOLOMBIANA</t>
  </si>
  <si>
    <t>A.M. ASESORIA  Y MANTENIMIENTO LTDA</t>
  </si>
  <si>
    <t>V.A. 0100 - 2012</t>
  </si>
  <si>
    <t>venta un ESPECTROFOTOMETRO PARA DOTACION DEL LABORATORIO DE MEDICINA GENOMICA DE LA FACULTAD DE SALUD DE LA UNIVERSIDAD SURCOLOMBIANA</t>
  </si>
  <si>
    <t>CARLOS MAURICIO CASTELLANOS GUTIERREZ</t>
  </si>
  <si>
    <t>V.A. 0101 - 2012</t>
  </si>
  <si>
    <t>ALQUILER DE TRAJES DEL SANJUANERO PARA LA REALIZACION DEL ENCUENTRO CULTURAL FLOCLORICO E INTEGRACION INSTITUCIONAL DE LA UNIVERSIDAD SURCOLOMBIANA</t>
  </si>
  <si>
    <t>CAROLINA ULLOA BROQUIS</t>
  </si>
  <si>
    <t>V.A. 0102 - 2012</t>
  </si>
  <si>
    <t>APOYO LOGISTICO PARA LA REALIZACION DEL ENCUENTRO CULTURAL FLOCLORICO E INTEGRACION ESTUDIANTIL DE LA UNIVERSIDAD SURCOLOMBIANA</t>
  </si>
  <si>
    <t>INSTRUMENTOS CIENTIFICOS ESPECIALIZADOS ICE LTDA</t>
  </si>
  <si>
    <t>V.A. 0103 - 2012</t>
  </si>
  <si>
    <t xml:space="preserve">venta un SOFTWARE MOTIC IMAGESADVANCE 3.2, DE IMaGENES PARA PRACTICAS EN EL LABORATORIO DE MEDICINA GENOMICA DE LA FACULTAD DE SALUD. </t>
  </si>
  <si>
    <t>ALIRIO PARRA VEGA</t>
  </si>
  <si>
    <t>V.A. 0104 - 2012</t>
  </si>
  <si>
    <t>ELABORACION DE  LAMINAS INSTITUCIONALES MISION Y VISION PROGRAMA DE ADMINISTRACION DE EMPRESAS DE LA UNIVERSIDAD SURCOLOMBIANA</t>
  </si>
  <si>
    <t>PURIFICACION Y ANALISIS DE FLUIDOS LTDA</t>
  </si>
  <si>
    <t>V.A. 0105 - 2012</t>
  </si>
  <si>
    <t>venta un SISTEMA DE PURIFICACION DE AGUA PARA PRACTICAS EN EL LABORATORIO DE MEDICINA GENOMICA DE LA FACULTAD DE SALUD DE LA UNIVERSIDAD SURCOLOMBIANA</t>
  </si>
  <si>
    <t>OSCAR GUILLERMO PEREZ CASTRO</t>
  </si>
  <si>
    <t>V.A. 0106 - 2012</t>
  </si>
  <si>
    <t>ELABORACION DE BUZONES DE SUGERENCIAS PARA DIFERENTES DEPENDENCIAS DE LA UNIVERSIDAD SURCOLOMBIANA</t>
  </si>
  <si>
    <t>JAIRO ANTONIO ORREGO GUEVARA</t>
  </si>
  <si>
    <t>V.A. 0107 - 2012</t>
  </si>
  <si>
    <t>APOYO LOGISTICO PARA LA REALIZACION DEL ENCUENTRO CULTURAL FLOCLORICO E INTEGRACION ESTUDIANTIL EN LA SEDE PITALITO DE LA UNIVERSIDAD SURCOLOMBIANA</t>
  </si>
  <si>
    <t>ALVARO JAVIER HERRERA MORENO</t>
  </si>
  <si>
    <t>V.A. 0108 - 2012</t>
  </si>
  <si>
    <t>presentaciOn de la obra teatral “EL MONTE CALVO” para los estudiantes de la Universidad Surcolombiana con motivo dela conmemoraciOn del dIa del estudiante</t>
  </si>
  <si>
    <t>V.A. 0109 - 2012</t>
  </si>
  <si>
    <t>venta REPUESTOS -INCLUYE MANTENIMIENTO- PARA LAS MAQUINAS Y EQUIPOS DEL LABORATORIO DE EVALUACION Y DESARROLLO DEL RENDIMIENTO FISICO (LEDRF) DEL PROGRAMA DE EDUCACION FISICA DE LA UNIVERSIDAD SURCOLOMBIANA</t>
  </si>
  <si>
    <t>V.A. 0110 - 2012</t>
  </si>
  <si>
    <t>venta UNA GRECA PARA DOTACION DE LA CAFETERIA DE LOS DOCENTES DE LA U NIVERSIDAD SURCOLOMBIANA</t>
  </si>
  <si>
    <t>V.A. 0111 - 2012</t>
  </si>
  <si>
    <t>venta NEVERAS PARA EL LABORATORIO DE MEDICINA GENOMICA Y PARA LA CAFETERIA DE LOS DOCENTES DE LA UNIVERSIDAD SURCOLOMBIANA</t>
  </si>
  <si>
    <t>BORISADRIAN TRUJILLO CERQUERA</t>
  </si>
  <si>
    <t>V.A. 0112 - 2012</t>
  </si>
  <si>
    <t>REALIZACION DE UN VIDEO INSTITUCIONAL SOBRE EL PROGRAMA DE ADMINISTRACION DE EMPRESAS DE LA UNIVERSIDAD SURCOLOMBIANA</t>
  </si>
  <si>
    <t>V.A. 0113 - 2012</t>
  </si>
  <si>
    <t>venta DE ELEMENTOS VARIOS PARA DOTACION DE LABORATORIOS DE TEATRO Y DANZAS PARA PROGRAMA DE EDUCACION ARTISTICA Y CULTURAL DE LA FACULTAD DE EDUCACION DE LA UNIVERSIDAD SURCOLOMBIANA</t>
  </si>
  <si>
    <t>CESAR CASTRO CONTRERAS</t>
  </si>
  <si>
    <t>V.A. 0114 - 2012</t>
  </si>
  <si>
    <t>venta MESAS CON SUS RESPECTIVAS SILLAS PARA DOTAR LA CAFETERIA DE LOS DOCENTES DE LA UNIVERSIDAD SURCOLOMBIANA</t>
  </si>
  <si>
    <t>V.A. 0115 - 2012</t>
  </si>
  <si>
    <t>APOYO LOGISTICO PARA LA REALIZACION DE LA PRIMERA JORNADA DE INTEGRACION INSTITUCIONAL DE CLIMA ORGANIZACIONAL DE LA UNIVERSIDAD SURCOLOMBIANA</t>
  </si>
  <si>
    <t>JORGE LUIS PULIDO CARDENAS</t>
  </si>
  <si>
    <t>V.A. 0116 - 2012</t>
  </si>
  <si>
    <t>venta ELEMENTOS VARIOS PARA DOTACION DE AULAS DE LA FACULTAD DE DERECHO DE LA UNIVERSIDAD SURCOLOMBIANA</t>
  </si>
  <si>
    <t>V.A. 0117 - 2012</t>
  </si>
  <si>
    <t xml:space="preserve">APOYO LOGISTICO PARA LA PARTICIPACION DE LA REINA ESTUDIANTIL DE LA UNIVERSIDAD SURCOLOMBIANA AL REINADO SENORITA NEIVA </t>
  </si>
  <si>
    <t>OSWALDO CALDERON TRUJILLO</t>
  </si>
  <si>
    <t>V.A. 0118 - 2012</t>
  </si>
  <si>
    <t>APOYO LOGISTICO PARA LA REALIZACION DEL ENCUENTRO CULTURAL FLOCLORICO E INTEGRACION ESTUDIANTIL EN LA SEDE GARZON DE LA UNIVERSIDAD SURCOLOMBIANA</t>
  </si>
  <si>
    <t>NINI JOHANA GAZABON ARRIETA</t>
  </si>
  <si>
    <t>V.A. 0119 - 2012</t>
  </si>
  <si>
    <t>APOYO LOGISTICO PARA LA REALIZACION DEL ENCUENTRO CULTURAL FLOCLORICO E INTEGRACION ESTUDIANTIL EN LA SEDE LA PLATA DE LA UNIVERSIDAD SURCOLOMBIANA</t>
  </si>
  <si>
    <t>HERNANDO VARGAS BERMEO</t>
  </si>
  <si>
    <t>V.A. 0120 - 2012</t>
  </si>
  <si>
    <t>reparaciOn y el mantenimiento de las motobombas del sistema de riego de la Granja Experimental de la universidad Surcolombiana</t>
  </si>
  <si>
    <t>PANAMERICANA LIBRERIA Y PAPELERIA SA</t>
  </si>
  <si>
    <t>V.A. 0121 - 2012</t>
  </si>
  <si>
    <t>venta EQUIPOS PARA DOTACION DE LABORATORIOS DE DISENO Y DIBUJO PARA PROGRAMA DE EDUCACION ARTISTICA Y CULTURAL DE LA FACULTAD DE EDUCACION DE LA UNIVERSIDAD SURCOLOMBIANA</t>
  </si>
  <si>
    <t>V.A. 0122 - 2012</t>
  </si>
  <si>
    <t>VENTA E INSTALACION DE EQUIPOS DE EVALUACION DE LA CONDICION FISICA Y EVALUACION FUNCIONAL (FISIOLOGICA) PARA EL LABORATORIO DE EVALUACION Y DESARROLLO DEL RENDIMIENTO FISICO – LEDRF ALTIUS  – ADSCRITO AL PROGRAMA DE EDUCACION FISICA DE LA UNIVERSIDAD SURCOLOMBIANA</t>
  </si>
  <si>
    <t>V.A. 0123 - 2012</t>
  </si>
  <si>
    <t>IMPRESION DE EDICIONES DEL BOLETIN INSTITUCIONAL USCONEXION EMITIDO POR LA FACULTAD DE CIENCIAS SOCIALES Y HUMANAS DE LA UNIVERSIDAD SURCOLOMBIANA</t>
  </si>
  <si>
    <t>LOIDENSY ROCIO RODRIGUEZ DURAN</t>
  </si>
  <si>
    <t>V.A. 0124 - 2012</t>
  </si>
  <si>
    <t>venta ELEMENTOS VARIOS PARA DOTACION DE LABORATORIO DE ESCULTURA PARA PROGRAMA DE EDUCACION ARTISTICA Y CULTURAL DE LA FACULTAD DE EDUCACION DE LA UNIVERSIDAD SURCOLOMBIANA</t>
  </si>
  <si>
    <t>V.A. 0125 - 2012</t>
  </si>
  <si>
    <t>ELABORACION DE IMPRESOS CON DESTINO A LA EMISORA DE LA UNIVERSIDAD SURCOLOMBIANA</t>
  </si>
  <si>
    <t>SERVICIO DE REPARACION JJ TORRES</t>
  </si>
  <si>
    <t>V.A. 0126 - 2012</t>
  </si>
  <si>
    <t>venta UNA SIERRA ELECTRICA PARA PRaCTICAS DEL LABORATORIO DE MORFOLOGIA DE LA FACULTAD DE SALUD DE LA UNIVERSIDAD SURCOLOMBIANA</t>
  </si>
  <si>
    <t>SEI SISTEMAS E INSTRUMENTACION SA</t>
  </si>
  <si>
    <t>V.A. 0127 - 2012</t>
  </si>
  <si>
    <t>venta equipos para el laboratorio de control del programa de IngenierIa ElectrOnica de la universidad Surcolombiana</t>
  </si>
  <si>
    <t>BLUE LINE TECHNOLOGY COLOMBIA SAS</t>
  </si>
  <si>
    <t>V.A. 0128 - 2012</t>
  </si>
  <si>
    <t>implementaciOn de un firewall checkpoint 4600 incluyendo la transferencia de conocimientos en el CTIC de la Universidad Surcolombiana.</t>
  </si>
  <si>
    <t>V.A. 0129 - 2012</t>
  </si>
  <si>
    <t>ConsultorIa en la modalidad de asesorIa para DESARROLLAR EL PROYECTO SEGUIMIENTO Y ANaLISIS COMPARATIVO (NACIONAL, REGIONAL E INSTITUCIONAL) DE LOS RESULTADOS OBTENIDOS POR LOS ESTUDIANTES DE LOS PROGRAMAS DE PREGRADO DE LA UNIVERSIDAD SURCOLOMBIANA QUE PRESENTARON LAS PRUEBAS ECAES-SABER PRO, DURANTE EL PERIODO 2009-2012-1.</t>
  </si>
  <si>
    <t>GENERAL DE EQUIPOS DE COLOMBIA SA GECOLSA</t>
  </si>
  <si>
    <t>V.A. 0130 - 2012</t>
  </si>
  <si>
    <t>vender insumos para el tractor NEW HOLLAND 8030 MOTOR NEF, al servicio de la Granja Experimental de la Universidad Surcolombiana</t>
  </si>
  <si>
    <t>ROSSEMBERG &amp; REINGENIERIA SAS</t>
  </si>
  <si>
    <t>V.A. 0131 - 2012</t>
  </si>
  <si>
    <t>venta EQUIPOS VARIOS CON DESTINO AL LABORATORIO DE CONSTRUCCIONES DEL PROGRAMA DE INGENIERIA AGRICOLA DE LA UNIVERSIDAD SURCOLOMBIANA</t>
  </si>
  <si>
    <t xml:space="preserve">INVERSIONES PROIN LTDA </t>
  </si>
  <si>
    <t>V.A. 0132 - 2012</t>
  </si>
  <si>
    <t>VENTA DE ELEMENTOS DE PROTECCION PERSONAL, CON DESTINO A TRABAJADORES (DOCENTES, ADMINISTRATIVOS, TRABAJADORES OFICIALES Y POSTGRADOS CLINICOS FAC. SALUD) EXPUESTOSA DIVERSOS RIESGOS OCUPACIONALES DE LA UNIVERSIDAD SURCOLOMBIANA</t>
  </si>
  <si>
    <t>V.A. 0133 - 2012</t>
  </si>
  <si>
    <t>venta PARTES, REPUESTOS Y OTROS ELEMENTOS PARA EL MANTENIMIENTO PREVENTIVO Y CORRECTIVO DE COMPUTADORES E IMPRESORAS DE LA UNIVERSIDAD SURCOLOMBIANALA UNIVERSIDAD SURCOLOMBIANA</t>
  </si>
  <si>
    <t>CORPORACION CENTRO RECREACIONAL UNIVERSIDAD COOPERATIVA DE COLOMBIA, BIENESTAR UNIVERSITARIO</t>
  </si>
  <si>
    <t>V.A. 0134 - 2012</t>
  </si>
  <si>
    <t>APOYO LOGISTICO PARA LA REALIZACION DE ACTIVIDADES DE PREVENCION E INTERVENCION EN SEGURIDAD VIAL DE LA UNIVERSIDAD SURCOLOMBIANA</t>
  </si>
  <si>
    <t>MILTON JOSE CANDELA MANJARRES</t>
  </si>
  <si>
    <t>V.A. 0135 - 2012</t>
  </si>
  <si>
    <t>MANTENIMIENTO DE SILLAS UNIVERSITARIAS DE LA SEDE LA PLATA DE LA UNIVERSIDAD SURCOLOMBIANA</t>
  </si>
  <si>
    <t>LEGISLACION ECONOMICA SA LEGIS SA</t>
  </si>
  <si>
    <t>V.A. 0136 - 2012</t>
  </si>
  <si>
    <t>venta la renovaciOn de las obras LEGIS con destino a las diferentes unidadeSAcademicas y administrativas de la Universidad Surcolombiana</t>
  </si>
  <si>
    <t>PSICOLOGOS ESPECIALISTASASOCIADOS LIMITADA - PSEA</t>
  </si>
  <si>
    <t>V.A. 0137 - 2012</t>
  </si>
  <si>
    <t>venta pruebas psicometricas para el Laboratorio de MediciOn PsicolOgica de la Facultad de Ciencias Sociales y Humanas de la Universidad Surcolombiana.</t>
  </si>
  <si>
    <t>SOCIEDAD COLOMBIANA DE ARQUITECTOS SECCIONAL HUILA</t>
  </si>
  <si>
    <t>V.A. 0138 - 2012</t>
  </si>
  <si>
    <t>ConsultorIa en la modalidad de estudio para el peritazgo de obra civil y electrica a la construcciOn de la terminaciOn de las obras de adecuaciones locativas de la Biblioteca central de la Universidad Surcolombiana</t>
  </si>
  <si>
    <t xml:space="preserve">CONTRATO </t>
  </si>
  <si>
    <t>ALCIRA GARCIA MENDEZ</t>
  </si>
  <si>
    <t>V.A. 0139 - 2012</t>
  </si>
  <si>
    <t>venta ELEMENTOS DE RECOLECCION DE RESIDUOS ESPECIALES HOSPITALARIOS Y BIOLOGICOS QUE SE GENERAN EN LA SEDE CENTRAL Y SEDE FACULTAD DE SALUD DE LA UNIVERSIDAD SURCOLOMBIANA</t>
  </si>
  <si>
    <t>MARTHA CECILIA CUENCA VARGAS</t>
  </si>
  <si>
    <t>V.A. 0140 - 2012</t>
  </si>
  <si>
    <t>ELABORACION DE DIPLOMAS PARA PREGRADOS CON DESTINO AL CENTRO DE ADMISIONES REGISTRO Y CONTROL ACADEMICO DE LA UNIVERSIDAD SURCOLOMBIANA</t>
  </si>
  <si>
    <t>MARIA CRISTINA TRUJILLO GUZMAN</t>
  </si>
  <si>
    <t>V.A. 0141 - 2012</t>
  </si>
  <si>
    <t>REPARACION Y MANTENIMIENTO DE LOS PURIFICADORES Y DISPENSADORES DE AGUA DE VARIAS DEPENDENCIAS DE LA UNIVERSIDAD SURCOLOMBIANA</t>
  </si>
  <si>
    <t>V.A. 0142 - 2012</t>
  </si>
  <si>
    <t>venta, incluye instalaciOn, PUNTOS DE RED DE DATOS Y ELEMENTOS NECESARIOS PARA EL MANTENIMIENTO DEL LABORATORIO DE INFORMaTICA “LA VENADA” QUE PRESTA SERVICIOSA LOS PROGRAMAS DE FISICA, MATEMaTICASAPLICADA Y TECNOLOGIA EN ACUICULTURA CONTINENTAL DE LA FACULTAD DE CIENCIAS EXACTAS Y NATURALES DE LA UNIVERSIDAD SURCOLOMBIANA</t>
  </si>
  <si>
    <t>V.A. 0143 - 2012</t>
  </si>
  <si>
    <t>IMPRESION DE CARTILLAS GUIAS DIAGNOSTICO DE SALUD MENTAL PARA DESARROLLAR LOS PROGRAMAS DE PREVENCION E INTERVENCION PSICOLOGICA EN SALUD MENTAL DE LA UNIVERSIDAD SURCOLOMBIANA</t>
  </si>
  <si>
    <t>HUGO TAMAYO PERDOMO</t>
  </si>
  <si>
    <t>V.A. 0144 - 2012</t>
  </si>
  <si>
    <t>atenciOn, gestiOn, difusiOn y logIstica para la realizaciOn del festival de cine EUROCINE 2012 a desarrollarse en las instalaciones de la Universidad Surcolombiana</t>
  </si>
  <si>
    <t xml:space="preserve">LUIS ERNESTO PEREZ MELENDEZ </t>
  </si>
  <si>
    <t>V.A. 0145 - 2012</t>
  </si>
  <si>
    <t>servicios de alquiler de espacios fIsicos, apoyo logIstico y ayudaSAudiovisuales para desarrollar talleres y actividades de los programas en proceso de acreditaciOn y re acreditaciOn, creaciOn de tecnologIas, maestrIas y doctorados y la gestiOn curricular y conferencias, conversatorios por facultad para la elaboraciOn del plan estrategico de la Universidad Surcolombiana</t>
  </si>
  <si>
    <t>GRUPO LINUX SA</t>
  </si>
  <si>
    <t>V.A. 0146 - 2012</t>
  </si>
  <si>
    <t>instalaciOn, configuraciOn, soporte, asesorIa y mantenimiento del software GLPI para los equipos de cOmputo de la Universidad Surcolombiana.</t>
  </si>
  <si>
    <t>SANAMBIENTE SAS</t>
  </si>
  <si>
    <t>V.A. 0147 - 2012</t>
  </si>
  <si>
    <t>MANTENIMIENTO DE SONDAS MULTIPRAMETRICAS DEL LABORATORIO DE BIOLOGIA DE LA FACULTAD DE CIENCIAS EXACTAS Y NATURALES DE LA UNIVERSIDAD SURCOLOMBIANA</t>
  </si>
  <si>
    <t>V.A. 0148 - 2012</t>
  </si>
  <si>
    <t>ELABORACION DE FOLLETOS QUE CONTIENEN LAS MEMORIAS DEL SEMINARIO DEL PROGRAMA DE MATEMATICA APLICADA DE LA FACULTAD DE CIENCIAS EXACTAS Y NATURALES DE LA UNIVERSIDAD SURCOLOMBIANA</t>
  </si>
  <si>
    <t>FRONTECH LTDA</t>
  </si>
  <si>
    <t>V.A. 0149 - 2012</t>
  </si>
  <si>
    <t>venta la  RENOVACION DEL ANTIVIRUS EST ENDPOINT PARA EQUIPOS DE COMPUTO DE LA UNIVERSIDAD SURCOLOMBIANA.</t>
  </si>
  <si>
    <t>CARLOS EDUARDO CACERES GONZALEZ</t>
  </si>
  <si>
    <t>V.A. 0150 - 2012</t>
  </si>
  <si>
    <t>RECOLECCION Y TRANSPORTE DE LA COSECHA DE 16 HECTaREAS DE ARROZ EN LA GRANJA EXPERIMENTAL DE LA UNIVERSIDAD SURCOLOMBIANA HASTA EL MOLINO EN NEIVA.</t>
  </si>
  <si>
    <t>V.A. 0151 - 2012</t>
  </si>
  <si>
    <t>DISENO E IMPRESION DEL PERIODICO INSTITUCIONAL DESDE LA U Y DISTRIBUCION DE EJEMPLARES EN EL PERIODICO LA NACION, FACULTAD DE CIENCIAS SOCIALES Y HUMANAS DE LA UNIVERSIDAD SURCOLOMBIANA</t>
  </si>
  <si>
    <t>V.A. 0152 - 2012</t>
  </si>
  <si>
    <t>EMISION DE PROGRAMAS SEMANALES DEL MAGAZIN INSTITUCIONAL VIA UNIVERSITARIA, SEGUNDO SEMESTRE DE 2012, DE LA FACULTAD DE CIENCIAS SOCIALES Y HUMANAS. DE LA UNIVERSIDAD SURCOLOMBIANA</t>
  </si>
  <si>
    <t>BECTON DICKINSON DE COLOMBIA LTDA</t>
  </si>
  <si>
    <t>V.A. 0153 - 2012</t>
  </si>
  <si>
    <t>MANTENIMIENTO PREVENTIVO CITOMETRO DE FLUJO DEL LABORATORIO DE INFECCION E INMUNIDAD FACULTAD DE SALUD DE LA UNIVERSIDAD SURCOLOMBIANA</t>
  </si>
  <si>
    <t>EXOGENA LTDA</t>
  </si>
  <si>
    <t>V.A. 0154 - 2012</t>
  </si>
  <si>
    <t>MANTENIMIENTO PREVENTIVO Y CORRECTIVO AL TERMOCICLADOR EN TIEMPO REAL RT 7300 DEL LABORATORIO DE MEDICINA GENOMICA FACULTAD DE SALUD DE LA UNIVERSIDAD SURCOLOMBIANA</t>
  </si>
  <si>
    <t>V.A. 0155 - 2012</t>
  </si>
  <si>
    <t>MANTENIMIENTO PREVENTIVO Y CALIBRACION DE MICROPIPETAS ELECTRONICAS, CAMARA DE ELECTROFORESIS Y CERTIFICACION DE LA CABINA DE SEGURIDAD DEL LABORATORIO DE MEDICINA GENOMICA DE LA FACULTAD DE SALUD DE LA UNIVERSIDAD SURCOLOMBIANA.</t>
  </si>
  <si>
    <t>V.A. 0156 - 2012</t>
  </si>
  <si>
    <t>venta BOTIQUINES Y ELEMENTOS NECESARIOS PARA PRESTAR LOS PRIMEROSAUXILIOS, CON DESTINO A DIFERENTESAREAS DE LA UNIVERSIDAD SURCOLOMBIANA</t>
  </si>
  <si>
    <t>MANTELAB MANTENIMIENTO TeCNICO EQUIPOS DE LABORATORIO  E U</t>
  </si>
  <si>
    <t>V.A. 0157 - 2012</t>
  </si>
  <si>
    <t>MANTENIMIENTO MECANICO, OPTICO, LUBRICACION, LIMPIEZA GENERAL Y AJUSTES DE EQUIPOS DE LOS LABORATORIOS DE LA FACULTAD DE SALUD DE LA UNIVERSIDAD SURCOLOMBIANA</t>
  </si>
  <si>
    <t>BUSINESSMIND COLOMBIA SA BMIND COLOMBIA SA</t>
  </si>
  <si>
    <t>V.A. 0158 - 2012</t>
  </si>
  <si>
    <t>RENOVACION SUSCRIPCION SOPORTE Y MANTENIMIENTO DEL SISTEMA OPERATIVO RED HAT PARA DOS SERVIDORES DE LA UNIVERSIDAD SURCOLOMBIANA, INCLUYE ASESORIA APLICADA</t>
  </si>
  <si>
    <t>NICOLAS PUCCINI YARA</t>
  </si>
  <si>
    <t>V.A. 0159 - 2012</t>
  </si>
  <si>
    <t>REPARACION Y MANTENIMIENTO DE MOTOR ELECTRICO Y MOTOBOMBAS DEL POZO PROFUNDO DE LA GRANJA EXPERIMENTAL DE LA UNIVERSIDAD SURCOLOMBIANA</t>
  </si>
  <si>
    <t>OSCAR FERNANDO DIAZ LISCANO</t>
  </si>
  <si>
    <t>V.A. 0160 - 2012</t>
  </si>
  <si>
    <t>MANTENIMIENTO DE ZONAS VERDES DE LA SEDE GARZON DE LA UNIVERSIDAD SURCOLOMBIANA</t>
  </si>
  <si>
    <t>V.A. 0161 - 2012</t>
  </si>
  <si>
    <t>venta UN SISTEMA DE PURIFICACION DE AGUA AQUELIX,  REQUERIDO PARA LA CERTIFICACION DE LAS PRUEBAS DE ENSAYO DEL LABORATORIO DE MEDICINA GENOMICA DE LA FACULTAD DE SALUD DE LA UNIVERSIDAD SURCOLOMBIANA</t>
  </si>
  <si>
    <t>CARVAJAL INFORMACION SAS</t>
  </si>
  <si>
    <t>V.A. 0162 - 2012</t>
  </si>
  <si>
    <t>publicaciOn de avisos informativos sobre las direcciones y telefonos de las diferentes sedes de la Universidad Surcolombiana en el directorio telefOnico de Publicar SA del Departamento del Huila, ediciOn 2013- 2013</t>
  </si>
  <si>
    <t>V.A. 0163 - 2012</t>
  </si>
  <si>
    <t>venta una FUMIGADORA ESTACIONARIA, MANGUERA ESTACIONARIA Y LANZA FUMIGADORA PARA LA GRANJA EXPERIMENTAL DE LA UNIVERSIDAD SURCOLOMBIANA</t>
  </si>
  <si>
    <t>JIL BREDY VARGAS LIBERATO</t>
  </si>
  <si>
    <t>V.A. 0164 - 2012</t>
  </si>
  <si>
    <t>programaciOn cultural mediante un taller de formaciOn artIstica en narraciOn oral y cuenterIa, puesta en escena y la dinamizaciOn de espacios de expresioneSArtIsticas, culturales y recreativas para el aprovechamiento de tiempo libre de los estudiantes de la Universidad Surcolombiana</t>
  </si>
  <si>
    <t>V.A. 0165 - 2012</t>
  </si>
  <si>
    <t>gestionar la promociOn, difusiOn y logIstica para la realizaciOn del 7º festival de cine de Neiva CINEXCUSA 2012 a realizarse en escenarios públicos de Neiva, incluido el auditorio Olga Tony Vidales de la Sede Central y el Auditorio Amparo Paramo de la Facultad de Salud de la Universidad Surcolombiana</t>
  </si>
  <si>
    <t>V.A. 0166 - 2012</t>
  </si>
  <si>
    <t>MANTENIMIENTO PREVENTIVO CON EL SUMINISTRO DE REPUESTOS PARA EL EQUIPO DIRECT Q3 DEL LABORATORIO DE QUIMICA DE LA FACULTAD DE CIENCIAS EXACTAS Y NATURALES DE LA UNIVERSIDAD SURCOLOMBIANA.</t>
  </si>
  <si>
    <t>MARIELA CUELLAR CARDOZO</t>
  </si>
  <si>
    <t>V.A. 0167 - 2012</t>
  </si>
  <si>
    <t>MANTENIMIENTO PREVENTIVO CON EL SUMINISTRO DE REPUESTOS PARA EQUIPOS DE LOS LABORATORIOS DE QUIMICA Y BIOLOGIA DE LA FACULTAD DE CIENCIAS EXACTAS Y NATURALES DE LA UNIVERSIDAD SURCOLOMBIANA</t>
  </si>
  <si>
    <t>POLCO SAS</t>
  </si>
  <si>
    <t>V.A. 0168 - 2012</t>
  </si>
  <si>
    <t>MANTENIMIENTO PREVENTIVO PARA LOS EQUIPOS PERKINELMER ABSORCION ATOMICA Y ULTRAVIOLETA VISIBLE LAMBDA 35 DEL LABORATORIO DE QUIMICA DE LA FACULTAD DE CIENCIAS EXACTAS Y NATURALES DE LA UNIVERSIDAD SURCOLOMBIANA</t>
  </si>
  <si>
    <t>VLADIMIR LOSADA OSORIO</t>
  </si>
  <si>
    <t>V.A. 0169 - 2012</t>
  </si>
  <si>
    <t>MANTENIMIENTO DE VIDEO BEAMS DE LA SEDE GARZON DE LA UNIVERSIDAD SURCOLOMBIANA</t>
  </si>
  <si>
    <t>FERNEY DE JESUS BEDOYA FLOREZ</t>
  </si>
  <si>
    <t>V.A. 0170 - 2012</t>
  </si>
  <si>
    <t>MANTENIMIENTO PREVENTIVO Y CORRECTIVO DE LOS EQUIPOS DEL LABORATORIO DE TELEVISION DE LA FACULTAD DE CIENCIAS SOCIALES Y HUMANAS DE LA UNIVERSIDAD SURCOLOMBIANA</t>
  </si>
  <si>
    <t>V.A. 0171 - 2012</t>
  </si>
  <si>
    <t>venta de ELEMENTOS DE COCINA PARA LOS RESTAURANTES ESTUDIANTILES DE LA UNIVERSIDAD SURCOLOMBIANA</t>
  </si>
  <si>
    <t>SIGMA ELECTRONICA LTDA</t>
  </si>
  <si>
    <t>V.A. 0172 - 2012</t>
  </si>
  <si>
    <t>venta, UN PROGRAMADOR DE DISPOSITIVOS ELECTRONICOS CON DESTINO A DIFERENTES LABORATORIOS  DEL PROGRAMA DE INGENIERIA ELECTRONICA DE LA UNIVERSIDAD SURCOLOMBIANA</t>
  </si>
  <si>
    <t>V.A. 0173- 2012</t>
  </si>
  <si>
    <t>venta, INSTRUMENTOS MUSICALES PARA LAS SEDES DE NEIVA, PITALITO, GARZON Y LA PLATA DE LA UNIVERSIDAD SURCOLOMBIANA.</t>
  </si>
  <si>
    <t>SARA CORREAL FRANCO</t>
  </si>
  <si>
    <t>V.A. 0174- 2012</t>
  </si>
  <si>
    <t>conferencia “Innovacion Empresarial” para loSAsistenteSAl foro “Primer foro de emprendimiento e innovaciOn regional”, comunidad universitaria, estudiantes, docentes, egresados y administrativos dentro del proyecto IncorporaciOn de la cultura del emprendimiento y gestiOn tecnolOgica de la Universidad Surcolombiana</t>
  </si>
  <si>
    <t>IMPOINTER SA IMPORTACIONES INTERNACIONALES SA</t>
  </si>
  <si>
    <t>V.A. 0175- 2012</t>
  </si>
  <si>
    <t>venta OSCILOSCOPIOSANaLOGOS, UN COMPRESOR CON SUSACCESORIOS Y UN OSCILOSCOPIO  ANaLOGO/DIGITAL CON DESTINO A LOS LABORATORIOS DE ELEMENTOS, CIRCUITOS D.C CIRCUITOSAC., CIRCUITOS DIGITALES, ELECTRONICA ANaLOGA I, ANaLOGA II, ANaLOGA III   DEL PROGRAMA DE INGENIERIA ELECTRONICA DE LA UNIVERSIDAD SURCOLOMBIANA</t>
  </si>
  <si>
    <t>CONTROLES EMPRESARIALES LTDA</t>
  </si>
  <si>
    <t>V.A. 0176- 2012</t>
  </si>
  <si>
    <t>venta UN SERVIDOR DE ÚLTIMA TECNOLOGIA CON DESTINO AL CTIC  DE LA UNIVERSIDAD SURCOLOMBIANA</t>
  </si>
  <si>
    <t>NELSON ENRIQUE GRANADOS CHARRY</t>
  </si>
  <si>
    <t>V.A. 0177- 2012</t>
  </si>
  <si>
    <t>MANTENIMIENTO Y SUMINISTRO DE REPUESTOS PARA EL EQUIPO DEL LABORATORIO DE PSICOLOGIA - CAMARA GESELL - DE LA FACULTAD DE CIENCIAS SOCIALES Y HUMANAS DE LA UNIVERSIDAD SURCOLOMBIANA</t>
  </si>
  <si>
    <t>V.A. 0178- 2012</t>
  </si>
  <si>
    <t>venta, ADQUISICION DE LICENCIAS DE OFFICE Y COREL DRAW GRAPHICS CON DESTINO A DIFERENTES DEPENDENCIAS DE LA UNIVERSIDAD SURCOLOMBIANA</t>
  </si>
  <si>
    <t>CLAUDIA HELENA BOHORQUEZ VARGAS</t>
  </si>
  <si>
    <t>V.A. 0179- 2012</t>
  </si>
  <si>
    <t>DISENO E IMPRESION EN VINILO DE MATERIAL PARA DIFUSION  DE LA ACTIVIDAD "CELEBRACION DEL DIA INTERNACIONAL DE LA CAPA DE OZONO" Y PROMOCION DE LA 1A FASE DEL DIA SIN CARRO EN LA USCO "12 HORAS PARA RESPIRA LA VIDA Y SENTIR TU CASA"</t>
  </si>
  <si>
    <t>EDGAR AVILA ALVAREZ</t>
  </si>
  <si>
    <t>V.A. 0180- 2012</t>
  </si>
  <si>
    <t>MANTENIMIENTO DE ARCHIVADORES RODANTES DE DIFERENTES OFICINAS DE LA UNIVERSIDAD SURCOLOMBIANA</t>
  </si>
  <si>
    <t>DIEGO FELIPE LAMILLA GRANADOS</t>
  </si>
  <si>
    <t>V.A. 0182- 2012</t>
  </si>
  <si>
    <t>Coordinar el foro y dictar la conferencia “ElaboraciOn de piezas comunicativas en prevenciOn” en el marco del panel denominado “Una mirada al consumo de sustancias psicoactivas en el medio universitario”, en la Universidad Surcolombiana</t>
  </si>
  <si>
    <t>SERVICIOS INTEGRADOS EN INGENIERIA Y TECNOLOGIA LTDA</t>
  </si>
  <si>
    <t>V.A. 0183- 2012</t>
  </si>
  <si>
    <t>venta ACCESORIOS VARIOS COMO LECTORES, MULTIPUERTOS, USB, TARJETAS INTELIGENTES PARA EL PROCESO DE CARNETIZACION DE LA UNIVERSIDAD SURCOLOMBIANA</t>
  </si>
  <si>
    <t>JAIRO GUTIERREZ LEON</t>
  </si>
  <si>
    <t>V.A. 0184- 2012</t>
  </si>
  <si>
    <t>MANTENIMIENTO GENERAL DEL SISTEMA MECaNICO, LAVADO Y DESINFECCION DE 35 TANQUES PARA ALMACENAMIENTO DE AGUA DE LAS DIFERENTES SEDES DE LA UNIVERSIDAD SURCOLOMBIANA</t>
  </si>
  <si>
    <t>V.A. 0185- 2012</t>
  </si>
  <si>
    <t>MANTENIMIENTO DE EQUIPOS LABORATORIOS DE CRUDOS Y DERIVADOS, ANALISIS DE NUCLEOS Y LODOS DEL PROGRAMA DE INGENIERIA DE PETROLEOS DE LA UNIVERSIDAD SURCOLOMBINA</t>
  </si>
  <si>
    <t>OXIGENOS DE COLOMBIA LTDA – OXICOL LTDA</t>
  </si>
  <si>
    <t>V.A. 0186- 2012</t>
  </si>
  <si>
    <t>venta CILINDROS CON SU RESPECTIVO PRODUCTO PARA LOS LABORATORIOS DE LA FACULTAD DE CIENCIAS EXACTAS Y NATURALES DE LA UNIVERSIDAD SURCOLOMBIANA</t>
  </si>
  <si>
    <t>SOLUCIONES TeCNICAS ELeCTRICAS Y ELECTRONICAS SAS.</t>
  </si>
  <si>
    <t>V.A. 0187- 2012</t>
  </si>
  <si>
    <t>venta, EQUIPO DE EXPERIMENTACION DE ENERGIA SOLAR  CON DESTINO AL LABORTARIO DE FISICA DE LA FACULTAD DE CIENCIAS EXACTAS Y NATURALES DE LA UNIVERSIDAD SURCOLOMBIANA</t>
  </si>
  <si>
    <t>LUISANGEL ALVAREZ AGUDELO</t>
  </si>
  <si>
    <t>V.A. 0188- 2012</t>
  </si>
  <si>
    <t>venta, PERSIANAS Y CORTINAS CON DESTINO A DIFERENTES DEPENDENCIAS DE LA UNIVERSIDAD SURCOLOMBIANA</t>
  </si>
  <si>
    <t>V.A. 0189- 2012</t>
  </si>
  <si>
    <t>TRANSPORTE URBANO PARA EL DESPLAZAMIENTO A DIFERENTES SITIOS DE LA CIUDAD DE NEIVA DEL EQUIPO DE TRABAJO DEL PROYECTO COMUNICATIVO INSTITUCIONAL "VIA UNIVERSITARIA” DE LA UNIVERSIDAD SURCOLOMBIANA</t>
  </si>
  <si>
    <t>V.A. 0190- 2012</t>
  </si>
  <si>
    <t>IMPRESION DE AFICHES Y PLEGABLES CON DESTINO AL PROYECTO DE PREVENCION EN EL DESARROLLO DEL CURSO DE LIDERES EN PREVENCION DEL CONSUMO DE SUSTANCIAS PSICOACTIVAS DE LA UNIVERSIDAD SURCOLOMBIANA</t>
  </si>
  <si>
    <t>JHON WILLIAM PANCHA ROMERO</t>
  </si>
  <si>
    <t>V.A. 0191- 2012</t>
  </si>
  <si>
    <t>ELABORACION DE UNA VALLA - INCLUYE INSTALACION EN EL NUEVO CAMPUS DE LA UNIVERSIDAD SURCOLOMBIANA</t>
  </si>
  <si>
    <t>LABORATORIO DIAGNOSTICAMOS SAS</t>
  </si>
  <si>
    <t>V.A. 0192- 2012</t>
  </si>
  <si>
    <t>ESTUDIO DE AGUAS DE LA PISCINA DE LA UNIVERSIDAD SURCOLOMBIANA</t>
  </si>
  <si>
    <t>ACUAGRANJA SAS</t>
  </si>
  <si>
    <t>V.A. 0193- 2012</t>
  </si>
  <si>
    <t>venta, CAMARA DE CONTEO Y ACCESORIOS CON DESTINO AL LABORATORIO DE BIOLOGIA DE LA FACULTAD DE CIENCIAS EXACTAS Y NATURALES DE LA UNIVERSIDAD SURCOLOMBIANA</t>
  </si>
  <si>
    <t>V.A. 0194- 2012</t>
  </si>
  <si>
    <t>venta, MATERIALES PARA LA REPARACION DE OSCILOSCOPIOS DE LOS LABORATORIOS DE BASICA I DEL PROGRAMA DE INGENIERIA ELECTRONICA DE LA UNIVERSIDAD SURCOLOMBIANA.</t>
  </si>
  <si>
    <t>ASOCIACION S O S KIDS &amp; TEENAGERS</t>
  </si>
  <si>
    <t>V.A. 0195- 2012</t>
  </si>
  <si>
    <t>venta TABLEROS OPTICOS PARA DOTAR EL PROYECTO DE EDUCACION VIRTUAL DE LA UNIVERSIDAD SURCOLOMBIANA</t>
  </si>
  <si>
    <t>RAFAEL TIERRADENTRO HORTÚA</t>
  </si>
  <si>
    <t>V.A. 0196- 2012</t>
  </si>
  <si>
    <t>ADECUACION DE UN AREA PARA PARQUEADERO DE VEHICULOS EN LA SEDE PITALITO DE LA UNIVERSIDAD SURCOLOMBIANA</t>
  </si>
  <si>
    <t>V.A. 0197- 2012</t>
  </si>
  <si>
    <t>venta REACTIVOS Y ELEMENTOS PARA LAS PRACTICAS DE ESTUDIANTES EN LOS LABORATORIOS DE LA FACULTAD DE SALUD DE LA UNIVERSIDAD SURCOLOMBIANA</t>
  </si>
  <si>
    <t>830.052.968-8</t>
  </si>
  <si>
    <t>V.A. 0198- 2012</t>
  </si>
  <si>
    <t>venta PACK TAQMAN UNIVERSAL PCR MASTER MIX (2X200 RXN), AMP ERASE UNG; APPLIED BIOSYSTEMS PARA LAS PRACTICAS DE ESTUDIANTES EN LOS LABORATORIOS DE LA FACULTAD DE SALUD DE LA UNIVERSIDAD SURCOLOMBIANA</t>
  </si>
  <si>
    <t>ANDINA DE TECNOLOGIAS SAS</t>
  </si>
  <si>
    <t>V.A. 0199- 2012</t>
  </si>
  <si>
    <t>venta COMPRA DE UN KIT PRACTICAS DE FISH (FLUORESCENCIA EN SITU) PARA LAS PRACTICAS DE ESTUDIANTES EN LOS LABORATORIOS DE LA FACULTAD DE SALUD DE LA UNIVERSIDAD SURCOLOMBIANA</t>
  </si>
  <si>
    <t>CASA CIENTIFICA LTDA</t>
  </si>
  <si>
    <t>V.A. 0200- 2012</t>
  </si>
  <si>
    <t>MANTENIMIENTO PREVENTIVO EQUIPOS MARCA SHIMADZU ESPECTROFOTOMETRO FTIR AFFINITY Y CROMATOGRAFO DE GASES DEL LABORATORIO DE BIOLOGIA DE LA FACULTAD DE CIENCIAS EXACTAS Y NATURALES DE LA UNIVERSIDAD SURCOLOMBIANA</t>
  </si>
  <si>
    <t>BIOLOGIA MOLECULAR LTDA</t>
  </si>
  <si>
    <t>V.A. 0201- 2012</t>
  </si>
  <si>
    <t>venta GOAT IG ANTI-HUMAN KAPPA X 1 ML . ONE LAMBDA PARA LAS PRACTICAS DE ESTUDIANTES EN LOS LABORATORIOS DE LA FACULTAD DE SALUD DE LA UNIVERSIDAD SURCOLOMBIANA</t>
  </si>
  <si>
    <t>V.A. 0202- 2012</t>
  </si>
  <si>
    <t>venta, KIT DE BOTELLA PARA MUESTREO DE AGUA HORIZONTAL CON DESTINO AL LABORATORIO DE AGUA DE LA FACULTAD DE INGENIERIA DE LA UNIVERSIDAD SURCOLOMBIANA</t>
  </si>
  <si>
    <t>INSTITUTO NACIONAL DE OSTEOPOROSIS OSTEOFORTE SAS.</t>
  </si>
  <si>
    <t>900.494.821-4</t>
  </si>
  <si>
    <t>V.A. 0203- 2012</t>
  </si>
  <si>
    <t>DIAGNOSTICO DE LA OSTEOPOROSIS POR EL METODO DE TAMIZAJE DE ULTRASONIDO DE CALCANEO PARA EL PERSONAL FEMENINO DE LA UNIVERSIDAD SURCOLOMBIANA</t>
  </si>
  <si>
    <t>V.A. 0204- 2012</t>
  </si>
  <si>
    <t>IMPRESION DE EJEMPLARES PROPUESTA DE EXPOSICION DE MOTIVOS PARA LA REFORMA ALTERNATIVA DE EDUCACION SUPERIOR- MANE y ELABORACION DE CARNeS PARA CONTROL DE INGRESO A MOTOS Y CARROSA LAS INSTALACIONES DE LA UNIVERSIDAD SURCOLOMBIANA</t>
  </si>
  <si>
    <t>DIEGO ALFONSO SANCHEZ MORA</t>
  </si>
  <si>
    <t>V.A. 0205- 2012</t>
  </si>
  <si>
    <t>presentaciOn del grupo artIstico “ENSAMBLE TRIPTICO” para la comunidad universitaria dentro de las jornadas culturales programadas para el segundo semestre de 2012 por la oficina de extensiOn cultural de la Universidad Surcolombiana</t>
  </si>
  <si>
    <t>FRANCISCO JAVIER REYES BAHAMON</t>
  </si>
  <si>
    <t>V.A. 0206- 2012</t>
  </si>
  <si>
    <t>diseNo del material de los contenidos tematicos de los mOdulos del diplomado en Competencias Basicas en TIC´S dirigido a la capacitaciOn colectiva de los profesores de la Universidad Surcolombiana</t>
  </si>
  <si>
    <t>WIN SOLUTIONS LTDA</t>
  </si>
  <si>
    <t>V.A. 0207- 2012</t>
  </si>
  <si>
    <t>SUMINISTRO DE ELEMENTOS PARA EL DESARROLLO DEL PROYECTO "DESARROLLO DE UN PROTOTIPO PARA EL CONTROL DE ACCESO Y SUMINISTRO ELECTRONICO PARA LASAULAS EN LA UNIVERSIDAD SURCOLOMBIANA</t>
  </si>
  <si>
    <t>JOTA MEDIC S LIMITADA</t>
  </si>
  <si>
    <t>V.A. 0208- 2012</t>
  </si>
  <si>
    <t>venta, EQUIPOS PARA LA DOTACION DEL LABORATORIO DE BIOLOGIA ADSCRITO A LA FACULTAD DE CIENCIAS EXACTAS Y NATURALES DE LA UNIVERSIDAD SURCOLOMBIANA</t>
  </si>
  <si>
    <t>CARLOS ALBERTO ORDONEZ RIVERA</t>
  </si>
  <si>
    <t>V.A. 0209- 2012</t>
  </si>
  <si>
    <t>presentaciOn de la agrupaciOn musical “LA ESCALA” para la comunidad universitaria dentro de las jornadas culturales programadas para el segundo semestre de 2012 por la oficina de extensiOn cultural de la Universidad Surcolombiana</t>
  </si>
  <si>
    <t>INSTRUMENTOS Y AUTOMATIZACIONES INDUSTRIALES LTDA – IMPORTADORA IAI LTDA</t>
  </si>
  <si>
    <t>V.A. 0210- 2012</t>
  </si>
  <si>
    <t>venta CALIBRADORES Y OTROS EQUIPOS PARA LOS LABORATORIOS DE CONTROL ANALOGO Y CONTROL DIGITAL DEL PROGRAMA DE INGENIERIA ELECTRONICA DE LA UNIVERSIDAD SURCOLOMBINA</t>
  </si>
  <si>
    <t>INVERSIONES PASTRANA MEDINA SAS</t>
  </si>
  <si>
    <t>V.A. 0211- 2012</t>
  </si>
  <si>
    <t>servicio de ALOJAMIENTO Y ALIMENTACION A PERSONALIDADES INVITADASAL "III SEMINARIO INTERNACIONAL USO RACIONAL DEL AGUA USRA, EL XII CONGRESO COLOMBIANO DE INGENIERIA AGRICOLA CIA Y EL IV ENCUENTRO DE EGRESADOS DEL PROGRAMA DE INGENIERIA AGRICOLA EPIA" PROGRAMADA POR EL PROGRAMA DE INGENIERIA AGRICOLA DE LA UNIVERSIDAD SURCOLOMBIANA A REALIZARSE EN SAN AGUSTIN HUILA</t>
  </si>
  <si>
    <t>11835464-8</t>
  </si>
  <si>
    <t>V.A. 0212- 2012</t>
  </si>
  <si>
    <t>conferencia “MUESTREO Y ANALISIS MULTIVARIADO” dirigido a los investigadores de la Facultad de Salud de la Universidad Surcolombiana</t>
  </si>
  <si>
    <t>FITCH RATINGS COLOMBIA SA</t>
  </si>
  <si>
    <t>800.214.001-9</t>
  </si>
  <si>
    <t>V.A. 0213- 2012</t>
  </si>
  <si>
    <t>prestaciOn de los servicios profesionales de calificaciOn de Capacidad de Pago de Largo Plazo (Denominada tecnicamente CalificaciOn Nacional de Largo Plazo para con sus pasivos financieros) de EL CONTRATANTE por parte de LA CALIFICADORA de  conformidad con las metodologIas debidamente aprobadas por LA CALIFICADORA y con la regulaciOn vigente</t>
  </si>
  <si>
    <t>BENSAIR SILVA BERNAL</t>
  </si>
  <si>
    <t>V.A. 0214- 2012</t>
  </si>
  <si>
    <t xml:space="preserve">CAPACITACION AL PERSONAL ADMINISTRATIVO DE LA UNIVERSIDAD SURCOLOMBIANA (APROXIMADAMENTE 170 FUNCIONARIOS) EN MEJORAMIENTO DE RELACIONES PERSONALES, RESOLUCION DE CONFLICTOSA NIVEL LABORAL CON ESTRATEGIAS DE PROGRAMACION NEUROLINGÜISTICA PNL, ATENCION AL CLIENTE Y MANEJO DE ESTReS LABORAL Y FAMILIAR. </t>
  </si>
  <si>
    <t>JOSE ELIECER CASTANEDA CERQUERA</t>
  </si>
  <si>
    <t>V.A. 0215- 2012</t>
  </si>
  <si>
    <t>desarrollar y orientar la capacitaciOn “Competencias Basicas en TIC´S” dirigida a estudiantes que ingresaron por regimen especial en el periodo 2012 – B a la Universidad Surcolombiana</t>
  </si>
  <si>
    <t>V.A. 0216- 2012</t>
  </si>
  <si>
    <t>ELABORACION DEL PORTAFOLIO DE SERIVICIOS DE LA UNIVERSIDAD SURCOLOMBIANA</t>
  </si>
  <si>
    <t>V.A. 0217- 2012</t>
  </si>
  <si>
    <t>venta UPS  CON DESTINO A LA SALA DE INFORMATICA DE LA FACULTAD DE CIENCIAS EXACTAS Y NATURALES DE LA UNIVERSIDAD SURCOLOMBIANA</t>
  </si>
  <si>
    <t>V.A. 0218- 2012</t>
  </si>
  <si>
    <t>venta MATERIALES CON DESTINO AL LABORATORIO DE PRUEBAS ESPECIALES DE LA FACULTAD DE INGENIERIA DE LA UNIVERSIDAD SURCOLOMBIANA. ACT-PY 313-03. PARA LA CERTIFICACION DE UNA PRUEBA DEL LABORATORIO DE PRUEBAS ESPECIALES</t>
  </si>
  <si>
    <t>EXPANSION TI SAS.</t>
  </si>
  <si>
    <t>V.A. 0219- 2012</t>
  </si>
  <si>
    <t>venta MATERIALES VARIOS Y CAMARAS DE SEGURIDAD PARA LOS LABORATORIOS DEL PROGRAMA DE INGENIERIA ELECTRONICA DE LA UNIVERSIDAD SURCOLOMBIANA</t>
  </si>
  <si>
    <t>INVERSIONES RAGAR LTDA</t>
  </si>
  <si>
    <t>V.A. 0220- 2012</t>
  </si>
  <si>
    <t>venta CHALECOS TIPO PERIODISTA EN EL DESARROLLO DEL PROYECTO “RESOLUCION DE CONFLICTOS – IDENTIDAD Y CONVIVENCIA CIUDADANA” EN LA UNIVERSIDAD SURCOLOMBIANA</t>
  </si>
  <si>
    <t>V.A. 0221- 2012</t>
  </si>
  <si>
    <t>venta LICENCIAMIENTO EDUCATIVO ADI PERPETUO AUTODESK DESING SUITE 2013 ULTIMATE, PARA LA FACULTAD DE INGENIERIA DE LA UNIVERSIDAD SURCOLOMBIANA</t>
  </si>
  <si>
    <t>V.A. 0222- 2012</t>
  </si>
  <si>
    <t>venta, CORTINAS PARA SALONES DE LA SEDE GARZON DE LA UNIVERSIDAD SURCOLOMBIANA</t>
  </si>
  <si>
    <t>V.A. 0223- 2012</t>
  </si>
  <si>
    <t>APOYO LOGISTICO PARA EL DESARROLLO DE ACTIVIDADES DE MEJORAMIENTO DE CLIMA ORGANIZACIONAL Y BIENESTAR SOCIAL DIRIGIDASA LOS FUNCIONARIOS Y FAMILIARES EN PRIMER GRADO DE CONSANGUINIDAD DE LA UNIVERSIDAD SURCOLOMBIANA</t>
  </si>
  <si>
    <t>INFORMATICA Y GESTION SUCURSAL DEL HUILA</t>
  </si>
  <si>
    <t>V.A. 0224- 2012</t>
  </si>
  <si>
    <t>MANTENIMIENTO PREVENTIVO POR UN ANO DEL SOFTWARE SIIGO PARA EL LABORATORIO TECNOLOGICO JOSE IGNACIO HEMBUZ PALOMINO DE LA FACULTAD DE ECONOMIA Y ADMINISTRACION DE LA UNIVERSIDAD SURCOLOMBIANA</t>
  </si>
  <si>
    <t>ELECTROEQUIPOS COLOMBIA SAS</t>
  </si>
  <si>
    <t>830.065.750-6</t>
  </si>
  <si>
    <t>V.A. 0225- 2012</t>
  </si>
  <si>
    <t>venta LAMPARAS Y PORTALaMPARAS ESPECTRALES PARA LA EXPERIMENTACION EN FISICA DEL PROGRAMA DE LICENCIATURA EN EDUCACION BASICA CON ENFASIS EN CIENCIAS NATURALES Y EDUCACION AMBIENTAL DE LA FACULTAD DE EDUCACION DE LA UNIVERSIDAD SURCOLOMBIANA</t>
  </si>
  <si>
    <t>ASOCIACION COLOMBIANA DE FACULTADES Y ESCUELAS DE ENFERMERIA ACOFAEN</t>
  </si>
  <si>
    <t>V.A. 0226- 2012</t>
  </si>
  <si>
    <t>CAPACITACION EN COMPETENCIAS ESPECIFICASA PROFESORES DEL PROGRAMA DE ENFERMERIA A PARTIR DE LOS MODULOS DISPUESTOS POR EL ICFES SABER PRO BAJO LA MODALIDAD DE TALLERES PARA PREPARACION, ELABORACION, APLICACION Y PRESENTACION DEL EXAMEN SABER PRO (ECAES) EN LA FACULTAD DE SALUD DE LA UNIVERSIDAD SURCOLOMBIANA</t>
  </si>
  <si>
    <t>DIEGO ARMANDO ORTIZ VARGAS</t>
  </si>
  <si>
    <t>V.A. 0227- 2012</t>
  </si>
  <si>
    <t>CONFERENCIA TALLER DENTRO DEL MARCO FERIA DE LA INVESTIGACION Y LA PROYECCION SOCIAL DE LA FACULTAD DE INGENIERIA DIRIGIDA A LA COMUNIDAD UNIVERSITARIAde Universidad Surcolombiana</t>
  </si>
  <si>
    <t>OSCAR ADRIAN RESTREPO ALVAREZ</t>
  </si>
  <si>
    <t>V.A. 0228- 2012</t>
  </si>
  <si>
    <t>venta EQUIPO TRASILUMINADOR CON DESTINO AL LABORATORIO DE BIOLOGIA DE LA FACULTAD DE CIENCIAS EXACTAS Y NATUALES DE LA UNIVERSIDAD SURCOLOMBIANA</t>
  </si>
  <si>
    <t>INFORMESE SAS SIGLA SPSSANDINO SAS</t>
  </si>
  <si>
    <t>V.A. 0229- 2012</t>
  </si>
  <si>
    <t>RENOVACION DEL SOFTWARE IBM SPSS STATISTICS PARA NIVEL I PARA 20 USUARIOS PARA EL LABORATORIO TECNOLOGICO JOSE IGNACIO HEMBUZ PALOMINO DE LA FACULTAD DE ECONOMIA Y ADMINISTRACION DE LA UNIVERSIDAD SURCOLOMBIANA</t>
  </si>
  <si>
    <t>DECISIONES LOGISTICAS SAS.</t>
  </si>
  <si>
    <t>V.A. 0230- 2012</t>
  </si>
  <si>
    <t>ACTUALIZACION DEL SOFTWARE PROMODEL PARA EL LABORATORIO TECNOLOGICO JOSE IGNACIO HEMBUZ PALOMINO DE LA FACULTAD DE ECONOMIA Y ADMINISTRACION DE LA UNIVERSIDAD SURCOLOMBIANA</t>
  </si>
  <si>
    <t xml:space="preserve">ADAM MATTHEW LEVIN </t>
  </si>
  <si>
    <t>V.A. 0231- 2012</t>
  </si>
  <si>
    <t>presentaciOn del guitarrista clasico ADAM MATTHEW LEVIN y realizar tallereSA los estudiantes de Universidad Surcolombiana</t>
  </si>
  <si>
    <t>V.A. 0232- 2012</t>
  </si>
  <si>
    <t>MANTENIMIENTO CORRECTIVO Y PREVENTIVO DE EQUIPOS DEL LABORATORIO DE CONTROL DE CALIDAD DEL PROGRAMA DE INGENIERIA AGRICOLA DE LA FACULTAD DE INGENIERIA DE LA UNIVERSIDAD SURCOLOMBIANA</t>
  </si>
  <si>
    <t>COMPONENTES ELECTRONICAS LTDA</t>
  </si>
  <si>
    <t>V.A. 0233- 2012</t>
  </si>
  <si>
    <t>ADQUISICION DEL SOFTWARE MATLAB Y SUS RESPECTIVAS LICENCIAS PARA LA FACULTAD DE CIENCIAS EXACTAS Y NATURALES DE LA UNIVERSIDAD SURCOLOMBIANA.</t>
  </si>
  <si>
    <t>EDGAR ORLANDO ALARCON</t>
  </si>
  <si>
    <t>V.A. 0234- 2012</t>
  </si>
  <si>
    <t>elaborar y entregar el diseNo e un mOdulo instruccional en “EducaciOn a Distancia Tradicional” en el marco del Diplomado Competencias TIC´S  para docentes de la Universidad Surcolombiana.</t>
  </si>
  <si>
    <t xml:space="preserve">SARA MILENA RODRIGUEZ BORRERO </t>
  </si>
  <si>
    <t>V.A. 0235- 2012</t>
  </si>
  <si>
    <t>venta TRAJES PARA LOS GRUPOS FOLCLORICOS REPRESENTATIVOS DE LA UNIVERSIDAD SURCOLOMBIANA DE LAS SEDES DE NEIVA, GARZON, LA PLATA Y PITALITO</t>
  </si>
  <si>
    <t>HOTEL EL LAGO LTDA</t>
  </si>
  <si>
    <t>V.A. 0236- 2012</t>
  </si>
  <si>
    <t>ALOJAMIENTO PARA PERSONAL ADSCRITO A LA UNIVERSIDAD SURCOLOMBIANA QUE PARTICIPARa EN LOS XII JUEGOS DEPORTIVOS NACIONALES UNIVERSITARIOS DE SINTRAUNICOL QUE SE REALIZARaN EN LA CIUDAD DE TUNJA – BOYACA</t>
  </si>
  <si>
    <t>RHINOFLEX DE COLOMBIA LTDA</t>
  </si>
  <si>
    <t>V.A. 0237- 2012</t>
  </si>
  <si>
    <t>venta POSTES CON ACCESORIOS PARA LA PARA LA CANCHA DE VOLEYBALL DE LA UNIVERSIDAD SURCOLOMBIANA</t>
  </si>
  <si>
    <t>V.A. 0238- 2012</t>
  </si>
  <si>
    <t>venta LICENCIAS EDUCATIVAS PARA LA SALA DE PRENSA DEL PROGRAMA DE COMUNICACION SOCIAL Y PERIODISMO DE LA FACULTAD DE CIENCIAS SOCIALES Y HUMANAS DE LA UNIVERSIDAD SURCOLOMBIANA</t>
  </si>
  <si>
    <t>DIDACTICOS Y LIBROS DIDACLIBROS LTDA</t>
  </si>
  <si>
    <t>V.A. 0239- 2012</t>
  </si>
  <si>
    <t>MANTENIMIENTO DE SIMULADORES DEL LABORATORIO DE SIMULACION DEL PROGRAMA DE ENFERMERIA DE LA FACULTAD DE SALUD DE LA UNIVERSIDAD SURCOLOMIBIANA</t>
  </si>
  <si>
    <t>V.A. 0240- 2012</t>
  </si>
  <si>
    <t>venta SIMULADORES CON DESTINO AL LABORATORIO DE SIMULACION DEL PROGRAMA DE ENFERMERIA DE LA FACULTAD DE SALUD DE LA UNIVERSIDAD SURCOLOMIBIANA</t>
  </si>
  <si>
    <t>FERNANDO JARAMILLO MEJIA</t>
  </si>
  <si>
    <t>V.A. 0241- 2012</t>
  </si>
  <si>
    <t>CAPACITACION A DOCENTES DEL PROGRAMA DE ECONOMIA DE UNIVERSIDAD SURCOLOMBIANA EN EL aREA DE ECONOMIA MATEMaTICA MEDIANTE LA CONFERENCIA SOBRE IMPORTANCIA DE LAS TEORIAS MODERNAS DE CRECIMIENTO EN EL ESTUDIO DE LAS ECONOMIAS REGIONALES,  INSTRUMENTOS MATEMaTICOS PARA EL ANALISIS DEL DESARROLLO DE ECONOMIAS REGIONALES, PRESENTACION DE ESTUDIOS DOCTORALES DE LA UNIVERSIDAD DEL ROSARIO</t>
  </si>
  <si>
    <t>EDNA CECILIA VALENCIA RODRIGUEZ</t>
  </si>
  <si>
    <t>V.A. 0242- 2012</t>
  </si>
  <si>
    <t>venta ELEMENTOS PARA DIFUNDIR EL DESARROLLO DEL III SEMINARIO INTERNACIONAL USO RACIONAL DEL AGUA USRA, EL XII CONGRESO COLOMBIANA DE ING. AGRICOLA CIA Y IV ENCUENTRO EGRESADOS ING. AGRICOLA DE LA UNIVERSIDAD SURCOLOMBIANA</t>
  </si>
  <si>
    <t>AGENDAS EMPRESARIALES SA</t>
  </si>
  <si>
    <t>V.A. 0243- 2012</t>
  </si>
  <si>
    <t>venta CUADERNOS EMPRESARIALES PARA LA UNIVERSIDAD SURCOLOMBIANA</t>
  </si>
  <si>
    <t>NOVASOFT SAS.</t>
  </si>
  <si>
    <t>V.A. 0244- 2012</t>
  </si>
  <si>
    <t>ACTUALIZACION DEL SOFTWARE NOVASOFT PARA EL LABORATORIO TECNOLOGICO JOSE IGNACIO HEMBUZ PALOMINO DE LA FACULTAD DE ECONOMIA Y ADMINISTRACION DE LA UNIVERSIDAD SURCOLOMBIANA</t>
  </si>
  <si>
    <t>V.A. 0245- 2012</t>
  </si>
  <si>
    <t>venta ADQUISICION DE UNA MOTOSIERRA STIHL Y UNA GUADANA HUSQVARNA PARA LA GRANJA EXPERIMENTAL DE LA UNIVERSIDAD SURCOLOMBIANA</t>
  </si>
  <si>
    <t>V.A. 0246- 2012</t>
  </si>
  <si>
    <t>venta UNA CABINA DE FLUJO LAMINAR Y OTROS ELEMENTOS DE LABORATORIO CON DESTINO A LA FACULTAD DE CIENCIAS EXACTAS Y NATURALES DE LA UNIVERSIDAD SURCOLOMBIANA</t>
  </si>
  <si>
    <t>EDITORIAL EL MALPENSANTE SAS</t>
  </si>
  <si>
    <t>V.A. 0247- 2012</t>
  </si>
  <si>
    <t>RENOVACION DE LA SUSCRIPCION A LA REVISTA EL MAL PENSANTE CON DESTINO A LA EMISORA INSITUCIONAL DE LA FACULTAD DE CIENCIAS SOCIALES Y HUMANAS DE LA UNIVERSIDAD SURCOLOMBIANA</t>
  </si>
  <si>
    <t>PROCALCULO PROSIS SA</t>
  </si>
  <si>
    <t>V.A. 0248- 2012</t>
  </si>
  <si>
    <t>SOPORTE TECNICO Y ACTUALIZACION DE SOFTWARE DE ESRI PARA LA FACULTAD DE INGENIERIA DE LA UNIVERSIDAD SURCOLOMBIANA</t>
  </si>
  <si>
    <t>SOCIEDAD CAMERAL DE CERTIFICACION DIGITAL CERTICAMARA SA - CERTICAMARA SA</t>
  </si>
  <si>
    <t>V.A. 0249- 2012</t>
  </si>
  <si>
    <t>venta CERTIFICADOS DIGITALES CON DESTINO A SERVIDORES DEL CTIC DE LA UNIVERSIDAD SURCOLOMBIANA</t>
  </si>
  <si>
    <t>PUBLICACIONES SEMANA SA – SEMANA SA</t>
  </si>
  <si>
    <t>V.A. 0250- 2012</t>
  </si>
  <si>
    <t>RENOVACION DE LA SUSCRIPCION A LAS  REVISTAS SEMANA + DINERO + ARCADIA CON DESTINO A LA EMISORA INSITUCIONAL DE LA FACULTAD DE CIENCIAS SOCIALES Y HUMANAS DE LA UNIVERSIDAD SURCOLOMBIANA.</t>
  </si>
  <si>
    <t>VICTOR KON</t>
  </si>
  <si>
    <t>V.A. 0251- 2012</t>
  </si>
  <si>
    <t>CONFERENCISTA INVITADO AL SEMINARIO TALLER DE CAPACITACION EN LECTURA AUDIOVISUAL A LOS DOCENTES Y ESTUDIANTES DEL PROGRAMA DE EDUCACION ARTISTICA Y CULTURAL DE LA UNIVERSIDAD SURCOLOMBIANA</t>
  </si>
  <si>
    <t>V.A. 0252- 2012</t>
  </si>
  <si>
    <t>venta INSUMOS MEDIATICOS CON EL FIN DE DINAMIZAR LA ESTRATEGIA DEL PROYECTO “IDENTIDAD Y CONVIVENCIA” DENONINADO “PEDAGOGIA Y COMUNICATIVA” LIDERADO POR LA FACULTAD DE DERECHO DE LA UNIVERSIDAD SURCOLOMBIANA</t>
  </si>
  <si>
    <t>RENATA CABRALES ROJAS</t>
  </si>
  <si>
    <t>V.A. 0253- 2012</t>
  </si>
  <si>
    <t>desarrollar JORNADA ACADEMICA DE “PERIODISMO Y REDES SOCIALES” DENTRO DE LA CAPACITACION COLECTIVA PROGRAMA DE COMUNICACION SOCIAL Y PERIODISMO DE LA FACULTAD DE CIENCIAS SOCIALES Y HUMANAS DE LA UNIVERSIDAD SURCOLOMBIANA</t>
  </si>
  <si>
    <t>V.A. 0254- 2012</t>
  </si>
  <si>
    <t>venta NEVERA Y NEVECON CON DESTINO A LOS LABORATORIOS DE BIOLOGIA Y QUIMICA DE LA FACULTAD DE CIENCIAS EXACTAS Y NATURALES DE LA UNIVERSIDAD SURCOLOMBIANA</t>
  </si>
  <si>
    <t>MILLER ARLED GUTIERREZ CASTANEDA</t>
  </si>
  <si>
    <t>V.A. 0255- 2012</t>
  </si>
  <si>
    <t>venta DE ELEMENTOS VARIOS CON DESTINO AL PROYECTO "INVENTARIO FLORA Y FAUNA DE LA UNIVERSIDAD SURCOLOMBIANA SEDE NEIVA</t>
  </si>
  <si>
    <t>V.A. 0256- 2012</t>
  </si>
  <si>
    <t>venta EQUIPO DE EXTRACCION DE LIPIDOS CON DESTINO AL LABORATORIO DE BIOLOGIA DE LA FACULTAD DE CIENCIAS EXACTAS Y NATURALES DE LA UNIVERSIDAD SURCOLOMBIANA</t>
  </si>
  <si>
    <t>ENTHOS LTDA</t>
  </si>
  <si>
    <t>V.A. 0257- 2012</t>
  </si>
  <si>
    <t>venta EQUIPOS ESPECIALIZADOS PARA MUESTREO DE FAUNA Y FLORA EN EJECUCION DEL PROYECTO “INVENTARIO DE FLORA Y FAUNA DE LA UNIVERSIDAD SURCOLOMBIANA SEDE NEIVA HUILA” A CARGO DEL GRUPO DE INVESTIGACION GIPB – SISTEMA DE GESTION AMBIENTAL DE LA UNIVERSIDAD SURCOLOMBIANA</t>
  </si>
  <si>
    <t>JORGE ELIECER CESPEDES VANEGAS</t>
  </si>
  <si>
    <t>V.A. 0258- 2012</t>
  </si>
  <si>
    <t>MANTENIMIENTO DE UN COMPRESOR DEL TALLER DE LA UNIVERSIDAD SURDCOLOMBIANA</t>
  </si>
  <si>
    <t>OSWALDO ARTURO BENAVIDES GORDO</t>
  </si>
  <si>
    <t>V.A. 0259- 2012</t>
  </si>
  <si>
    <t>ELABORACION DE UN MARCO EN MADERA PARA LA PINTURA EN OLEO DEL PINTOR DE JAIRO BORRERO QUE SE ENCUENTRA EN LA BIBLIOTECA CENTRAL DE LA UNIVERSIDAD SURCOLOMBIANA</t>
  </si>
  <si>
    <t>V.A. 0260- 2012</t>
  </si>
  <si>
    <t>venta NEVERA INDUSTRIAL CON PUERTA PANORAMICA CON DESTINO AL LABORATORIO DE CRUDOS Y DERIVADOS DE LA FACULTAD DE INGENIERIA DE LA UNIVERSIDAD SURCOLOMBIANA</t>
  </si>
  <si>
    <t>ENRIQUE POLANIA ANDRADE</t>
  </si>
  <si>
    <t>V.A. 0261- 2012</t>
  </si>
  <si>
    <t>venta repuestos para reparar la rastra utilizada en la preparaciOn de suelos de cultivos comerciales, proyectoSAcademicos y de investigaciOn desarrollados en la granja experimental de la Universidad Surcolombiana.</t>
  </si>
  <si>
    <t>ANDRES MANUEL PEREZ ACOSTA</t>
  </si>
  <si>
    <t>V.A. 0262- 2012</t>
  </si>
  <si>
    <t>CAPACITACION SOBRE PUBLICACION EN REVISTAS INDEXADAS DIRIGIDO A PERSONAL DOCENTE DEL PROGRAMA DE PSICOLOGIA DE LA FACULTAD DE CIENCIAS SOCIALES Y HUMANAS DE LA UNIVERSIDAD SURCOLOMBIANA</t>
  </si>
  <si>
    <t>JORGE ADELMO RODRIGUEZ MARTINEZ</t>
  </si>
  <si>
    <t>V.A. 0263- 2012</t>
  </si>
  <si>
    <t>MANTENIMIENTO DE SILLAS UNIVERSITARIAS DE LA SEDE GARZON DE LA UNIVERSIDAD SURCOLOMBIANA</t>
  </si>
  <si>
    <t>V.A. 0264- 2012</t>
  </si>
  <si>
    <t>venta ADQUISICION DE TERMOMETRO Y PH METRO CON DESTINO AL LABORATORIO DE PROCESOSAGROINDUSTRIALES DEL PROGRAMA DE INGENIERIA AGRICOLA DE LA UNIVERSIDAD SURCOLOMBIANA</t>
  </si>
  <si>
    <t>V.A. 0265- 2012</t>
  </si>
  <si>
    <t>DISENO Y DIAGRAMACION DEL BOLETIN ESTADISTICO 2011 Y PRIMER SEMESTRE DE 2012 DE LA UNIVERSIDAD SURCOLOMBIANA</t>
  </si>
  <si>
    <t>LUZ EUGENIA IBANEZ ALFONSO</t>
  </si>
  <si>
    <t>V.A. 0266- 2012</t>
  </si>
  <si>
    <t>CAPACITACION SOBRE DISENO Y ELABORACION "PLAN DE DESARROLLO" DIRIGIDO A PERSONAL DOCENTE DEL PROGRAMA DE ENFERMERIA DE LA FACULTAD DE SALUD DE LA UNIVERSIDAD SURCOLOMBIANA</t>
  </si>
  <si>
    <t>MAGDA LILIANA BARRERO VASQUEZ</t>
  </si>
  <si>
    <t>V.A. 0267- 2012</t>
  </si>
  <si>
    <t>ELABORAR Y ENTREGAR EL DISENO DE UN MODULO INSTRUCCIONAL EN APLICACIONES PEDAGOGICAS DE LA WEB 2.0 EN EL MARCO DEL DIPLOMADO COMPETENCIAS TIC`S PARA DOCENTES DE LA UNIVERSIDAD SURCOLOMBIANA</t>
  </si>
  <si>
    <t>ALCANOS DE COLOMBIA SA E.S.P.</t>
  </si>
  <si>
    <t>V.A. 0268- 2012</t>
  </si>
  <si>
    <t>INSTALACION DEL GAS NATURAL PARA LA SEDE GARZON DE LA UNIVERSIDAD SURCOLOMBIANA</t>
  </si>
  <si>
    <t>ICL DIDACTICA LTDA</t>
  </si>
  <si>
    <t>V.A. 0269- 2012</t>
  </si>
  <si>
    <t>venta BOMBAS PARA LA REPARACION DEL CONTROL DE NIVEL Y FLUJO DEL LABORATORIO DEL PROGRAMA DE INGENIERIA ELECTRONICA DE LA UNIVERSIDAD SURCOLOMBIANA</t>
  </si>
  <si>
    <t>TRACTOCENTRO COLOMBIA SAS.</t>
  </si>
  <si>
    <t>V.A. 0270- 2012</t>
  </si>
  <si>
    <t>venta MOTOCULTOR AGRICOLA CON REMOLQUE PARA EL LABORATORIO DE INGENIERIA AGRICOLA GRANJA EXPERIMENTAL DE LA UNIVERSIDAD SURCOLOMBIANA</t>
  </si>
  <si>
    <t>OLGA PATRICIA GONZALEZ VALENCIANO</t>
  </si>
  <si>
    <t>V.A. 0271- 2012</t>
  </si>
  <si>
    <t>ASESORIA Y COORDINACION A LA FACULTAD DE INGENIERIA EN LA ELABORACION DE LOS ESTUDIOS MECaNICOS DE SUELOS PARA LA CONSTRUCCION DE LOS EDIFICIOS DE LAS FACULTADES DE INGENIERIA Y DERECHO DE LA UNIVERSIDAD SURCOLOMBIANA</t>
  </si>
  <si>
    <t>T.C. QUIMICOS SA</t>
  </si>
  <si>
    <t>V.A. 0272- 2012</t>
  </si>
  <si>
    <t>venta UN TUBO DE REACCION EPPENDORF CON DESTINO AL PROYECTO "INVENTARIO FLORA Y FAUNA DE LA UNIVERSIDAD SURCOLOMBIANA SEDE NEIVA</t>
  </si>
  <si>
    <t>ROSALIA BONILLA CAMACHO</t>
  </si>
  <si>
    <t>V.A. 0273- 2012</t>
  </si>
  <si>
    <t>CAPACITACION COLECTIVA A LOS DOCENTES DEL PROGRAMA DE CONTADURIA PUBLICA DE LA UNIVERSIDAD SURCOLOMBIANA EN METODOLOGIA V.R.A.P.A.</t>
  </si>
  <si>
    <t>FRANCISCO ISMAEL OLAYA OLAYA</t>
  </si>
  <si>
    <t>V.A. 0274- 2012</t>
  </si>
  <si>
    <t>venta ELEMENTOS Y ACCESORIOS PARA ADECUAR EL SET DE GRABACION DEL PROYECTO COMUNICATIVO INSTITUCIONAL VIA UNIVERSITARIA DE LA FACULTAD DE CIENCIAS SOCIALES Y HUMANAS DE LA UNIVERSIDAD SURCOLOMBIANA</t>
  </si>
  <si>
    <t>JOSE LEDWIN LEGUIZAMO RODRIGUEZ</t>
  </si>
  <si>
    <t>V.A. 0275- 2012</t>
  </si>
  <si>
    <t>MANTENIMIENTO DE LOS EQUIPOS DEL LABORATORIO DE RADIO DEL PROGRAMA DE COMUNICACION SOCIAL Y PERIODISMO DE LA FACULTAD DE CIENCIAS SOCIALES Y HUMANAS DE LA UNIVERSIDAD SURCOLOMBIANA</t>
  </si>
  <si>
    <t>LUIS ALFREDO CAMACHO BUITRAGO</t>
  </si>
  <si>
    <t>V.A. 0276- 2012</t>
  </si>
  <si>
    <t>venta UN MOLINO DE MARTILLO PARA EL PROYECTO CENTRO DE EXPERIMENTACION Y FORMACION FORESTAL "SALSIPUEDES" FASE II SUBFASE SELECCION GENETICA DE MORINGA OLEIFERA QUE SE DESARROLLA EN LA GRANJA EXPERIMENTAL DE LA UNIVERSIDAD SURCOLOMBIANA</t>
  </si>
  <si>
    <t>V.A. 0277- 2012</t>
  </si>
  <si>
    <t xml:space="preserve">ORIENTACION DEL IV FORO DE LECTURA DEL PROGRAMA DE LENGUA CASTELLANA DE LA UNIVERSIDAD SURCOLOMBIANA </t>
  </si>
  <si>
    <t>MARIA DORYSARIZA</t>
  </si>
  <si>
    <t>V.A. 0278- 2012</t>
  </si>
  <si>
    <t>V.A. 0279- 2012</t>
  </si>
  <si>
    <t>venta ADQUISICION DE KID ACADEMICO Y KID DE ESTUDIANTES PARA LA UNIVERSIDAD SURCOLOMBIANA</t>
  </si>
  <si>
    <t>V.A. 0280- 2012</t>
  </si>
  <si>
    <t>ELABORACION CARTILLAS PROYECTO EDUCATIVO PROGRAMA DE INGENIERIA ELECTRONICA PEP.UNIVERSIDAD SURCOLOMBIANA</t>
  </si>
  <si>
    <t>RAMSES LTDA</t>
  </si>
  <si>
    <t>V.A. 0281- 2012</t>
  </si>
  <si>
    <t>CAPACITACION EN ESPECIALIZACION EDUCATIVA, ESPECIALIZACION EN ESCOLTA Y FUNDAMENTACION EN VIGILANCIA DIRIGIDA A LOS VIGILANTES DE PLANTA DE LA UNIVERSIDAD SURCOLOMBIANA</t>
  </si>
  <si>
    <t>V.A. 0282- 2012</t>
  </si>
  <si>
    <t>venta la RENOVACION DELA LICENCIA CHECK POIN UTM SOFTWARE BLADES PACKAGE CON DESTINO AL DATACENTER DEL CTIC DE LA UNIVERSIDAD SURCOLOMBIANA</t>
  </si>
  <si>
    <t>DISSMAN INGENIERIA LTDA</t>
  </si>
  <si>
    <t>V.A. 0283- 2012</t>
  </si>
  <si>
    <t>MANTENIMIENTO PREVENTIVO, CORRECTIVO CON REPARACION Y CALIBRACION DE TEODOLITO NIKON Y THEO Y ESTACION TOTAL NIKON DEL LABORATORIO DE TOPOGRAFIA DE LA FACULTAD DE INGENIERIA DE LA UNIVERSIDAD SURCOLOMBIANA</t>
  </si>
  <si>
    <t>V.A. 0284- 2012</t>
  </si>
  <si>
    <t>Apoyo logIstico y materiales para la realizaciOn del evento  “JUEGOS POPULARES: UNA ESTRATEGIA PARA CONSTRUIR IDENTIDAD EN LA UNIVERSIDAD SURCOLOMBIANA CON LA COMUNIDAD”, dentro del marco del proyecto Identidad y Convivencia Ciudadana</t>
  </si>
  <si>
    <t>V.A. 0285- 2012</t>
  </si>
  <si>
    <t>EMBOBINADO DE MOTORES LECTRICOS DE LA UNIVERSIDAD SURCOLOMBIANA</t>
  </si>
  <si>
    <t>V.A. 0286- 2012</t>
  </si>
  <si>
    <t xml:space="preserve">ELABORACION DEL DISENO DE PROTOTIPO Y MODELACION 3D AULA SEDE CENTRAL DE LA UNIVERSIDAD SURCOLOMBIANA </t>
  </si>
  <si>
    <t>LUIS ALBERTO MONTOYA CASADIEGO</t>
  </si>
  <si>
    <t>V.A. 0287- 2012</t>
  </si>
  <si>
    <t xml:space="preserve">REALIZAR EL DIBUJO, ASESORIA Y COORDINACION DE PLANOS  ARQUITECTONICOS DEL NUEVO EDIFICIO DE LA FACULTAD DE INGENIERIA DE LA UNIVERIDAD SURCOLOMBIANA </t>
  </si>
  <si>
    <t>V.A. 0288- 2012</t>
  </si>
  <si>
    <t>SERVICIO DE MANO DE OBRA CON SUMINISTRO DE MATERIALES NECESARIOS PARA LA CONSTRUCCION DE LA ACOMETIDA TELEFONICA PARA LA NUEVA SEDE DE LA FACULTAD DE ECONOMIA Y ADMINISTRACION DE LA UNIVERSIDAD SURCOLOMBIANA</t>
  </si>
  <si>
    <t>M@ICROTEL LTDA</t>
  </si>
  <si>
    <t>V.A. 0289- 2012</t>
  </si>
  <si>
    <t>venta la UN SISTEMA DE TELECOMUNICACIONES KXTDE – 100 PANASONIC CON DESTINO A LA NUEVA SEDE DE LA FACULTAD DE ECONOMIA Y ADMINISTRACION DE LA UNIVERSIDAD SURCOLOMBIANA</t>
  </si>
  <si>
    <t xml:space="preserve">CASAMOTOR SA                    </t>
  </si>
  <si>
    <t>*0001</t>
  </si>
  <si>
    <t>realizar el “SUMINISTRODE COMBUSTIBLE: GASOLINA CORRIENTE, GASOLINA EXTRA, GAS VEHICULAR, A.C.P.M., ENGRASE, CONTROL SISTEMATIZADO PARA REPORTE DE TANQUEO, ACEITE Y OTROS NECESARIOS PARA EL FUNCIONAMIENTO DE LOS VEHICULOS DE LA UNIVESIDAD PLANTA ELeCTRICA GUADANAS Y PARA EL MANTENIMIENTO DE MAQUINAS DEL TALLER DE LA UNIVERSIDAD SURCOLOMBIANA”.</t>
  </si>
  <si>
    <t>COMPRA O ADQUISICION SIMPLIFICADA</t>
  </si>
  <si>
    <t xml:space="preserve">INTERNACIONAL DE ELECTRICOS LTDA   </t>
  </si>
  <si>
    <t>*0002</t>
  </si>
  <si>
    <t>realizar el “SUMINISTRO DE MATERIALES ELeCTRICOS PARA ATENDER LAS DIFERENTES NECECIDADES DE LA PLANTA FISICA DE LA  UNIVERSIDAD SURCOLOMBIANA”.</t>
  </si>
  <si>
    <t>*0003</t>
  </si>
  <si>
    <t>realizar el “SERVICIO DE SUMINISTRO DE ALIMENTOS MEDIANTE SUBSIDIO PARA LOS ESTUDIANTES MATRICULADOS EN LA  UNIVERSIDAD SURCOLOMBIANA, CONSISTENTE EN RACIONES DIARIAS DESAYUNOS, ALMUERZO Y CENA, EL CUAL SE PRESTARA DESDE LOS RESTAURANTES ESTUDIANTILES DE LA SEDE CENTRAL “LA VENADA” Y DE LA FACULTAD DE SALUD”.</t>
  </si>
  <si>
    <t>PROCESO LICITATORIO</t>
  </si>
  <si>
    <t xml:space="preserve">WILLIAM SUAREZ VALERO               </t>
  </si>
  <si>
    <t>*0004</t>
  </si>
  <si>
    <t>SUMINISTRO DE ELEMENTOS DE FERRETERIA PARA ATENDER LAS DIFERENTES NECESIDADES DE LA PLANTA FISICA DE LA UNIVERSIDAD SURCOLOMBIANA"</t>
  </si>
  <si>
    <t xml:space="preserve">MORENO &amp; CIA LTDA      </t>
  </si>
  <si>
    <t>*0005</t>
  </si>
  <si>
    <t>realizar la “REPARACION, MATENIMIENTO Y SUMINISTROS DE REPUESTOS PARA LOS VEHICULOS QUE CONFORMAN EL PARQUE AUTOMOTOR DE PROPIEDAD DE LA UNIVERSIDAD SURCOLOMBIANA”.</t>
  </si>
  <si>
    <t>SUMINISTROS</t>
  </si>
  <si>
    <t>ORGANIZACION TURISTICA DEL HUILA LTDA</t>
  </si>
  <si>
    <t>*0006</t>
  </si>
  <si>
    <t>realizar el “SUMINISTRO DE TIQUETESAeREOS Y LOS DEMAS SERVICIOS NECESARIOS PARA EL DESPLAZAMIENTO DE LOS FUNCIONARIOS, DECENTES Y PERSONALIDADES INVITADAS EN LOS DIFERENTES PROCESOS POR LA UNIVERSIDAD SURCOLOMBIANA, MEDIANTE LA MODALIDAD DE INTERMEDIACION”.</t>
  </si>
  <si>
    <t xml:space="preserve">MIGUEL DARIO MONTES PeREZ  </t>
  </si>
  <si>
    <t>*0007</t>
  </si>
  <si>
    <t>realizar la “CONSTRUCCION DE PORTICO ESTRUCTURAL PARA CANCHAS DE BALONCESOTO DEL COLISEO”.</t>
  </si>
  <si>
    <t xml:space="preserve">OBRA </t>
  </si>
  <si>
    <t xml:space="preserve">LA PREVISORA SA COMPANIA DE SEGUROS     </t>
  </si>
  <si>
    <t>*0008</t>
  </si>
  <si>
    <t>“CONTRATAR LAS POLIZAS DE SEGUROS DE MENJO, POLIZAS DE AUTOMOVILES, POLIZA QUE AMPAREN LOS BIENES MUEBLES, INMUEBLES E INTERESES PATRIMONIALES DE LA ENTIDAD, EL SEGURO DE RESPONSABILIDAD CIVIL PROFESIONAL PARA PACTICANTES Y PROFESIONALES MeDICOS, LAS POLIZAS DE ACCIDENTES Y RIESGOS BIOLOGICOS PARA LOS ESTUDIANTES, LAS POLIZAS DE VIDA GRUPO QUE SOAT DE LOS VEHICULOS DE LA UNIVERSIDAD SURCOLOMBIANA PARA EL PERIODO 2012”, PARA LOS GRUPOS 1 – 2 – 3 – 4 – 8.</t>
  </si>
  <si>
    <t>POLIZAS</t>
  </si>
  <si>
    <t>INVITACION PUBLICA</t>
  </si>
  <si>
    <t xml:space="preserve">LIBERTY SEGUROS SA  </t>
  </si>
  <si>
    <t>*0009</t>
  </si>
  <si>
    <t>COOPERATIVA DE MOTORISTAS DEL HUILA Y CAQUETA LTDA</t>
  </si>
  <si>
    <t>*0010</t>
  </si>
  <si>
    <t>“SUMINISTRO DE TIQUETES TERRESTRES Y TRANSPORTE DE CARGA, PARA LAS DELEGACIONES DE LOS EQUIPOS DEPORTIVOS, GRUPOSARTISTICOS, CULTURALES Y PROGRAMA DE CLIMA ORGANIZACIONAL QUE PARTICIPEN EN LOS EVENTOS DE ESTA NATURALEZ DEL ORDEN NACIONAL Y DE OTRAS REGIONES, ASI COMO LASACTIVIDADES DE LA UNIVERSIDAD SURCOLOMBIANA”</t>
  </si>
  <si>
    <t>*0011</t>
  </si>
  <si>
    <t>“EL SERVICIO DE TRANSPORTE PARA LAS PRaCTICASACADeMICAS EXTRAMUROS 2012 DEL SEMESTRE “A” DE LA UNIVERSIDAD SURCOLOMBIANA”</t>
  </si>
  <si>
    <t>PRESTACION DE SERVICIO DE TRANSPORTE</t>
  </si>
  <si>
    <t>DIEGO FERNANDO POLANIA LISCANO</t>
  </si>
  <si>
    <t>*0012</t>
  </si>
  <si>
    <t>“CONSTRUCCION PARA LA TERMINACION DE LA CUBIERTA, CIELO RASO Y OBRAS ELECTRICAS DEL EDIFICIO DE BIBLIOTECA DE LA UNIVERSIDAD SURCOLOMBIANA SEDE CENTRAL NEIVA</t>
  </si>
  <si>
    <t xml:space="preserve">ORLANDO GUTIERREZ GOMEZ  </t>
  </si>
  <si>
    <t>*0013</t>
  </si>
  <si>
    <t>“ADECUACION DE SALA DE PRIMEROSAUXILIOS Y DEPOSITO DE INSUMOSAREA DE PISCINA EN LA SEDE CENTRAL</t>
  </si>
  <si>
    <t xml:space="preserve">OBRA  </t>
  </si>
  <si>
    <t xml:space="preserve">INGENIEROS Y PROYECTOS SAS. - INPRO SAS                       </t>
  </si>
  <si>
    <t>*0014</t>
  </si>
  <si>
    <t>INTERVENTORIA TeCNICA ADMINISTRATIVA Y FINANCIERA PARA LA “CONSTRUCCION PARA LA TERMINACION DE LA CUBIERTA, CIELO RASO Y OBRAS ELECTRICAS DEL EDIFICIO DE BIBLIOTECA DE LA UNIVERSIDAD SURCOLOMBIANA SEDE CENTRAL DE NEIVA.</t>
  </si>
  <si>
    <t>INTERVENTORIA</t>
  </si>
  <si>
    <t>*0015</t>
  </si>
  <si>
    <t>SUMINISTRO DE LOS INSUMOS ELEMENTOS, HERRAMIENTAS DE ASEO Y CAFETERIA PARA LA UNIVERSIDAD SURCOLOMBIANA</t>
  </si>
  <si>
    <t>*0016</t>
  </si>
  <si>
    <t>SERVICIO DE ASEO INTEGRAL EN TODAS LAS SEDES DE LA UNIVERSIDAD SURCOLOMBIANA</t>
  </si>
  <si>
    <t>PRESTACION DE SERVICIO DE ASEO</t>
  </si>
  <si>
    <t xml:space="preserve">MIGUEL FERNANDO CASTILLO ZABALA              </t>
  </si>
  <si>
    <t>*0017</t>
  </si>
  <si>
    <t>IMPLEMENTOS DEPORTIVOS Y UNIFORMES PARA ESTUDIANTES Y FUNCIONARIOS DE LA UNIVERSIDAD SURCOLOMBIANA</t>
  </si>
  <si>
    <t>LA MAGDALENA SEGURIDAD LTDA</t>
  </si>
  <si>
    <t>*0018</t>
  </si>
  <si>
    <t>SERVICIO DE VIGILANCIA PRIVADA PARA LA SEDE CENTRAL EDIFICIO ADMINISTRATIVO Y DE POSTGRADOS, FACULTAD DE SALUD GRANJA EXPERIMENTAL, LETRAN Y LA SEDE PITALITO, GARZON Y LA PLATA DE LA UNIVERSIDAD SURCOLOMBIANA”</t>
  </si>
  <si>
    <t>PRESTACION DE SERVICIO DE VIGILANCIA</t>
  </si>
  <si>
    <t xml:space="preserve">ISAIAS VARGAS GONZALEZ             </t>
  </si>
  <si>
    <t>*0019</t>
  </si>
  <si>
    <t>TERMINACION DE GRADERIA EN ESCENARIOS DE EVENTOS MULTICULTURALES EN LA SEDE CENTRAL DE LA UNIVERSIDAD SURCOLOMBIANA</t>
  </si>
  <si>
    <t xml:space="preserve">GERMAN ESCOBAR MELO </t>
  </si>
  <si>
    <t>*0020</t>
  </si>
  <si>
    <t>ADECUACIONES PARA CONTROL ELECTRONICO DE ACCESO PEATONAL EN LAS SEDES CENTRAL, SALUD Y DE POSTGRADOS DE LA UNIVERSIDAD SURCOLOMBIANA</t>
  </si>
  <si>
    <t xml:space="preserve">JOSE GELMO CUELLAR SILVA  </t>
  </si>
  <si>
    <t>*0021</t>
  </si>
  <si>
    <t>ADECUACION DE SENDERO PEATONAL E INSTALACION DE ESTRUCTURA METaLICA PARA COBERTIZO DE COMPOSTAJE Y ADECUACION DE BATERIA SANITARIA PARA CONDUCTORES EN LA SEDE CENTRAL</t>
  </si>
  <si>
    <t xml:space="preserve">MAURICIO CASTRO CHARRY </t>
  </si>
  <si>
    <t>*0022</t>
  </si>
  <si>
    <t>OBRAS DE MEJORAMIENTO DE MURO DE CERRAMIENTO POR LA CRA.1 Y CRA. 6W EN LA SEDE CENTRAL.</t>
  </si>
  <si>
    <t xml:space="preserve">NELLY CARMENSA FIGUEROA ANACONA   </t>
  </si>
  <si>
    <t>*0023</t>
  </si>
  <si>
    <t>SUMINISTRO DE PAPELERIA EN GENERAL Y ELEMENTOS DE OFICINA PARA LAS DIFERENTES UNIDADESACADeMICAS Y ADMINISTRATIVAS DE LA UNIVERSIDAD SURCOLOMBIANA</t>
  </si>
  <si>
    <t xml:space="preserve">SIDA SA                 </t>
  </si>
  <si>
    <t>*0024</t>
  </si>
  <si>
    <t xml:space="preserve">COMPRA DE UNA CAMIONETA 4 X 4 DIESEL CON DESTINO A LASACTIVIDADES PROPIAS DE LA GRANJA EXPERIMENTAL DE LA UNIVERSIDAD SURCOLOMBIANA </t>
  </si>
  <si>
    <t xml:space="preserve">ELSA LILIANA ORDONEZ RODRIGUEZ.                  </t>
  </si>
  <si>
    <t>*0025</t>
  </si>
  <si>
    <t>ADECUACION PARA AMPLIACION DE COBERTIZO – HANGAR EN LAUNIVERSIDAD SURCOLOMBIANA</t>
  </si>
  <si>
    <t xml:space="preserve">JOSe FERNANDO PERDOMO TRUJILLO               </t>
  </si>
  <si>
    <t>*0026</t>
  </si>
  <si>
    <t>ESTUDIO Y DISENO ESTRUCTURAL PARA ESTRUCTURA METaLICA Y DE CUBIERTA DE POLIDEPORTIVO EN LA SEDE CENTRAL DE LA UNIVERSIDAD SURCOLOMBIANA</t>
  </si>
  <si>
    <t>CONSULTORIA</t>
  </si>
  <si>
    <t>*0028</t>
  </si>
  <si>
    <t>INSTALACION DE AIRESACONDICIONADOS PARA LAS DIFERENTES UNIDADESACADeMICAS Y ADMINISTRATIVAS DE LA UNIVERSIDAD SURCOLOMBIANA</t>
  </si>
  <si>
    <t>*0029</t>
  </si>
  <si>
    <t>COMPRA E INSTALACION DE TABLEROS INTERACTIVOS CON DESTINO A LAS DIFERENTESAULAS DEL EDIFICIO DE LA FACULTAD DE ECNOMIA Y ADMINISTRACION DE LA UNIVERSIDAD SURCOLOMBIANA DURENTE LO CORRIDO DEL ANO 2012.</t>
  </si>
  <si>
    <t xml:space="preserve">JHON  FREDY MAYUNGO CUELLAR                                                                                                      </t>
  </si>
  <si>
    <t>*0030</t>
  </si>
  <si>
    <t>“OBRAS DE ADECUACION PARA CAMBIO DE CUBIERTA EN LA BIBLIOTECA, LABORATORIO, OFICINAS DE DECANATURA Y BATERIAS SANITARIAS, TERCER Y CUARTO PISO DE LA FACULTAD DE SALUD”</t>
  </si>
  <si>
    <t xml:space="preserve">CRISALLTEX SA                      </t>
  </si>
  <si>
    <t>*0031</t>
  </si>
  <si>
    <t>SUMINISTRO DE DOTACION (VESTIDOS DE LABOR Y CALZADO) PARA LOS TRABAJADORES OFICIALES Y PERSONAL ADMINISTRATIVO DE LA UNIVERSIDAD SURCOLOMBIANA GRUPO 1 Y GRUPO 2.</t>
  </si>
  <si>
    <t xml:space="preserve">VD EL MUNDO A SUS PIES SA </t>
  </si>
  <si>
    <t>*0032</t>
  </si>
  <si>
    <t>SUMINISTRO DE DOTACION (VESTIDOS DE LABOR Y CALZADO) PARA LOS TRABAJADORES OFICIALES Y PERSONAL ADMINISTRATIVO DE LA UNIVERSIDAD SURCOLOMBIANA GRUPO 3</t>
  </si>
  <si>
    <t xml:space="preserve">JORGE ENRIQUE ARCE TOVAR           </t>
  </si>
  <si>
    <t>*0033</t>
  </si>
  <si>
    <t>“ESTUDIO DE LEVANTAMIENTO ARQUITECTONICO Y TOPOGRaFICO DE LAS EDIFICACIONES EXISTENTE  DE LAS SEDES PITALITO, GARZON Y LA PLATA FACULTAD DE SALUD, LEVANTAMIENTO TRAZADO Y DISENO GEOMeTRICO DE LA VIA INTERNA DESDE PORTERIA CALLE  26 HASTA LA PORTERIA CLL. 28 DE LA UNIVERSIDAD SURCOLOMBIANA”</t>
  </si>
  <si>
    <t xml:space="preserve">WILSON JAVIER RIVERA GOMEZ             </t>
  </si>
  <si>
    <t>*0034</t>
  </si>
  <si>
    <t>“MEJORAMIENTO Y ADECUACIONES EN ESPACIOS PARA CONSULTORIOS ODONTOLOGICO, MEDICO, PSICOLOGO, OFICINAS Y EN ACCESO PRINCIPAL SEDE GARZON”.</t>
  </si>
  <si>
    <t xml:space="preserve">A.B.C. SISTEMAS LTDA              </t>
  </si>
  <si>
    <t>*0035</t>
  </si>
  <si>
    <t>“SUMINISTRO DE ELEMENTOS DE CONSUMO, TINTAS, TONER, RODILLOS Y CARTUCHOS PARA IMPRESORAS DE LA UNIVERSIDAD SURCOLOMBIANA”</t>
  </si>
  <si>
    <t xml:space="preserve">JUAN CARLOS SAAVEDRA SALAZAR    </t>
  </si>
  <si>
    <t>*0035 A</t>
  </si>
  <si>
    <t>“CONSTRUCCION DE CAFETERIA – RESTAURANTE Y ADECUACION DE CONSULTORIOS MEDICOS SEDE LA PLATA”</t>
  </si>
  <si>
    <t xml:space="preserve">INDUSTRIAS METAL MADERA – INMEMA LTDA   </t>
  </si>
  <si>
    <t>*0036</t>
  </si>
  <si>
    <t>“COMPRA DE SILLAS UNIVERSITARIAS PARA LOS DIFERENTES PROGRAMASACADEMICOS DE LA UNIVERSIDAD SURCOLOMBIANA”</t>
  </si>
  <si>
    <t>*0037</t>
  </si>
  <si>
    <t>“COMPRA E INSTALACION DE DOS (2) TRANSFORMADORES DE POTENCIA DE 225KVA CON INSTALACION Y ACOMETIDA PARA CONEXIONADO CON DESTINO A LA BIBLIOTECA CENTRAL”.</t>
  </si>
  <si>
    <t>*0038</t>
  </si>
  <si>
    <t>“REPARACIONES MANTENIMIENTO Y ADECUACIONES DEL MADERAMEN DEL POLIDEPORTIVO SEDE CENTRAL – NEIVA</t>
  </si>
  <si>
    <t xml:space="preserve">RAFAEL ENRIQUE OSPITIA THOLA   </t>
  </si>
  <si>
    <t>*0039</t>
  </si>
  <si>
    <t>“LA CONSULTORIA EN LA MODALIDAD DE INTERVENTORIA TECNICA ADMINISTRATIVA Y FINANCIERA AL CONTRATO DE OBRA CIVIL PARA LA CONSTRUCCION DE CAFETERIA – RESTAURANTE Y ADECUACIONES DE CONSULTORIOS MEDICOS SEDE LA PLATA.</t>
  </si>
  <si>
    <t>*0040</t>
  </si>
  <si>
    <t>“ADQUISICION, INSTALACION Y PUESTA EN MARCHA DEL EQUIPO 4800 APPLIANCE WITH UTM EXTENDED 10 BLADES SUITE CON DESTINO AL CTIC DE LA UNIVERSIDAD SURCOLOMBIANA</t>
  </si>
  <si>
    <t>*0041</t>
  </si>
  <si>
    <t>“ADECUACION DE CERRAMIENTO E INSTALACION DE REJAS SOBRE PUERTAS Y VENTANAS EN CAFETERIA DE DOCENTES DE LA SEDE CENTRAL.</t>
  </si>
  <si>
    <t>WILLIAM ROJAS SANCHEZ</t>
  </si>
  <si>
    <t>*0042</t>
  </si>
  <si>
    <t>“REMODELACION Y MANTENIMIENTO DE AUDITORIO Y MUROS DE LA FACULTAD DE INGENIERIA EN LA SEDE CENTRAL DE LA UNIVERSIDAD SURCOLOMBIANA</t>
  </si>
  <si>
    <t>*0043</t>
  </si>
  <si>
    <t>“ADQUISICION DE ACCESORIOS PARA COMPLEMENTAR LOS EQUIPOS EXISTENTES EN EL LABORATORIO DE FISICA ADSCRITO A LA FACULTAD DE CIENCIAS EXACTAS Y NATURALES.</t>
  </si>
  <si>
    <t>PROVEEDORA INTERNACIONAL Y CIA LTDA PROVINCIAL LTDA</t>
  </si>
  <si>
    <t>*0044</t>
  </si>
  <si>
    <t>“DISENO FABRICACION E INSTALACION DE SILLETERIA ANCLADA DE ACUERDO A LOS ESPACIOS FISICOS DE LASAULAS TIPO AUDITORIO DEL EDIFICIO DE LA FACULTAD DE ECONOMIA Y ADMINISTRACION DE LA UNIVERSIDAD SURCOLOMBIANA</t>
  </si>
  <si>
    <t>PROVEEDORES BIBLIOTECAS LIMITADA, PROBLIBLIOTECAS LTDA</t>
  </si>
  <si>
    <t>*0045</t>
  </si>
  <si>
    <t>“FABRICACION, ENTREGA A TITULO DE VENTA E INSTALACION, A TODO COSTO, DE LA DOTACION DEL MOBILIARIO DE LA BIBLIOTECA DE LA UNIVERSIDAD SURCOLOMBIANA</t>
  </si>
  <si>
    <t>16/010/12</t>
  </si>
  <si>
    <t xml:space="preserve">SERVIQUIMICOS E.U.  </t>
  </si>
  <si>
    <t>*0046</t>
  </si>
  <si>
    <t>“EQUIPOS PARA LA DOTACION DEL LABORATORIO DE BIOLOGIA A LA FACULTAD DE CIENCIAS EXACTAS Y NATURALES”.</t>
  </si>
  <si>
    <t>*0047</t>
  </si>
  <si>
    <t>EQUIPOS DE COMUNICACION (FASE I) REDES DE DATOS IMPLEMNETACION DE IPV6 EN LA UNIVERSIDAD SURCOLOMBIANA</t>
  </si>
  <si>
    <t xml:space="preserve">MARTHA LIGIA HERNANDEZ FLOREZ  </t>
  </si>
  <si>
    <t>*0048</t>
  </si>
  <si>
    <t>CONSTRUCCION DEL SISTEMA DE TRATAMIENTO DE AGUAS RESIDUALES DEL BLOQUE DE LA FACULTAD DE SALUD DE LA UNIVERSIDAD SURCOLOMBIANA</t>
  </si>
  <si>
    <t xml:space="preserve">INVERSIONES SUMIFORM SAS. </t>
  </si>
  <si>
    <t>*0049</t>
  </si>
  <si>
    <t>“EQUIPOS Y MAQUINAS DE OFICINA PARA TODAS LAS DEPENDENCIAS DE LA UNIVERSIDAD SURCOLOMBIANA”</t>
  </si>
  <si>
    <t xml:space="preserve">HERNAN ALONSO ANGARITA RIANO </t>
  </si>
  <si>
    <t>*0050</t>
  </si>
  <si>
    <t>“REMODELACION Y ADECUACION DE LOS LABORATORIOS DE INMUNOLOGIA, PATOLOGIA Y GENeTICA EN LA SEDE DE LA FACULTAD DE SALUD DE LA UNIVERSIDAD SURCOLOMBIANA”</t>
  </si>
  <si>
    <t>INVITACION ABREVIADA</t>
  </si>
  <si>
    <t xml:space="preserve">JULIO CESAR PAEZ PEREZ   </t>
  </si>
  <si>
    <t>*051</t>
  </si>
  <si>
    <t>ADECUACION DE OFICINA DE DOCENTES E INSTALACION DE DIVISIONES MODULARES Y PUESTO DE TRABAJO DEL PROGRAMA DE INGENIERIA DE PETROLEOS EN LA SEDE CENTRAL DE LA UNIVERSIDAD SURCOLOMBIANA</t>
  </si>
  <si>
    <t xml:space="preserve">VIDEO OFFICE EQUIPOSAUDIOVISUALES E.U.   </t>
  </si>
  <si>
    <t>*0052</t>
  </si>
  <si>
    <t>EQUIPOS Y ACCESORIOS DE COMUNICACION PARA LAS DIFERENTES UNIDADESACADeMICAS Y ADMINISTRATIVAS DE LA UNIVERSIDAD SURCOLOMBIANA”</t>
  </si>
  <si>
    <t xml:space="preserve">ELECTRO J.C. SAS  </t>
  </si>
  <si>
    <t>*0053</t>
  </si>
  <si>
    <t>ADECUACIONES ELeCTRICAS PARA DATA CENTER DEL CTIC DE LA UNIVERSIDAD SURCOLOMBIANA”.</t>
  </si>
  <si>
    <t xml:space="preserve">QN INGENIERIA LTDA  </t>
  </si>
  <si>
    <t>*0054</t>
  </si>
  <si>
    <t>INTERVENTORIA TeCNICA ADMINISTRATIVA Y FINANCIERA PARA LA OBRA “REMODELACION Y ADECUACION DE LOS LABORATORIOS DE INMUNOLOGIA, PATOLOGIA Y GENeTICA EN LA SEDE DE LA FACULTAD DE SALUD DE LA UNIVERSIDAD SURCOLOMBIANA”</t>
  </si>
  <si>
    <t>*0055</t>
  </si>
  <si>
    <t>SERVICIO DE TRANSPORTE PARA LAS PRaCTICASACADeMICAS EXTRAMUROS 2012 DEL SEMESTRE B DE 2012 DE LA UNIVERSIDAD SURCOLOMBIANA</t>
  </si>
  <si>
    <t xml:space="preserve">LUIS CARLOS GUEVARA GAVIRIA </t>
  </si>
  <si>
    <t>*0056</t>
  </si>
  <si>
    <t>TERMINACION DEL BLOQUE DE AULAS Y ADECUACION PARA CONSULTORIOS DE BIENESTAR SEDE PITALITO DE LA UNIVERSIDAD SURCOLOMBIANA”</t>
  </si>
  <si>
    <t xml:space="preserve">VALAU EXPRESS LTDA  </t>
  </si>
  <si>
    <t>*0057</t>
  </si>
  <si>
    <t>LA COMPRA E INSTALACION DE LA SENALIZACION DE EVACUACION COMO UN ELEMENTO DE IMPLEMENTACION DEL PLAN MAESTRO DE EMERGENCIA, EN LAS DIVERSAS SEDES DE LA UNIVERSIDAD SURCOLOMBIANA – NEIVA, PITALITO, GARZON.</t>
  </si>
  <si>
    <t xml:space="preserve">GRUPO INDUSTRIAL TAPIMUEBLES LTDA </t>
  </si>
  <si>
    <t>*0058</t>
  </si>
  <si>
    <t>“COMPRA DE MUEBLES Y ENSERES PARA LAS DIFERENTES UNIDADESACADeMICAS Y ADMINISTRATIVAS DE LA UNIVERSIDAD SURCOLOMBIANA”</t>
  </si>
  <si>
    <t>*0059</t>
  </si>
  <si>
    <t>“UN SERVIDOR HP PROLIANT DL585 G7 HP PROLIANT DL585 G7 6282S, PARA EL CENTRO DE DOCUMENTACION DE LA UNIVERSIDAD SURCOLOMBIANA</t>
  </si>
  <si>
    <t xml:space="preserve">EDWIN GIOVANI MARIN HERNANDEZ   </t>
  </si>
  <si>
    <t>*0060</t>
  </si>
  <si>
    <t>“E INSTALR EL CABLEADO ESTRUCTURADO DE VOZ Y DATOS PARA LOS EDIFICIOS DE: FACULTAD DE INGENIERIA Y FACULTAD DE ECONOMIA Y ADMINISTRACION”.</t>
  </si>
  <si>
    <t xml:space="preserve">JUAN PABLO DIAZ PUYO  </t>
  </si>
  <si>
    <t>*0061</t>
  </si>
  <si>
    <t>“COMPUTADORES PARA LAS DIFERENTES UNIDADESACADeMICAS Y ADMINISTRATIVAS DE LA UNIVERSIDAD SURCOLOMBIANA”</t>
  </si>
  <si>
    <t>*0062</t>
  </si>
  <si>
    <t>AMPLIACIﾓN DE CARGA MEDIANTE LA REPARACIﾓN Y REPOTENCIACIﾓN DE UN (1) TRANSFORMADOR DE 400KVA-13200/208/120 VOLTIOS EN LA SEDE CENTRAL DE LA UNIVERSIDAD SURCOLOMBIANA DE EJECUCIﾓN NORMAL, REFRIGERADO EN ACEITE, INCLUYE LA DESINSTALACIﾓN DE TRANSFORMADOR EXISTENTE DE 400KVA Y SOLVENTAR EL SUMINISTRO DE ENERGﾍA MEDIANTE UN TRANSFORMADOR DE CARGA SIMILAR.</t>
  </si>
  <si>
    <t>SERVICIO</t>
  </si>
  <si>
    <t>*0063</t>
  </si>
  <si>
    <t>“OBRA DE REMODELACION DE LOS TANQUES O DEPOSITOS ELEVADOS DE AGUA INCLUYENDO LA INSTALACION DE NUEVAS TAPAS EN CONCRETO EN LA UNIVERSIDAD SURCOLOMBIANA”</t>
  </si>
  <si>
    <t>*0064</t>
  </si>
  <si>
    <t>“CONSTRUCCION DE ALIVIADERO Y SUMIDERO PARA EL MEJORAMIENTO DE CARCAMO DE AGUAS LLUVIAS EN LA SEDE CENTRAL DE LA UNIVERSIDAD SURCOLOMBIANA”</t>
  </si>
  <si>
    <t>EDUARDO GOMEZ CORONADO</t>
  </si>
  <si>
    <t>*0065</t>
  </si>
  <si>
    <t>“CONSTRUCCION E INSTALACION DE PASAMANOS DE LAS ESCALERAS DE LA FACULTAD DE ECONOMIA Y ADMINISTRACION DE LA UNIVERSIDAD SURCOLOMBIANA”</t>
  </si>
  <si>
    <t>DORIAN YURY ARIAS DUQUE</t>
  </si>
  <si>
    <t>*0065 A</t>
  </si>
  <si>
    <t>“OBRA PARA ADECUACIONES DEL SISTEMA DE EMERGENCIA, SUMINISTRO Y PUESTA EN MARCHA DE PLANTA ELeCTRICA PARA EL DATACENTER DE LA UNIVERSIDAD SURCOLOMBIANA”</t>
  </si>
  <si>
    <t xml:space="preserve">LIBRERIA ALIANZA SAS </t>
  </si>
  <si>
    <t>*0067</t>
  </si>
  <si>
    <t xml:space="preserve">ADQUISICION DE MATERIAL BIBLIOGRaFICO DEL aREA DE SALUD PARA LA BIBLIOTECA DE LA UNIVERSIDAD SURCOLOMBIANA” </t>
  </si>
  <si>
    <t xml:space="preserve">CAESCA SA </t>
  </si>
  <si>
    <t>*0068</t>
  </si>
  <si>
    <t>COMPRA DE UN VEHICULO TIPO CAMIONETA CABINADA PARA EL TRANSPORTE DE LOS DIRECTIVOS DE LA UNVERSIDAD SURCOLOMBIANA</t>
  </si>
  <si>
    <t>UNIVERSIDAD  NACIONAL DE COLOMBIA</t>
  </si>
  <si>
    <t xml:space="preserve">*001 </t>
  </si>
  <si>
    <t>“LA CONSECUCION BIBLIOGRaFICA ESPECIALIZADA PARA LA BIBLIOTECA DE LA UNIVERSIDAD SURCOLOMBIANA”</t>
  </si>
  <si>
    <t xml:space="preserve">CONTRATO INTERADMINISTRATIVO No.001 de 2012 </t>
  </si>
  <si>
    <t>INTERADMINISTRATIVO</t>
  </si>
  <si>
    <t xml:space="preserve">DIEGO MAURICIO LARGO PATINO   </t>
  </si>
  <si>
    <t>*0001S</t>
  </si>
  <si>
    <t>realizar el “LA CONSULTORIA EN LA MODALIDAD DE ASESORIA PARA LAS OBRAS ELeCTRICAS EN EJECUCI´N Y POR EJECUTAR DE LA UNIVERSIDAD SURCOLOMBIANA Y LA ELABORACION DE UNA BASE DE DATOS PARA PRESUPUESTOS DE OBRAS ELeCTRICAS Y CONSULTORIA EN LA MODALIDAD DE DISENO PARA LA ELABORACION DE LOS DISENOS ELeCTRICOS DE LA IPS Y LAS SUBESTACIONES DE EMERGENCIA PARA LAS SEDES CENTRAL, POSTGRADOS Y SALUD, ASI COMO EL EDIFICIO DE INGENIERIA Y EL CENTRO DE TECNOLOGIAS PARA LA INFORMACION Y LA COMUNICACION – CTIC.”.</t>
  </si>
  <si>
    <t>DIRECTO</t>
  </si>
  <si>
    <t>SANDRA LILIANA MANCHOLA CADENA</t>
  </si>
  <si>
    <t>*0002S</t>
  </si>
  <si>
    <t>realizar el “LA INTERVENTORIA TeCNICA, ADMINISTRATIVA Y FINANCIERA AL EJECUCION DEL CONTRATO DE SUMINISTRO No.002 de 2011 cuyo objeto es “SERVICIO DE SUMINISTRO DE ALIMENTOS CONSISTENTE EN RACIONES DIARIAS DE DESAYUNO, ALMUERZO Y CENA PARA LOS ESTUDIANTES MATRICULADOS EN LA UNIVERSIDAD SURCOLOMBIANA QUE REQUIERAN ESTE SERVICIO, EL CUAL SE PRESTARa DESDE LOS RESTAURANTES ESTUDIANTILES DE LA SEDE CENTRAL “LA VENADA Y DE LA FACULTAD DE SALUD”</t>
  </si>
  <si>
    <t>*0003S</t>
  </si>
  <si>
    <t>realizar el “LA INTERVENTORIA TeCNICA, ADMINISTRATIVA Y FINANCIERA AL EJECUCION DEL CONTRATO DE SUMINISTRO No.003 de 2012 cuyo objeto es “SERVICIO DE SUMINISTRO DE ALIMENTOS CONSISTENTE EN RACIONES DIARIAS DE DESAYUNO, ALMUERZO Y CENA PARA LOS ESTUDIANTES MATRICULADOS EN LA UNIVERSIDAD SURCOLOMBIANA QUE REQUIERAN ESTE SERVICIO, EL CUAL SE PRESTARa DESDE LOS RESTAURANTES ESTUDIANTILES DE LA SEDE CENTRAL “LA VENADA Y DE LA FACULTAD DE SALUD”</t>
  </si>
  <si>
    <t>OXIGENOS DE COLOMBIA LTDA</t>
  </si>
  <si>
    <t>FCE 001 II 12B</t>
  </si>
  <si>
    <t>ENTREGAR A TITULO DE VENTA LOS INSUMOS PARA EL DESARROLLO DEL CONVENIO INTERADMINISTRATIVO N. 00008 DE 2012</t>
  </si>
  <si>
    <t>DIRECTA</t>
  </si>
  <si>
    <t>FCE-001-II12S</t>
  </si>
  <si>
    <t>PRESTAR SERVICIO DE VIGILANCIA PRIVADA EN LA ESTACION PISCICOLA DE GIGANTE HUILA, SEGÚN LO ESTABLECIDO EN EL CONVENIO INTERADMINISTRATIVO N.0008 DE 2012 ENTRE LA AUNAP Y USCO</t>
  </si>
  <si>
    <t xml:space="preserve">ORDEN DE SERVICIOS </t>
  </si>
  <si>
    <t>JAIR HERNAN DUSSAN TRUJILLO</t>
  </si>
  <si>
    <t xml:space="preserve">FCE-001 </t>
  </si>
  <si>
    <t>OBRAS DE CONSTRUCCION DE LAS INSTALACIONES  DE LA PISCICOLA DE GIGANTE-HUILA, SEGÚN EL CONVENIO INTERADMINISTRATIVO N. 008 DE 2012 CELEBRADO ENTRE LA AUTORIDAD NACIONAL DE ACUCUILTURA Y PESCA- AUNAP Y LA UNIVERSIDAD SURCOLOMBIANA</t>
  </si>
  <si>
    <t>CONTRATO DE OBRA</t>
  </si>
  <si>
    <t>GIGANTE</t>
  </si>
  <si>
    <t>FCE-002-II12-S</t>
  </si>
  <si>
    <t>PRESTAR EL SERVICIO DE MANTENIMIENTO CORRECTIVO Y PREVENTIVO DE LOS EQUIPOS DE LABORATORIO DE LA ESTACION PISCICOLA DE GIGANTE-HUILA, SEGÚN LO ESTABLECIDO EN EL CONVENIO INTERADMINISTRATIVO N. 00008 DE 2012 ENTRE LA AUNAP Y LA USCO</t>
  </si>
  <si>
    <t>CESAR AUGUSTO ROJAS MUNOZ</t>
  </si>
  <si>
    <t>FCE-003-II12-B</t>
  </si>
  <si>
    <t>ENTREGAR A TITULO DE VENTA LOS ELEMENTOS NECESARIOS PARA EL DESARROLLO DEL CONVENIO INTERADMINISTRATIVO N. 00008 DE 2012</t>
  </si>
  <si>
    <t>ORDEN DE SUMINISTRO</t>
  </si>
  <si>
    <t>NESTOR SAMUEL CUELLAR AVILA</t>
  </si>
  <si>
    <t>FCE-003-II12-S</t>
  </si>
  <si>
    <t>PRESTAR EL SERVICIO DE TRANSPORTE DE ALEVINOS EN LA ESTACION PISCICOLA DE GIGANTE HUILA, SEGÚN LO ESTABLECIDO EN EL CONVENIO INTERADMINISTRATIVO N. 00008 DE 2012 ENTRE LA AUNAP Y USCO</t>
  </si>
  <si>
    <t>FCE-004-II12S</t>
  </si>
  <si>
    <t>PRESTAR EL SERVICIOS DE VIGILANCIA PRIVADA EN LA ESTACION PISCICOLA DE GIGANTE HUILA, SEGÚN LO ESTABLECIDO EN EL CONVENIO INTERADMINISTRATIVO N. 00008 DE 2012 ENTRE LA AUNAP Y USCO</t>
  </si>
  <si>
    <t>FCE-004-II12-B</t>
  </si>
  <si>
    <t>ENTREGAR A TITULO DE VENTA LOS EQUIPOS DE LABORATORIO, NECESARIOS PARA EL DESARROLLO DEL CONVENIO INTERADMINISTRATIVO N. 00008 DE 2012</t>
  </si>
  <si>
    <t>FCE-005-II12-B</t>
  </si>
  <si>
    <t>ENTREGAR A TITULO DE VENTA LOS ELEMENTOS DE LABORATORIO, NECESARIOS PARA EL DESARROLLO DEL CONVENIO INTERADMINISTRATIVO N. 00008 DE 2012</t>
  </si>
  <si>
    <t>LINA PAOLA RODRIGUEZ ANGULO</t>
  </si>
  <si>
    <t>VIPS-01-A2012</t>
  </si>
  <si>
    <t>SERVICIOS DE APOYO Y ASESORIA AL PROCESO MISIONAL DE PROYECCION SOCIAL.</t>
  </si>
  <si>
    <t>2012/02/01</t>
  </si>
  <si>
    <t>23 PRESTACION DE SERVICIOS</t>
  </si>
  <si>
    <t>DERECHO PRIVADO</t>
  </si>
  <si>
    <t>GLORIA MARIA VEGA MONTENEGRO</t>
  </si>
  <si>
    <t>VIPS-02-A2012</t>
  </si>
  <si>
    <t>APOYO COMO ASESORA EN LA LINEA: AGROINDUSTRIA PRODUCCION Y DESARROLLO</t>
  </si>
  <si>
    <t>DIANA KAHERYNE ANDRADE MORENO</t>
  </si>
  <si>
    <t>VIPS-03-A2012</t>
  </si>
  <si>
    <t>SERVICIOS DE APOYO EN EL PROGRAMA ONDAS COMO ASESORA EN LA LINEA: EDUCACION, DIDACTICA, Y PEDAGOGIA.</t>
  </si>
  <si>
    <t>MARIA ILSE ANDRADE SORIANO</t>
  </si>
  <si>
    <t>VIPS-05-A2012</t>
  </si>
  <si>
    <t>DIRECTOR OPERATIVO DEL AREA DE COMUNICACION DEL PROGRAMA DE ACOMPANAMIENTO E INTERVENCION INTEGRAL A VICTIMAS DEL CONFLICTO POLITICO, SOCIAL Y ARMADO</t>
  </si>
  <si>
    <t>PIEDAD MARCELA PERILLA PARIS</t>
  </si>
  <si>
    <t>VIPS-06-A2012</t>
  </si>
  <si>
    <t>BACTERIOLOGA DEL PROYECTO DE INVESTIGACION “MARCADORES DE DENGUE GRAVE:IMPORTANCIA Y POSIBLE USO DE INTERVENCION”.</t>
  </si>
  <si>
    <t>SERGIO ALEXANDER SANTOS SANCHEZ</t>
  </si>
  <si>
    <t>VIPS-07-A2012</t>
  </si>
  <si>
    <t>SERVICIOS TECNICOS DE APOYO EN LA ACTUALIZACION Y CREACION DE BASE DE DATOS DE INVESTIGACION DE LA VIPS</t>
  </si>
  <si>
    <t>2012/02/06</t>
  </si>
  <si>
    <t>ALFREDIS GONZALEZ HERNANDEZ</t>
  </si>
  <si>
    <t>VIPS-08-A2012</t>
  </si>
  <si>
    <t>CoordinaciOn clInica del programa de intervenciOn neurocognitivo en niNos de 10 a 13 aNos en situaciOn de riesgo frente al trastorno disocial, TDC. En ejecuciOn al Convenio No. 272 suscrito entre Colciencias y la Usco.</t>
  </si>
  <si>
    <t>2012/02/09</t>
  </si>
  <si>
    <t>JULIE ASTRID SOLANO PEREZ</t>
  </si>
  <si>
    <t>VIPS-09-A2012</t>
  </si>
  <si>
    <t>Apoyo en la fase de evaluaciOn e intervenciOn, dentro del marco del proyecto “EvaluaciOn del efecto cognitivo y comportamental de la aplicaciOn de un programa de intervenciOn neurocognitivo  ejecuciOn al Convenio No. 272 entre Colciencias y la Usco.</t>
  </si>
  <si>
    <t>ANGELA MAGNOLIA RIOS GALLARDO</t>
  </si>
  <si>
    <t>VIPS-10-A2012</t>
  </si>
  <si>
    <t>apoyo en la elaboraciOn y aplicaciOn del programa de intervenciOn neurocognitiva  en cada una de las fases  en el marco del proyecto EvaluaciOn del efecto cognitivo y comportamental de la aplicaciOn de un programa de intervenciOn neurocognitivo en ejecucion al convenio No. 272 Colciencias -Usco.</t>
  </si>
  <si>
    <t>SEBASTIAN MARTINEZ ROJAS</t>
  </si>
  <si>
    <t>VIPS-11-A2012</t>
  </si>
  <si>
    <t>Apoyo en la fase de evaluaciOn e intervenciOn, dentro del marco del proyecto “EvaluaciOn del efecto cognitivo y comportamental de la aplicaciOn de un programa de intervenciOn neurocognitivo  En ejecuciOn al Convenio No. 272 entre Colciencias y la Usco</t>
  </si>
  <si>
    <t>LUZ ANDREA MURCIA VILLARREAL</t>
  </si>
  <si>
    <t>VIPS-12-A2012</t>
  </si>
  <si>
    <t>Joven Investigador del  PROYECTO  “CaracterizaciOn del ciclo reproductivo del capaz (Pimelodus groskopfii)  del Convenio Especial de CooperaciOn No. OC16-10 de 2010.</t>
  </si>
  <si>
    <t>RIGOBERTO MONTEALEGRE MOLANO</t>
  </si>
  <si>
    <t>VIPS-13-A2012</t>
  </si>
  <si>
    <t>SERVICIOS TECNICOS DEL PROYECTO "CARACTERIZACION DEL CICLO REPRODUCTIVO DEL CAPAZ (PIMELODUS GROSKOPFII) EN CONDICIONES NATURALES Y EN</t>
  </si>
  <si>
    <t>2012/02/14</t>
  </si>
  <si>
    <t>MEDQUILABO LTDA</t>
  </si>
  <si>
    <t>VIPS-013-2012</t>
  </si>
  <si>
    <t>COMPRAVENTA MATERIALES COMO TUBOS EPPENDORF, BARRAS MAGNETICAS, BOLSAS ROJAS PARA RESIDUOS PARA DAR</t>
  </si>
  <si>
    <t>2012/02/16</t>
  </si>
  <si>
    <t>7 COMPRAVENTA y/o SUMINISTRO</t>
  </si>
  <si>
    <t>DIANA MERCEDES CASTANEDA</t>
  </si>
  <si>
    <t>VIPS-14-A2012</t>
  </si>
  <si>
    <t>COINVESTIGADOR DEL PROYECTO "RESPUESTA DE ANTICUERPOS TOTALES Y ESPECIFICOS DE NEUMOCOCO EN NINOS CON SIDROME DE INFECCION".</t>
  </si>
  <si>
    <t>2012/02/17</t>
  </si>
  <si>
    <t>JAVIER ANDRES MARTINEZ PEREZ</t>
  </si>
  <si>
    <t>VIPS-15-A2012</t>
  </si>
  <si>
    <t>COINVESTIGADOR DEL PROYECTO "REFORMULACION DE LAS ECUACIONES DEL FLUJO ELIPTICO" Y "ANALISIS DE PRESION Y DERIVADA DE PRESION SIN USAR CURVAS TIP RECOBRO".</t>
  </si>
  <si>
    <t>TATIANA ESTHER ZABALETA SALAZAR</t>
  </si>
  <si>
    <t>VIPS-16-A2012</t>
  </si>
  <si>
    <t>COORDINADOR DEL PROYECTO "PCR AUTOMATIZADA PARA EL DIAGNOSTICO DE LA FIEBRE HEMORRAGICA".</t>
  </si>
  <si>
    <t>ELIZABETH DIAZ CORTES</t>
  </si>
  <si>
    <t>VIPS-17-A2012</t>
  </si>
  <si>
    <t>ENFERMERA DEL PROYECTO "PCR AUTOMATIZADA PARA EL DIAGNOSTICO DE LA FIEBE HEMORRAGICA".</t>
  </si>
  <si>
    <t>VIPS-019-2012</t>
  </si>
  <si>
    <t>COMPRAVENTA JERINGAS HEPARINIZADAS PARA GASOMETRIA EN EJECUCION DEL CONVENIO 271- COLCIENCIAS-USCO</t>
  </si>
  <si>
    <t>2012/02/20</t>
  </si>
  <si>
    <t>VIPS-020-2012</t>
  </si>
  <si>
    <t>COMPRAVENTA ETANOL E ISOPROPANOL NECESARIOS PARA DAR CUMPLIMIENTO A LOS OBJETIVOSADQUIRIDOS PROY. CONVENIO 271</t>
  </si>
  <si>
    <t>VIPS-021-2012</t>
  </si>
  <si>
    <t>COMPRAVENTA PUNTAS CON FILTRO EN RACK ESTERILES Y GIA.amp VIRAL RNA, PARA EL CUMPLIMIENTO DEL CONTRATO 271- COLCIENCIAS.</t>
  </si>
  <si>
    <t>2012/02/24</t>
  </si>
  <si>
    <t>PRODUCLINICOS DEL SUR LTDA</t>
  </si>
  <si>
    <t>VIPS-022-2012</t>
  </si>
  <si>
    <t>COMPRAVENTA INSUMOS NECESARIOS PARA DAR CUMPLIMIENTO A LOS OBJETIVOSADQUIRIDOS EN EL CONTRATO 271-COLCIENCIAS- USCO.</t>
  </si>
  <si>
    <t>BIOSYSTEMS SA</t>
  </si>
  <si>
    <t>VIPS-023-2012</t>
  </si>
  <si>
    <t>COMPRAVENTA PRUEBAS DE ELISA DENGUE IgG/IgM y Dengue Early para dar cumplimiento del contrato No. 271- Colciencias</t>
  </si>
  <si>
    <t>YAMAFRAVI &amp; CIA S.EN.C</t>
  </si>
  <si>
    <t>VIPS-024-A2012</t>
  </si>
  <si>
    <t>SERVICIO DE HOSPEDAJE PARA ALOJAMIENTO DE 20 MUJERES LIDERES DEL PORY. CONVNE. PAVIP</t>
  </si>
  <si>
    <t>DIEGO FERNANDO RIVERA CAMACHO</t>
  </si>
  <si>
    <t>VIPS-26-A2012</t>
  </si>
  <si>
    <t>ORIENTAR METODOLOGICAMENTE EL PROCESO DE DIGITACION, ALMACENAMIENTO, PROCESAMIENTO, GRAFICACION Y ANALISIS ESTADISTICO DE LAS VARIABLES OBJETO DE ESTUDIO, EN DESARROLLO AL PROYECTO.</t>
  </si>
  <si>
    <t>2012/03/01</t>
  </si>
  <si>
    <t>VIPS-27-A2012</t>
  </si>
  <si>
    <t>RECOLECTAR LA INFORMACION MEDIANTE LA VARIABLE DE LA ESCALA ASF-E EN DESARROLLO DEL PROY. "ASOCIACION ENTRE LA FUNCIONALIDAD FAMILIAR FAMILIAR".</t>
  </si>
  <si>
    <t>DEILIVER ORTIZ SAAVEDRA</t>
  </si>
  <si>
    <t>VIPS-28-A2012</t>
  </si>
  <si>
    <t>RECOLECTAR LA INFORMACION MEDIANTE LAS VARIABLES DE LA ESCALA AS-FE, EN LA TOTALIDAD DE LOS INTEGRANTES DE LA MUESTRA SELECCIONADA, DEL PROY. "ASOCIACION ENTRE LA FUNCIONALIDAD".</t>
  </si>
  <si>
    <t>JAIZA GIBETH POLANIA CASTANADA</t>
  </si>
  <si>
    <t>VIPS-29-A2012</t>
  </si>
  <si>
    <t>ORIENTAR METODOLOGICAMENTE EL PROCESO DE RECOLECCION DE INFORMACION DE FORMA OPORTUNA, TENIENDO EN CUENTA LOS OBJETIVOS FORMULADOS</t>
  </si>
  <si>
    <t>JORGE IVAN AYALA ROJAS</t>
  </si>
  <si>
    <t>VIPS-30-A2012</t>
  </si>
  <si>
    <t>APOYO A LA GESTION ADMINISTRATIVA Y FINANCIERA, DECANATURA DE FACULTAD DE ECONOMIA Y ADMON.</t>
  </si>
  <si>
    <t>WILLIAM ALVIS PINZON</t>
  </si>
  <si>
    <t>VIPS-31-A2012</t>
  </si>
  <si>
    <t>ASESORIA JURIDICA A LOS PROYECTOS, PROCESOS Y PROCEMIENTOSACADEMICO-ADMINISTRATIVOS DE PROYECCION SOCIAL QUE SE GESTIONEN POR FONDOS ESPECIALES Y EXCEDENTES DE LA FACULTAD DE CONOMINA Y ADMON</t>
  </si>
  <si>
    <t>CAMILO ANDRES NUNEZ</t>
  </si>
  <si>
    <t>VIPS-32-A2012</t>
  </si>
  <si>
    <t>ASESORIA JURIDICA A LOS PROYECTO DE PROYECCION SOCIAL QUE DESARROLLEN EN LA FACULTAD DE ECONOMIA Y ADMON.</t>
  </si>
  <si>
    <t>CLAUDIA PATRICIA RIVERA LOPEZ</t>
  </si>
  <si>
    <t>VIPS-33-A2012</t>
  </si>
  <si>
    <t>COMUNICADOR SOCIAL, EN LA DIVULGACION Y EMPODERAMIENTO DE LASACTIVIDADESACADEMICAS Y DE PROYECCION SOCIAL  QUE SE DESARROLLAN EN LA FACULTAD DE EDUCACION</t>
  </si>
  <si>
    <t>MARIA FERNANDA MENDEZ SANCHEZ</t>
  </si>
  <si>
    <t>VIPS-34-A2012</t>
  </si>
  <si>
    <t>APOYO A LA GESTION ADMINISTRATIVA A LA COORDINACION DE PROYECCION SOCIAL DE LA FACULTAD DE EDUCACION DE LA USCO.</t>
  </si>
  <si>
    <t>KAREN ADRIANA CAMACHO CHAVARRO</t>
  </si>
  <si>
    <t>VIPS-35-A2012</t>
  </si>
  <si>
    <t>AUXILIAR DE INVESTIGACION CIENTIFICA EN EL TRABAJO DE CAMPO, RECLECCION, ANALISIS Y PROCESAMIENTO DE LA INFORMACION EN EL MARCO DE LASACTIVIDADES DE LOS PROYECTOS</t>
  </si>
  <si>
    <t>FRANK BARREIRO SANCHEZ</t>
  </si>
  <si>
    <t>VIPS-37-A2012</t>
  </si>
  <si>
    <t>AUXILIAR ADMINISTRATIVO EN EL PROYECTO "ANALISIS DE ASOCIACION DE ALZHEIMER ESPORADICO CON VARIANTES GENETICAS INVOLUCRADAS EN COMPOSICION LIPIDICA DEL CONVEN. 0789-2009</t>
  </si>
  <si>
    <t>RENSO ARAGON CALDERON</t>
  </si>
  <si>
    <t>VIPS-38-A2012</t>
  </si>
  <si>
    <t>AUXILIAR DE INVESTIGACION EN LASACTIVIDADES DEL PROYECTO "OPTIMIZACION DE LA EFICIENCIA DE REMOCION EN UN SISTEMA DE TRATAMIENTO DE AGUAS RESIDUALES (STAR) PARA EL BENEFICIO HUMEDO DEL CAFe</t>
  </si>
  <si>
    <t>HELMER ALEXIS GUZMAN LOPEZ</t>
  </si>
  <si>
    <t>VIPS-39-A2012</t>
  </si>
  <si>
    <t>AUXILIAR DE INVESTIGACION EN EL DISENO E IMPLEMENTACION DE UN PROTOTIPO DE MEDICION INALAMBRICO DE CAUDALES Y EL DESARROLLO DE PRUEBAS TECNICAS EN CAMPO DE CALIBRACION DEL PROTIPO.</t>
  </si>
  <si>
    <t>GUSTAVO ADOLFO TRUJILLO LEMUS</t>
  </si>
  <si>
    <t>VIPS-40-A2012</t>
  </si>
  <si>
    <t>CO-INVESTIGADOR EN EL DISENO E IMPLEMENTACION DE UN PROTOTIPO DE MEDICION INALAMBRICA DE NIVELES DE CAUDALES EN TIEMPO REAL MEDIANTE COMUNICION GPRS</t>
  </si>
  <si>
    <t>LUISA FERNANDA MUNOZ BERNAL</t>
  </si>
  <si>
    <t>VIPS-42-A2012</t>
  </si>
  <si>
    <t>JOVEN INVESTIGADOR PARA DESARROLLAR EL PROYECTO DE INVESTIGACION "UNA APROXIMACION AL TRASTORNO DE CONDUCTA DISOCIAL, UN ESTUIO EXPLORATORIO" PROPUESTO POR COLCIENCIAS.</t>
  </si>
  <si>
    <t>LAURA VICTORIA ALDANA CAMACHO</t>
  </si>
  <si>
    <t>VIPS-43-A2012</t>
  </si>
  <si>
    <t>JOVEN INVESTIGADOR PARA EL PROYECTO DE INVESTIG. "EVALUACION Y REHABILITACION EN PACIENTES CON DANO CEREBRAL ADQUIRIDO"</t>
  </si>
  <si>
    <t>MANUEL ALEJANDRO VICTORIA</t>
  </si>
  <si>
    <t>VIPS-45-A2012</t>
  </si>
  <si>
    <t>ELABORAR DOS DVD MULTIMEDIAL Y POSTPRODUCCION DE UN VIDEO INSTITUCIONAL PARA LOS PROYECTOS DEL CONVENIO OC 15 Y OC 16</t>
  </si>
  <si>
    <t>2012/03/05</t>
  </si>
  <si>
    <t>VIPS-46-A2012</t>
  </si>
  <si>
    <t>AUXILIAR DEL COINVESTIGADOR, RECOLECCION, Y ANALISIS DE INFORMACION DEL MARCO DEL PROYECTO CONVENIO 789 SUSCRITO ENTRE COLCIENCIAS Y LA USCO</t>
  </si>
  <si>
    <t>2012/03/06</t>
  </si>
  <si>
    <t>MARIA FERNANDA PEREZ GUTIERREZ</t>
  </si>
  <si>
    <t>VIPS-47-A2012</t>
  </si>
  <si>
    <t>JOVEN INVESTIGADOR PARA DESARROLLAR EL PROYECTO DE INVESTIGACION "CARACTERIZACION DE LOS METODOS Y ESTRATEGIAS PEDAGOGICAS BASICAS EN EL PROCESO DE MOTIVACION</t>
  </si>
  <si>
    <t>LAURA ESTEFANY CELEITA BUITRAGO</t>
  </si>
  <si>
    <t>VIPS-48-A2012</t>
  </si>
  <si>
    <t>WILLIAM SIERRA BARON</t>
  </si>
  <si>
    <t>VIPS-49-A2012</t>
  </si>
  <si>
    <t>ELABORAR EL PROTOCOLO DE EVALAUCION PSICOLOGICA PARA PERSONAS CON LESION MEDULAR, TENIENDO EN CUENTA LOS OBJETIVOS DEL PROYECTO</t>
  </si>
  <si>
    <t>2012/03/09</t>
  </si>
  <si>
    <t>JOSE LIBARDO PERDOMO ROMERO</t>
  </si>
  <si>
    <t>VIPS-50-A2012</t>
  </si>
  <si>
    <t>APLICAR EL PROTOCOLO DE EVALUACION PSICOLOGICA PARA PERSONAS CON LESION MEDULAR, TENIENDO EN CUENTA LOS OBJETIVOS DEL PROYECTO</t>
  </si>
  <si>
    <t>COSNTRUCTORA HOTEL AMERICANO LTDA</t>
  </si>
  <si>
    <t>VIPS-051-2012</t>
  </si>
  <si>
    <t>SERVICIO DE HOSPEDAJE DE 40 NOCHES PARA EL ALOJAMIENTO DE LAS MUJERES LIDERESAS PARTIPANTES DE LASACTIVIDADES DE L CONVENIO PAVIDP</t>
  </si>
  <si>
    <t>VIPS-052-2012</t>
  </si>
  <si>
    <t>COMPRAVENTA PRUEBAS RAPIDAS DE DENGUE DUO NECESARIOS PARA DAR CUMPLIMIENTO A LOS OBJETIVO. CONTRA. 271.</t>
  </si>
  <si>
    <t>LEIDY GISELA TAPIA USECHE</t>
  </si>
  <si>
    <t>VIPS-54-A2012</t>
  </si>
  <si>
    <t>ORIENTAR METODOLOGICAMENTE EL PROCESO DE RECOLECCION, ANALISIS E INTERPRETACION DE LA INFORMACION DE FORMA OPORTUNA  DEL PROY. "EVALUACION CULTIVO JATROPHA</t>
  </si>
  <si>
    <t>2012/03/12</t>
  </si>
  <si>
    <t>CAMILA FRANCHESCA GARCES</t>
  </si>
  <si>
    <t>VIPS-55-A2012</t>
  </si>
  <si>
    <t>INVESTIGADOR PARA DESARROLLAR EL PROYECTO "AGENDA POLITICA PUBLICAS EN EL CONCEJO DE NEIVA"</t>
  </si>
  <si>
    <t>BREIDY FERNANDO CASTRO CAMPOS</t>
  </si>
  <si>
    <t>VIPS-56-A2012</t>
  </si>
  <si>
    <t>INVESTIGADOR PARA DESARROLLAR EL PROYECTO "EMPRESAS EN CRISIS DEL DPTO DEL HUILA"</t>
  </si>
  <si>
    <t>MAGDALENA ROJAS ALVAREZ</t>
  </si>
  <si>
    <t>VIPS-57-A2012</t>
  </si>
  <si>
    <t>INVESTIGADOR PARA DESARROLLAR EL PORYECTO "AGENDA POLITICAS EN EL CONCEJO DE NEIVA"</t>
  </si>
  <si>
    <t>JAIME ANTONIO RUGELES ORTIZ</t>
  </si>
  <si>
    <t>VIPS-58-A2012</t>
  </si>
  <si>
    <t>JOVEN INVESTIGADOR PARA DESARROLLAR EL PROY. "CHINA:FACTORES CULTURALES Y OPORTUNIDADES DE NEGOCIO"</t>
  </si>
  <si>
    <t>GLADYS YANETH ACOSTA MOYA</t>
  </si>
  <si>
    <t>VIPS-59-A2012</t>
  </si>
  <si>
    <t>MEDICO ESTUDIANTE DE POSTGRADO EN PEDIATRIA EN DESARROLLO AL PROYECTO "MARCADORES DE DENGUE GRAVE: IMPORTANCIA Y POSOBLE USO DE INTERVENCION". CONT. 272</t>
  </si>
  <si>
    <t>2012/03/13</t>
  </si>
  <si>
    <t>VIPS-60-A2012</t>
  </si>
  <si>
    <t>SERVICIOS DE IMPRESION DEL LIBRO "ASPECTOS BIOFISICOS DEL CENTRO DE INVESTIGACION Y EDUCACION AMBIENTAL-LA TRIBUNA" CONV. HOCOL</t>
  </si>
  <si>
    <t>LINDE DE COLOMBIA SA</t>
  </si>
  <si>
    <t>VIPS-061-2012</t>
  </si>
  <si>
    <t>COMPRAVENTA DOS CILINDROS CON DIOXIDO DE CARBONO CO2 INDUSTRIAL PARA EL LABORATORIO DE INFECCION E INMUNIDAD A CARGO DEL CONV. 270</t>
  </si>
  <si>
    <t>G&amp;G SUCESORES LTDA</t>
  </si>
  <si>
    <t>VIPS-062-2012</t>
  </si>
  <si>
    <t>COMPRAVENTA CRIOVILAES EXTERNAMENTE TRATADOS DE 1,8 ML PARA MENOR MANEJO DE LAS MUESTRAS Y EVITAR CONTAMINACIONES, CONVE. 270</t>
  </si>
  <si>
    <t>ARC ANALISIS Y REPRESENTACIONES CIENTIFICAS LTDA</t>
  </si>
  <si>
    <t>VIPS-063-2012</t>
  </si>
  <si>
    <t>COMPRAVENTA REACTIVOS VARIOS PARA DAR CUMPLIMIENTO AL PROYE. DE INVEST. DEL CONTRATO No. 270-513-2011</t>
  </si>
  <si>
    <t>GINA MARIA RIVERA TOVAR</t>
  </si>
  <si>
    <t>VIPS-64-A2012</t>
  </si>
  <si>
    <t>MEDICO ESTUDIANTE DE POSTGRADO EN PEDIATRIA EN DESARROLLO AL PROYECTO "MARCADORES DE DENGUE GRAVE: IMPORTANCIA Y POSOBLE USO DE INTERVENCION". CONT. 271</t>
  </si>
  <si>
    <t>VIPS-065-2012</t>
  </si>
  <si>
    <t>COMPRAVENTA MATERIALES DE OFICINA PARA EL DESARROLLO DEL PROYECTO "ESTUDIO MULTICENTRICO DEL VALOR PREDICTIVO DEL CONV. ORGNA. MUNDIAL DE LA SALUD".</t>
  </si>
  <si>
    <t>2012/03/16</t>
  </si>
  <si>
    <t>CAMILO CONTRERAS ORTIZ</t>
  </si>
  <si>
    <t>VIPS-66-A2012</t>
  </si>
  <si>
    <t>MEDICO GENERAL AUXILIAR DE INVESTIGACION PARA EL PROY. "MARCADORES DE DENGUE GRAVE" CONV. 272-2011</t>
  </si>
  <si>
    <t>VIPS-67-A2012</t>
  </si>
  <si>
    <t>AUXILIAR ADMINISTRATIVO DEL PROYECTO "EFECTO DE LA ALTA TEMPERATURA DURANTE EL PERIODO DE LARVICULTURA  EN CONVENIO NO. OC-15-2010.</t>
  </si>
  <si>
    <t>ANDRY YISETH POLANCO TRIANA</t>
  </si>
  <si>
    <t>VIPS-68-A2012</t>
  </si>
  <si>
    <t>RECOLECTAR, ORGANIZAR, SISTEMATIZAR Y ANALIZAR INFORMACION GENERADA DEL PROCESO DE INVESTIGACION.</t>
  </si>
  <si>
    <t>VIPS-69-A2012</t>
  </si>
  <si>
    <t>AUXILIAR VIGILANCIA TECNOLOGICA EN EL MARCO DEL CONVENIO DE COLABORACION DHS 5211465, SUSCRITO ENTRE ECOPETROL Y LA USCO</t>
  </si>
  <si>
    <t>JORGE IVAN CHAVARRO DIAZ</t>
  </si>
  <si>
    <t>VIPS-70-A2012</t>
  </si>
  <si>
    <t>COORDINADOR CIENTIFICAO Y TECNICO DE LASACTIVIDADES DEL CONVENIO DHS NO. 5211465 SUSCRITO ENTRE ECOPETROL Y LA USCO.</t>
  </si>
  <si>
    <t>VIPS-71-A2012</t>
  </si>
  <si>
    <t>VIGIA TECNOLOGICO EN EL MARCO DEL CONVENIO DE COLABORACION DHS No. 5211465 SUSCRITO ENTRE ECOPETOL Y LA USCO</t>
  </si>
  <si>
    <t>VICTOR MANUEL RUBIANO ZAMBRANO</t>
  </si>
  <si>
    <t>VIPS-72-A2012</t>
  </si>
  <si>
    <t>COORDINADOR DE VIGILANCIA TECNOLOGICA EN EL MARCO DEL CONVENIO NO. DHS-5211465- SUSCRITO ENTRE ECOPETROL Y LA USCO</t>
  </si>
  <si>
    <t>AMALIA MOLINA CHAUX</t>
  </si>
  <si>
    <t>VIPS-74-A2012</t>
  </si>
  <si>
    <t>INVESTIGADOR DEL COMPONENTE CALIDAD DE AGUASASOCIADASA LA PRODUCCION DE PETROLEO EN EL MARCO DEL CONVENIO DHS 5211465 SUSCRITO ENTRE ECOPETROL Y LA USCO.</t>
  </si>
  <si>
    <t>OSCAR EDUARDO FIGUEROA PAIVA</t>
  </si>
  <si>
    <t>VIPS-75-A2012</t>
  </si>
  <si>
    <t>INVESTIGADOR DE CAMPO Y LABORATORIO DE AGUASASOCIADAS EN LA PRODUCCION DE PETROLEO EN EL MARCO DEL CONVENIO DHS-5211465 SUSCRITO ENTRE ECOPETROL Y LA USCO</t>
  </si>
  <si>
    <t>WILSON ROBERTO PERDOMO CORTES</t>
  </si>
  <si>
    <t>VIPS-76-A2012</t>
  </si>
  <si>
    <t>COMUNICADOR SOCIAL Y PERIODISTA AL GRUPO DE INVESTIGACION PACA DE LA FACULTAD DE EDUCACION</t>
  </si>
  <si>
    <t>2012/03/29</t>
  </si>
  <si>
    <t>WILLIAM ANDRES PINTO CANDELO</t>
  </si>
  <si>
    <t>VIPS-77-A2012</t>
  </si>
  <si>
    <t>MEDICO ESTUDIANTE DE POSTGRADO EN PEDIATRIA EN EJECUCION AL PORYECTO DE INVESTIGACION "MARCADORES DE DENGUE GRAVE: IMPORTANCIA Y POSIBLE USO DE INTERVENCION" DEL CONTRATO No. 271</t>
  </si>
  <si>
    <t>VIPS-78-2012</t>
  </si>
  <si>
    <t>ENTREGAR A TITULO DE COMPRAVENTA REACTIVOS NECESARIOS PARA EL DESARROLLO DEL CONVENIO DEL PROYECTO  DEL CONVENIO 273</t>
  </si>
  <si>
    <t>EQUIMED LTDA</t>
  </si>
  <si>
    <t>VIPS-79-2012</t>
  </si>
  <si>
    <t>REACTIVOS NECESARIOS PARA EL DESARROLLO DE LOS PROYECTO DE INVESTIGACION EN EJUCION A LOS CONVENIOS 270 Y 271</t>
  </si>
  <si>
    <t>2012/03/30</t>
  </si>
  <si>
    <t>MARIA FERNANDA JAIME OSORIO</t>
  </si>
  <si>
    <t>VIPS-80-A2012</t>
  </si>
  <si>
    <t>REALIZAR 14 GRABACIONES DE AUDIO Y/O VIDEO DE CATORCE SESIONES DE ASESORIA DE PRACTICA DOCENTE, Y LAS CORRESPONDIENTES TRASCRIPCIONES DEBIDAMENTE DIGITADAS</t>
  </si>
  <si>
    <t>VIPS-041-2012</t>
  </si>
  <si>
    <t>COMPRAVENTA UNA CABINA DE FLUJO LAMINAR, UNA INCUBADORA DE CO2 DE CALOR DIRECTO Y PIPETAS CONDESTION AL LABORATORIO DE BIOLOGIA MOLECULAR.</t>
  </si>
  <si>
    <t>WLADIMIR GOMEZ CORTES</t>
  </si>
  <si>
    <t>VIPS-81-A2012</t>
  </si>
  <si>
    <t>MEDICO GENERAL AUXILIAR DE INVESTIGACION EN EL PROYECTO DE INVESTIGACION "MARCADORES DE DENGUE GRAVE", CONVE. 271</t>
  </si>
  <si>
    <t>MAITE VELAZQUEZ IBARRA</t>
  </si>
  <si>
    <t>VIPS-82-A2012</t>
  </si>
  <si>
    <t>REALIZAR 80 ENTREVISTASA PROFUNDIDAD ENTRE LOS MOTOCICLISTAS QUE HAN INFRINGIDO LAS NORMAS DE TRANSITO EN NEIVA.</t>
  </si>
  <si>
    <t>MARYELI PEREZ LEON</t>
  </si>
  <si>
    <t>VIPS-83-A2012</t>
  </si>
  <si>
    <t>SERVICIOS DE APOYO EN LA EJECUCION DE ACTIVIDADES DEL PROYECTO DPTAL DE CAFETEROS DEL HUILA, MEDIANTE APOYO EN LOS PROCESOS OPERATIVOS Y METODOLOGICOS.</t>
  </si>
  <si>
    <t>YERLY MAGNOLIA USECHE SALVADOR</t>
  </si>
  <si>
    <t>VIPS-84-A2012</t>
  </si>
  <si>
    <t>COINVESTIGADORA DEL PROYECTO "EFECTO DE LA ALTA TEMPERATURA DURANTE EL PERIODO DE LARVICULTURA EN EL CULTIVO DEL HIBRIDO DE TILAPIA ROJA" CONV. OC-15</t>
  </si>
  <si>
    <t>MAIRA ALEJANDRA TORREJANO NANEZ</t>
  </si>
  <si>
    <t>VIPS-85-A2012</t>
  </si>
  <si>
    <t>JOVEN INVESTIGADOR DE PROYECTO "EFECTO DE LA ALTA TEMPERATURA DURANTE EL PERIODO DE LARVICULTURA  EN EL CULTIVO DEL HIBRIDO". CONVE. OC-15-2010.</t>
  </si>
  <si>
    <t>CARLOS ANDRES HERNANDEZ ESCOBAR</t>
  </si>
  <si>
    <t>VIPS-86-A2012</t>
  </si>
  <si>
    <t>COINVESTIGADOR DEL PROYECTO "EFECTO DE LA ALTA TEMPERATURA DURANTE EL PERIODO DE LARVICULTURA  EN EL CULTIVO  DE HIBRIDO" CONV. OC-15</t>
  </si>
  <si>
    <t>UHP SA</t>
  </si>
  <si>
    <t>VIPS-087-2012</t>
  </si>
  <si>
    <t>EQUIPOS DE COMPUTO MAC Y MAC BOOK PARA ADELANTAR ACTIVIDADES DE INVESTIGACION DEL CONVENIO ECOPETROL No. 5211465</t>
  </si>
  <si>
    <t>MANUEL EDUARDO CASTRILLON</t>
  </si>
  <si>
    <t>VIPS-89-2012</t>
  </si>
  <si>
    <t>REALIZAR 80 ENTREVISTASA PROFUNDIDAD ENTRE TENDEROS (40) Y CONSUMIDORES DE LAS TIENDAS TRADICIONALES DE BARRIO EN LA CIUDAD DE NEIVA.</t>
  </si>
  <si>
    <t>2012/04/18</t>
  </si>
  <si>
    <t>FERNANDO IVAN PERDOMO</t>
  </si>
  <si>
    <t>VIPS-90-A2012</t>
  </si>
  <si>
    <t>COORDINACION GENERAL DEL PROGRAMA DE ACOMPANAMIENTO E INTERVENCION INTEGRAL A VICTIMAS DEL CONFLICTO POLITICO, SOCIAL Y ARMADO INTERNO. PAVID.</t>
  </si>
  <si>
    <t>2012/04/19</t>
  </si>
  <si>
    <t>VIPS-91-A2012</t>
  </si>
  <si>
    <t>SERVICIOS DE CAPACITACION MEDIANTE UN SEMINARIO TALLER DE 24 HORAS PARA EL GRUPO ANCLA QUE APOYA LA CONSTRUCCION DE LA AGENDA CONJUNTA DE PROYECCION SOCIAL DE INVESTIGACION PARA UNA FACULTAD DE LA UNIVERSIDAD EN EL USO DE HERRAMIENTA BIBLIOMETRICA PARA IMPORTACION, EXPORTACION</t>
  </si>
  <si>
    <t>SIEMENS HEALTHCARE DIAGNOTICS SAS</t>
  </si>
  <si>
    <t>VIPS-092-2012</t>
  </si>
  <si>
    <t>REACTIVOS DADE-N REACTION BUFFER 5L Y DADE -N DILUENS 5000 ML PARA EL DESARROLLO DEL PROYECTO "RESPUESTAS DE ANTICUERPO TOTALES Y ESPECIFICOS DE NEUMOCOCO EN NINOS CON SINDROME DE INFECCION RECURRENTE DEL SUR COLOMBIANO"</t>
  </si>
  <si>
    <t>2012/04/23</t>
  </si>
  <si>
    <t>VIPS-093-2012</t>
  </si>
  <si>
    <t>COMPRAVENTA DE KITS PARA PANEL VIRAL RESPIRATORIO, CONSUMIBLESADICIONALES E INSUMOS PARA RECOLECCION Y TRANSPORTE, CON DESTINO AL</t>
  </si>
  <si>
    <t>VIPS-94-2012</t>
  </si>
  <si>
    <t>PRESTAR EL SERVICIO DE DISENO E IMPRESION DE ELEMENTOS PUBLICITARIOS Y DIVULGATIVOS DE LOS DIFERENTES EVENTOS QUE SE REALIZARaNA TRAVES DE LA VIPS Y PROYECCION SOCIAL Y LAS DIFERENTES FACULTADES.</t>
  </si>
  <si>
    <t>KATHERIN TORRES POSADA</t>
  </si>
  <si>
    <t>VIPS-095-2012</t>
  </si>
  <si>
    <t>JOVEN INVESTIGADOR PARA DESARROLLAR EL PROYECTO DE INVESTIGACION "CONSTITUCIONALIZACION DEL DERECHO LABORAL EN COLOMBIA" PROPUESTO A COLCIENCIAS</t>
  </si>
  <si>
    <t>2012/04/25</t>
  </si>
  <si>
    <t>OSCAR HERNAN CERQUERA LOSADA</t>
  </si>
  <si>
    <t>VIPS-096-A2012</t>
  </si>
  <si>
    <t>JOVEN INVESTIGADOR PARA DESARROLLAR EL PROYECTO DE INVESTIGACION "DETERMINANTES DE LA CALIDAD DE LA EDUCACION EN NEIVA", PROPUESTO POR COLCIENCIAS</t>
  </si>
  <si>
    <t>VIPS-098-2012</t>
  </si>
  <si>
    <t>MATERIALES DE LABORATORIO Y REACTIVOS PARA EL SEMILLERO DE INVESTIGACION FITO Q, EN EJECUCION AL PROYECTO DE INVESTIGACION DEL GRUPO.</t>
  </si>
  <si>
    <t>2012/04/26</t>
  </si>
  <si>
    <t>KAROL STEFANIA AMAYA GARCIA</t>
  </si>
  <si>
    <t>VIPS-099-A2012</t>
  </si>
  <si>
    <t>SERVICIOS DE APOYO EN ACTIVIDADES PROPIAS QUE CONTRIBUYAN A LA CONSOLIDACION DEL GRUPO DE INVESTIGACION PACA</t>
  </si>
  <si>
    <t>LAURA CORDOBA MUNOZ</t>
  </si>
  <si>
    <t>VIPS-100-A2012</t>
  </si>
  <si>
    <t>LEIDY YOHANA RIVERA MERA</t>
  </si>
  <si>
    <t>VIPS-101-A2012</t>
  </si>
  <si>
    <t>JOVEN INVESTIGADOR PARA DESARROLLAR EL PROYECTO DE INVESTIGACION "SUBJETIVIDADES DE SEXUALIDAD": EROTISMO Y PLACER SEXUAL DE LA MUJER NEIVANA" PROPUESTO POR COLCIENCIAS</t>
  </si>
  <si>
    <t>2012/05/02</t>
  </si>
  <si>
    <t>OFELIA RAMIREZ LOZADA</t>
  </si>
  <si>
    <t>VIPS-102-A2012</t>
  </si>
  <si>
    <t>COINVESTIGADORA EN EL DESARROLLO DEL PROYECTO DE INVESTIGCION "TOLERANCIA DE LA VIOLENCIA DE GENERO RECURRENTE EN EL CONTEXTO CONYUGAL EN EL DPTO DEL HUILA".</t>
  </si>
  <si>
    <t>YANKELY SANCHEZ ESPITIA</t>
  </si>
  <si>
    <t>VIPS-103-A2012</t>
  </si>
  <si>
    <t>REALIZAR SIMULACION DE SISTEMAS DINAMICOS, PROGRAMACION COMPUTACIONAL DE MODELOS MATEMATICOS REPRESENTADOS MEDIANET ECUACIONES DIFERENCIALES PARCIALES PAR OBTNER LAS BIFURCACIONES LOCALES</t>
  </si>
  <si>
    <t>ANGELICA MARIA CASTILLO JIMENEZ</t>
  </si>
  <si>
    <t>VIPS-104-A2012</t>
  </si>
  <si>
    <t>REALIZAR CONFERENCIAS DENTRO DE LOS TALLERES DE SOCIALIZACION DE LOS RESULTADOS DEL PROYECTO "EFECTO DE LA ALTA TEMPERATURA COMO ESTIMULO PARA AUMENTAR LA PROPORCION DE MACHOS".</t>
  </si>
  <si>
    <t>VIPS-105-2012</t>
  </si>
  <si>
    <t>COMPRAVENTA REACTIVOS NECESARIOS PARA EL DESARROLLO DEL CONVENIO DEL PROYECTO DE INVESTIGACION A CARGO DEL CONVENIO No. 271- SUSCRITO ENTRE COLCIENCIAS Y LA USCO.</t>
  </si>
  <si>
    <t>VIPS-106-2012</t>
  </si>
  <si>
    <t>COMPRAVENTA MATERIALES DE OFICINA PARA EL DESARROLLO DEL PROYECTO "EVALUACION DEL EFECTO Y COMPORTAMENTAL DE LA APLICACION DE UN PROGRAMA DE INTERVENCION NEUROCOGNITIVO EN NINOS".</t>
  </si>
  <si>
    <t>VIPS-107-2012</t>
  </si>
  <si>
    <t>COMPRAVENTA INSUMOS PARA RECOLECCION Y MEDIOS DE TRANSPORTE DE MUESTRAS DE VIRUS RESPIRATORIOS, PARA EL PROYECTO GISAL04</t>
  </si>
  <si>
    <t>MICROBIOLOGIA Y GENETICA LTDA</t>
  </si>
  <si>
    <t>VIPS-108-2012</t>
  </si>
  <si>
    <t>REACTIVOS INSUMOSAGROINDUSTRIALES PARA EL PROYECTO DE INVESTIGACION "EFECTO DE LA TEMPERATURA ALTA" CONV. 0C-15-2010</t>
  </si>
  <si>
    <t>QUIMIOLAB LTDA</t>
  </si>
  <si>
    <t>VIPS-109-2012</t>
  </si>
  <si>
    <t>REACTIVOS NECESARIOS PARA EL DESARROLLO DE LOS CONVENIOS 273 Y 271 DE 2011 SUSCRITO ENTRE COLCIENCIAS Y LA USCO.</t>
  </si>
  <si>
    <t>YELITHZA CEDENO SALCEDO</t>
  </si>
  <si>
    <t>VIPS-110-A2012</t>
  </si>
  <si>
    <t>HACER SEGUIMIENTO Y RECOLECTAR LA INFORMACION SOBRE LAS TAREAS VIRTUALES RELACIONADAS CON EL PROCESO DE RETROALIMENTACION DE LA PRACTICA DOCETE.</t>
  </si>
  <si>
    <t>2012/05/10</t>
  </si>
  <si>
    <t>VIPS-112-A2012</t>
  </si>
  <si>
    <t>ASISTENTE DE INVESTIGACION PARA DAR SOPORTE AL ESTUDIO DE INVESTIGACION "ANALISIS DEL COMPORTAMIENTO DE LA PRESION Y LA DERIVADA  DE PRESION:"</t>
  </si>
  <si>
    <t>VIPS-113-A2012</t>
  </si>
  <si>
    <t>FORMAR Y ACOMPANAR A 113 GRUPOS DE INVESTIGACION ONDAS QUE SE ENCUENTRA EN LOS MUNICIPIOS , ACEVEDO, AGRADO ,AIPE,</t>
  </si>
  <si>
    <t>VIPS-115-A2012</t>
  </si>
  <si>
    <t>SERVICIOS DE CAPACITACION EN PROCESAMIENTO DE BASES DE DATOS DEL GRUPO SPSS, EXCEL Y SOFTWARE DE PLAY ATTENCION A LOS SEMILLEROS DEL GRUPO DE INVESTIGACION DNEUROPSY</t>
  </si>
  <si>
    <t>VIPS-116-2012</t>
  </si>
  <si>
    <t>CABINA EXTRACTORA DE GASESE ORGANICOS SEGÚN CONVNEIO ECOPETROL 5211465</t>
  </si>
  <si>
    <t>2012/05/14</t>
  </si>
  <si>
    <t>SOLUCIONES INTEGRALES MICROBIOLOGICAS SIM E.U.</t>
  </si>
  <si>
    <t>VIPS-117-2012</t>
  </si>
  <si>
    <t>MATERIALES Y REACTIVOS PARA LABORATORIO DE MICROBIOLOGIA, DEL SEMILLERO "BACILLUS THURINGIENSIS VAR. ISRAELIENSIS COMO CONTROL BIOLOGICO.</t>
  </si>
  <si>
    <t>VIPS-118-2012</t>
  </si>
  <si>
    <t>TANQUE CRIOGENICO, PARA EL CONVENIO 273-519 SUSCRITO ENTRE COLCIENCIAS Y LA USCO.</t>
  </si>
  <si>
    <t>QUIOS LTDA</t>
  </si>
  <si>
    <t>VIPS-119-2012</t>
  </si>
  <si>
    <t>COMPRAVENTA MEDIOS DE CULTIVOS SELECTIVOS, COLORANTES ESPECIALES Y MATERIAL DE LABORATORIO PARA DAR CUMPLIMIENTO AL PROYECTO SEMILL. "CARACTERIZACION DE LA MICROBIOTA".</t>
  </si>
  <si>
    <t>KAZARCOL LTDA</t>
  </si>
  <si>
    <t>VIPS-120-2012</t>
  </si>
  <si>
    <t>SOLUCIONES TECNICAS ELECTRICAS Y ELECTRONICAS SAS</t>
  </si>
  <si>
    <t>VIPS-121-2012</t>
  </si>
  <si>
    <t>COMPRAVENTA EQUIPOS DE EXPERIMENTACION EN ENERGIA SOLAR, EN EJECUCION AL PROY. FISCIA TEORICA EN LA LINEA DE INVESTIGACION</t>
  </si>
  <si>
    <t>VIPS-122-2012</t>
  </si>
  <si>
    <t>COMPRAVENTA CASETTES CVACIOS, ESTERELIS PARA USO CON SISTEMA M AIR T, Y EL MANTENIMIENTO PREVENTICO PARA EQUIPO ANALITICO MARA MILLIPORE TIPO BOMBA DE VACIO PARA CUMOLIMIENTO DEL SEMILLERO "CARACTERIZACION DE LA MICROBIOTA AEREA EN LA ZONA URBANA DE NEIVA".</t>
  </si>
  <si>
    <t>VIPS-123-2012</t>
  </si>
  <si>
    <t>PRESTAR EL SERVICIO DE DISENO GRAFICO, DIAGRAMACION DIGITAL E IMPRESION DE 200 REVISTAS PIELAGUS, 12 EDICION, CON DESTINO A LA FACULTAD DE DERECHO.-</t>
  </si>
  <si>
    <t>WILLIAN SIERRA BARON</t>
  </si>
  <si>
    <t>12203568</t>
  </si>
  <si>
    <t>VIPS-125-A2012</t>
  </si>
  <si>
    <t>PRESTAR SUS SERVICIOS COMO JOVEN INVESTIGADOR PARA DESARROLLAR EL PY DE INVESTIGACION “PROMOCION DE BIENESTAR PSICOLOGICO...” CONVENIO CON COLCIENCIAS</t>
  </si>
  <si>
    <t>JOSE ADEMIR AGUDO RAMIREZ</t>
  </si>
  <si>
    <t>12124519</t>
  </si>
  <si>
    <t>VIPS-126-A2012</t>
  </si>
  <si>
    <t>PRESTAR SUS SERVICIOS PARA CAPACITAR EL CUERPO EJECUTOR DEL PY EN ESTRATEGIAS LINGUISTICAS … FRENTE AL TDC</t>
  </si>
  <si>
    <t>DISTRIDIDACTIKA LTDA</t>
  </si>
  <si>
    <t>830062830</t>
  </si>
  <si>
    <t>VIPS-130-2012</t>
  </si>
  <si>
    <t>ENTREGAR A TITULO DE COMPRAVENTA, BIBLIOGRAFIA PARA LOS PROYECTOS DE INVESTIGACION DE MENOR CUANTIA Y SEMILLEROS</t>
  </si>
  <si>
    <t>830037946</t>
  </si>
  <si>
    <t>VIPS-131-2012</t>
  </si>
  <si>
    <t>ENTREGAR A TITULO DE COMPRAVENTA UNA LICENCIA DE OFFICE 2010 (CD-ROM) FACULTAD DE SALUD</t>
  </si>
  <si>
    <t>2012/05/17</t>
  </si>
  <si>
    <t>860020309</t>
  </si>
  <si>
    <t>VIPS-132-2012</t>
  </si>
  <si>
    <t>ENTREGAR A TITULO DE COMPRAVENTA REACTIVOS NECESARIOS PARA EL DESARROLLO DEL PY DE INVESTIGACION DEL CONTRATO No. 273519-2011 SUSCRITO ENTRE COLCIENCIAS Y LA USCO</t>
  </si>
  <si>
    <t>2012/05/18</t>
  </si>
  <si>
    <t>860072122</t>
  </si>
  <si>
    <t>VIPS-133-2012</t>
  </si>
  <si>
    <t>ENTREGAR A TITULO DE COMPRAVENTA RACKS CON CAPACIDAD DE ALMACENAR 16 CRIO CAJAS PARA EL LABORATORIO DE INFECCION E INMUNOLOGIA FACULTAD DE SALUD</t>
  </si>
  <si>
    <t>DMS EDICIONES E INVESTIGACIONES LTDA</t>
  </si>
  <si>
    <t>830084392</t>
  </si>
  <si>
    <t>VIPS-134-2012</t>
  </si>
  <si>
    <t>SERVICIOS PARA LA SUSCRIPCION DE UNA BASE DE DATOS VIRTUAL ESPECIALIZADA PARA LA FACULTAD DE DERECHO</t>
  </si>
  <si>
    <t>VIPS-138-2012</t>
  </si>
  <si>
    <t>INSUMOS PARA EL CONVENIO No. 271-20111 SUSCRITO ENTRE COLCIENCIAS Y LA USCO Y DOS LAMPARAS GERMICIDAS PARA EL PROYECTO "RESPUESTA DE ANTICUERPOS TOTALES".</t>
  </si>
  <si>
    <t>2012/05/22</t>
  </si>
  <si>
    <t>VIPS-141-2012</t>
  </si>
  <si>
    <t>COMPRA DE AGUA LIBRE DE CRIOVIALES EXTERNAMENTE TRATADOS DE 1,8 ML Y DIMETIL SULFOXIDO CONVE. 273</t>
  </si>
  <si>
    <t>2012/05/25</t>
  </si>
  <si>
    <t>JAIRO ALBERO COLORADO CASTANO</t>
  </si>
  <si>
    <t>VIPS-142-2012</t>
  </si>
  <si>
    <t>COMPRA DE AGUA LIBRE Y NUCLEASAS Y MARCADOR MOLECULAR DE 50BP DNA LADDER, CONVEN. 271</t>
  </si>
  <si>
    <t>VIPS-143-2012</t>
  </si>
  <si>
    <t>PRUEBAS RAPIDAS DE DENGUE DUO NECESARIOS PARA DAR CUMPLIMIENTO AL CONV.271-519</t>
  </si>
  <si>
    <t>VIPS-144-2012</t>
  </si>
  <si>
    <t>REACTIVOS NECESARIOS PARA DAR CUMPLIMIENTO A LOS OBJETIVOS DEL CONTRATO NO. 271 COLCIENCIAS.</t>
  </si>
  <si>
    <t>EDGAR DONOSO RAMIREZ</t>
  </si>
  <si>
    <t>VIPS-145-2012</t>
  </si>
  <si>
    <t>COMPRA DE CIRCUITO CERRADO DE MONITORIA PARA CUBICULOS DE CUIDADO INTENSIVO, DE LA FACULTAD DE SALUD</t>
  </si>
  <si>
    <t>NATALIA ANGULO ROJAS</t>
  </si>
  <si>
    <t>VIPS-146-2012</t>
  </si>
  <si>
    <t>SERVICIOS DE APOYO A LA DIRECCION GENERAL DE PROYECCION SOCIAL</t>
  </si>
  <si>
    <t>ADRIANA LORENA BLANDON CORREDOR</t>
  </si>
  <si>
    <t>VIPS-148-2012</t>
  </si>
  <si>
    <t>COMPRA DE PIJAMAS COMO INCENTIVOSA LOS NINOS QUE COLABORAN EN EL DESARROLLO DEL CONVENIO CON LA ORGANIZACION MUNDIAL DE LA SALUD OMS</t>
  </si>
  <si>
    <t>OSCAR JAVIER CORTES OSORIO</t>
  </si>
  <si>
    <t>VIPS-149-2012</t>
  </si>
  <si>
    <t>SERVICIOS DE APOYO EN EL PROCESO DE RECOLECCION, SISTEMATIZACION, DESCRIPCION Y EVALUACION DE LA INFORMACION OBTENIDA EN EL PROYECTO "INTERVENCION PEDAGOGICA-DIDACTICA".</t>
  </si>
  <si>
    <t>JUAN MANUEL MOSQUERA BAYONA</t>
  </si>
  <si>
    <t>VIPS-150-2012</t>
  </si>
  <si>
    <t>SERVICIOS DE APOYO EN LA DIRECCION GENERAL DE PROYECCION SOCIAL</t>
  </si>
  <si>
    <t>YEIMY ALEXANDRA CAMPO CERQUERA</t>
  </si>
  <si>
    <t>VIPS-151-2012</t>
  </si>
  <si>
    <t>SERVICIOS DE APOYO EN EL PROYECTO COMO AUXILIAR DE INVESTIGACION "REPRESENTACIONES MENTALES DE LAS PERSONAS QUE INVITIERON EN LAS PIRAMIDES".</t>
  </si>
  <si>
    <t>WILLIAM JAVIER MATIZ CARVAJAL</t>
  </si>
  <si>
    <t>VIPS-152-2012</t>
  </si>
  <si>
    <t>SERVICIOS DE APOYO EN EL PROYECTO "IMPACTO DE EGRESADOS DEL PROGRAMA DE CONTADURIA PUBLICA DE LA USCO".</t>
  </si>
  <si>
    <t>JESSICA DIAZ CASTANEDA</t>
  </si>
  <si>
    <t>VIPS-153-2012</t>
  </si>
  <si>
    <t>LEIDY LORENA ROJAS ALVAREZ</t>
  </si>
  <si>
    <t>VIPS-154-2012</t>
  </si>
  <si>
    <t>PRESTAR SUS SERVICIOS DE SELECCION, ORGANIZACIO, RECOLECCION, DE LA INFORMACION DE PROYECTOS DE GRUPOS DE INVESTIGACION DE MENOR Y MAYOR CUANTIA CUANTIA DE SEMILLEROS Y DE CONVENIOS</t>
  </si>
  <si>
    <t>2012/06/04</t>
  </si>
  <si>
    <t>JAIRO LEON CHAVES CADENA</t>
  </si>
  <si>
    <t>VIPS-156-2012</t>
  </si>
  <si>
    <t>COMPRA DE UNA PLANTA ELECTRICA PARA LOS EQUIPOS DE PRIMERA NECESIDAD EN LOS LABORATORIOS PARA LAS PRACTICAS Y LOS DIFERENTES PROYECTOS DE INVESTIGACION</t>
  </si>
  <si>
    <t>JUAN MANUEL ANDRADE NAVIA</t>
  </si>
  <si>
    <t>VIPS-157-A2012</t>
  </si>
  <si>
    <t>JOVEN INVESTIGADOR PARA DESARROLLAR EL PROYECTO DE INVESTIGACION "CARACTERISTICAS DEL ORIGEN Y PRACTIVAS DEL USUARIOS" CONVNEIO JOVENES INVESTIGADORES</t>
  </si>
  <si>
    <t>2012/06/05</t>
  </si>
  <si>
    <t>VIPS-158-A2012</t>
  </si>
  <si>
    <t>DISENO Y DESARROLLO DE UN DIPLOMADO DE FORMACION INTEGRAL EN DERECHO INTERNACIONAL DE LOS DERECHOS HUMANOS (DIDH)</t>
  </si>
  <si>
    <t>2012/06/06</t>
  </si>
  <si>
    <t>VIPS-159-A2012</t>
  </si>
  <si>
    <t>EQUIPOS DE COMPUTO , ACCESORIOS Y AYUDASAUDIOVISUALES PARA ATENDER LAS DIFERENTES NECESIDADES DE PROYECTOS DE INVESTIGACION Y DE PROYECCION SOCIAL DE LA USCO.</t>
  </si>
  <si>
    <t>2012/06/07</t>
  </si>
  <si>
    <t>FRANCY JOHANA BAHAMON MONTENEGRO</t>
  </si>
  <si>
    <t>VIPS-160-A2012</t>
  </si>
  <si>
    <t>RECOLECTAR LA INFORMACION REGISTRADA POR LOS RECOLECTORES INSITU EN LA TOTALIDAD DE LOS INTEGRANTES DE LA MUESTRA SELECCIONADA</t>
  </si>
  <si>
    <t>VIPS-161-2012</t>
  </si>
  <si>
    <t>REACTIVOS NECESARIOS PARA EL DESARROLLO DEL CONVENIO DEL PROYECTO CONVENIO No. 273-519-2011 SUSCRITO ENTRE COLCIENCIAS Y LA USCO.</t>
  </si>
  <si>
    <t>VIPS-162-2012</t>
  </si>
  <si>
    <t>REACTIVOS PARA EL DESARROLLO DEL CONVENIO No. 271 de 2011 SUSCRITO ENTRE COLCIENCIAS Y LA USCO</t>
  </si>
  <si>
    <t>VIPS-163-A2012</t>
  </si>
  <si>
    <t>REACTIVOS NECESARIOS PARA EL CUMPLIMIENTO DE LOS OBJETIVOS DEL CONTRATO No. 270 SUSCRITO ENTRE COLCIENCIAS Y LA USCO</t>
  </si>
  <si>
    <t>NILSY VARGASALMARIO</t>
  </si>
  <si>
    <t>VIPS-164-A2012</t>
  </si>
  <si>
    <t>SUMINISTRO DE FOTOCOPIAS Y CDS CON MEMORIAS PARA LOS ESTUDIANTES DEL DIPLOMADO EN GENERO Y JUSTICIA TRANSICIONAL, EN DESARROLLO DEL CONVENIO ENTRE DEJUSTICIA Y LA USCO.</t>
  </si>
  <si>
    <t>2012/06/15</t>
  </si>
  <si>
    <t>ANA MARIA OLIVEROS HERNANDEZ</t>
  </si>
  <si>
    <t>VIPS-165-2012</t>
  </si>
  <si>
    <t>SUMINISTRO DE ALIMENTACION PARA LOS ESTUDIANTES QUE PARTICIPAN EN EL DIPLOMADO EN GENERO Y JUSTICIA TRANSICIONAL, DEL CONVENIO DEJUSTICIA.</t>
  </si>
  <si>
    <t>VIPS-166-A212</t>
  </si>
  <si>
    <t>AUXILIAR DE INVESTIGACION EN EL PROYECTO DE INVESTIGACION "LAS EMPRESAS EN CRISIS DEL DPTO DEL HUILA FRENTE A LAS NORMAS DE INSOLVENCIA ECONOMICA DURANTE LOSANOS 2000 A 2010".</t>
  </si>
  <si>
    <t>2012/06/19</t>
  </si>
  <si>
    <t>HERNANDO FLOREZ BERMUDEZ</t>
  </si>
  <si>
    <t>VIPS-167-A2012</t>
  </si>
  <si>
    <t>APOYO ADMINISTRATIVO DEL DIPLOMADO EN GENERO Y JUSTICIA TRANSICIONAL DE LA UNIVERSIDAD SURCOLOMBIANA CON CARGO AL PROYECTO "JUS".</t>
  </si>
  <si>
    <t>VIPS-169-2012</t>
  </si>
  <si>
    <t>SERVICIO DE DISENO GRAFICO, DIAGRAMACION DIGITAL, CORECCION DE ESTILO, IMPRESION Y ACABADOS DE LA REVISTA ENTORNOS</t>
  </si>
  <si>
    <t>2012/06/21</t>
  </si>
  <si>
    <t>VIPS-170-2012</t>
  </si>
  <si>
    <t>COMPRA DE CARRIER RNA (10X1350) Y BUFFER AVL PARA EL CONVENIO No. 271- COLCIENCIAS</t>
  </si>
  <si>
    <t>2012/06/26</t>
  </si>
  <si>
    <t>FERNADO IVAN RUIZ PERDOMO</t>
  </si>
  <si>
    <t>VIPS-171-A2012</t>
  </si>
  <si>
    <t>2012/06/27</t>
  </si>
  <si>
    <t>MARIA CONSUELO DELGADO</t>
  </si>
  <si>
    <t>VIPS-172-A2012</t>
  </si>
  <si>
    <t>ASESORIA TECNICA ESPECIALIZADA AL CONVENIO ESPECIAL DE COOPERACION No. 283 de 2011</t>
  </si>
  <si>
    <t>BIODIAGNOSTICA LTDA</t>
  </si>
  <si>
    <t>VIPS-173-2012</t>
  </si>
  <si>
    <t>COMRA DE UN TAQ DNA POLIMERAS, TEMPLATE 96-WELL, PCR PLATE-Y 8 CAP STRIP EN EJECUCION AL CONVENIO 789-2009 - COLCIENCIAS Y USCO.</t>
  </si>
  <si>
    <t>2012/06/28</t>
  </si>
  <si>
    <t>VIPS-174-2012</t>
  </si>
  <si>
    <t>DISENO E IMPRESION DE MATERIAL IMPRESO PROMOCIONAL Y DE VISUALIZACION DEL PROGRAMA Y EL DISENO E IMPRESION DE 1000 CARTILLAS PARA LA PUBLICACION DEL INFORME CONVENIO PAVID</t>
  </si>
  <si>
    <t>ALEJANDRO ROMERO PAREDES</t>
  </si>
  <si>
    <t>VIPS-175-2012</t>
  </si>
  <si>
    <t>SERVICIO DE ASESORIA TECNICA PARA LA ELBORACION Y PRESENTACION DE LOS INFORMES FINANCIEROS DE LOS CONVENIOS No.- 155 y 283 DE 2011</t>
  </si>
  <si>
    <t>VIPS-176-2012</t>
  </si>
  <si>
    <t>COMPRA DE PAPELERIA E INSUMOS DE OFICINA PARA DAR CUMPLIMIENTO A LOS OBJETIVOS DEL PROYECTO DEL CONVENIO 789 DE COLCIENCIAS</t>
  </si>
  <si>
    <t>JORGE ENRIQUE TORRENTE TRUJILLO</t>
  </si>
  <si>
    <t>VIPS-177-2012</t>
  </si>
  <si>
    <t>INSUMOS DE PAPELERI Y MATERIAL DE OFICINA, PARA ATENDER LASACTIVIDADES PROGRAMADAS DEL CONVENIO PAVIP.</t>
  </si>
  <si>
    <t>SUBIECON LTDA</t>
  </si>
  <si>
    <t>VIPS-178-2012</t>
  </si>
  <si>
    <t>MATERIALES DE LABORATORIO PARA DAR CUMPLIMIENTO A LOS OBJETIVOS DEL PROYECTO EN EL CONVENIO No. 789 DE COLCIENCIAS</t>
  </si>
  <si>
    <t>OSCAR HUBER ZUNIGA CORDOBA</t>
  </si>
  <si>
    <t>VIPS-179-A2012</t>
  </si>
  <si>
    <t>ASESORIA Y ACOMPANAMIENTO JURIDICO A LOS INVESTIGADORES DEL PORYECTO CONCIENCIA-JURIDICA DURANTE EL PROYECTO "ACCION CONTRACTUAL".</t>
  </si>
  <si>
    <t>ANA MARIA VARGAS BERMEO</t>
  </si>
  <si>
    <t>VIPS-180-A2012</t>
  </si>
  <si>
    <t>VIPS-181-A2012</t>
  </si>
  <si>
    <t>SUMINISTRO DE FOTOCOPIAS DE LASACTIVIDADES RELACIONADAS CON LA CAPACITACION A ESTUDIANTES Y ESTRATEGIA COMUNICATIVA , CONVENIO 09445</t>
  </si>
  <si>
    <t>CENTRACAFE</t>
  </si>
  <si>
    <t>VIPS-182-2012</t>
  </si>
  <si>
    <t>COMPRA DE 120 PAQUETES DE 1,000 BOLSAS NEGRAS DE 17X23 CMS PARA SIEMBRA DE CHAPOLAS DE CAFe. DEL CONVENIO PAVIP</t>
  </si>
  <si>
    <t>CORPORACION COMUNIDAD COMUNICACION PARA EL DESARROLLO SOCIAL</t>
  </si>
  <si>
    <t>VIPS-183-2012</t>
  </si>
  <si>
    <t>PRESTAR SUS SERVICIOS PARA LA PRODUCCION DE UN VIDEO DE 5 MINUTOS QUE VISIBILICE Y PROMOCIONE EL PAVIP, SUS EJES DE ACCION, ORGANIZACIONES QUE IMPULSAN, ACCIONES Y ESTRATEGIAS.</t>
  </si>
  <si>
    <t>VIPS-184-2012</t>
  </si>
  <si>
    <t>SERVICIOS DE DISENO Y REPRODUCCION DE 250 REVISTAS PARA EL PROGRAMA ONDAS CUYO CONTENIDO SON LOS RESULTADOS DE LAS INVESTIGACIONES DESARROLLADAS POR LOS GRUPOS ONDAS.</t>
  </si>
  <si>
    <t>DERLY ALEXANDRA SANCHEZ</t>
  </si>
  <si>
    <t>VIPS-185-B2012</t>
  </si>
  <si>
    <t>LOGISTICA DE LA ASISTENCIA DEL XVI CONGRESO COLOMBIANO DE HISTORIA</t>
  </si>
  <si>
    <t>2012/07/03</t>
  </si>
  <si>
    <t>VIPS-187-B2012</t>
  </si>
  <si>
    <t>AUXILIAR DE INVESTIGACION DEL PROYECTO DE INVESTIGACION "USO DE LAS NUEVAS TECNOLOGIAS PARA LA ENSENANZA DE LOS DIFERENTES PROGRAMAS DE PREGRADO DE LA USCO"</t>
  </si>
  <si>
    <t>2012/07/16</t>
  </si>
  <si>
    <t>LEONARDO ORTIZ FRANCO</t>
  </si>
  <si>
    <t>VIPS-188-B2012</t>
  </si>
  <si>
    <t>OSCAR IVAN OLIVEROS PERDOMO</t>
  </si>
  <si>
    <t>VIPS-189-B2012</t>
  </si>
  <si>
    <t>INFORMESE LTDA</t>
  </si>
  <si>
    <t>VIPS-190-2012</t>
  </si>
  <si>
    <t>LICENCIA ACADEMICA MONOUSUARIO INTEGRADA DE SOFTWARE IBM SPSS, MODELER, SPSS STATIC BASE ADVANCED</t>
  </si>
  <si>
    <t>2012/07/23</t>
  </si>
  <si>
    <t>VIPS-191-2012</t>
  </si>
  <si>
    <t>COMPRA DE DOS CILINDROS CON DIOXIDO DE CARBONO (CO2) INDUSTRIAL PARA EL LABORATORIO DE INFECCION E INMUNIDAD DE LA FACULTAD DE SALUD EN EJECUCION AL CONVNEIO NO. 272- COLCIENCIAS</t>
  </si>
  <si>
    <t>2012/07/24</t>
  </si>
  <si>
    <t>VIPS-192-2012</t>
  </si>
  <si>
    <t>COMPRA DE PRUEBAS DE ELISA DENGUE EARLY E IGM PARA EL DESARROLLO DEL CONVENIO  ESPECIAL DE COOPERACION COLCIENCIAS. 271</t>
  </si>
  <si>
    <t>2012/07/27</t>
  </si>
  <si>
    <t>GEOS DIGITAL LTDA</t>
  </si>
  <si>
    <t>VIPS-193-B2012</t>
  </si>
  <si>
    <t>CAPACITANCION EN OPEN JOURNAL SISTEM PARA WEBMASTER Y EDITORES DE REVISTAS DE LA UNIVERSIDAD SURCOLOMBIANA</t>
  </si>
  <si>
    <t>2012/07/31</t>
  </si>
  <si>
    <t>NORMA ROCIO DUQUE</t>
  </si>
  <si>
    <t>VIPS-194-B2012</t>
  </si>
  <si>
    <t>DESARROLLAR CONFERENCIA TALLER DENTRO DEL MARCO DEL "ENCUENTRO INTER-FACULTADES DE LA UNIVERSIDAD SURCOLOMBIANA DENOMINADO: RESPONSABILIDAD SOCIAL UNIVERSITARIA RSU"</t>
  </si>
  <si>
    <t>VIPS-195-2012</t>
  </si>
  <si>
    <t>SUSCRIPCION DE LA CONSTITUCION POLITICA DE COLOMBIA DE LA EDITORIAL LEGIS EN HOJAS SUSTITUIBLES  MASACCESO A INTERNET</t>
  </si>
  <si>
    <t>VIPS-196-B2012</t>
  </si>
  <si>
    <t>CO-INVESTIGADOR EN LA EJECUCION DEL PROYECTO DE INVESTIGACION LA CONSTITUCIONALIZACION DEL DERECHO EN COLOMBIA Y FRANCIA</t>
  </si>
  <si>
    <t>PAOLA ANDREA TEJADA MORALES</t>
  </si>
  <si>
    <t>VIPS-197-B2012</t>
  </si>
  <si>
    <t>REALIZAR PROCESOS DE EVALUACION Y ANALISIS DE DATOS Y GUARDANDO LA CONFIDENCIALIDAD, EL ORDEN Y ASEGURANDO EL REGISTRO APROPIADO PARA EL ANALISIS</t>
  </si>
  <si>
    <t>VIPS-198-B2012</t>
  </si>
  <si>
    <t>CORRECTOR DE ESTILO PARA LOSARTICULOS Y PUBLICACIONES DERIVADOS DEL GRUPO DE INVESTIGACION "NUEVAS VISIONES DEL DERECHO"</t>
  </si>
  <si>
    <t>ARSOLI LORENA PLAZAS GONZALES</t>
  </si>
  <si>
    <t>VIPS-230-B2012</t>
  </si>
  <si>
    <t>TUTORA DEL PROCESO DE FORMACION EN EJECUCION DEL CONTRATO INTERADMINISTRATIVO No. 374 DE 2012 SUSCRITO ENTRE EL MINISTERIO DE EDUCACION  NACIONAL Y LA UNIVERSIDAD SURCOLOMBIANA EN EL DEPARTAMENTO DEL VICHADA</t>
  </si>
  <si>
    <t>30 OTROS</t>
  </si>
  <si>
    <t>GILBERTO ROJAS TRUJILLO</t>
  </si>
  <si>
    <t>VIPS-231-B2012</t>
  </si>
  <si>
    <t>TUTOR DEL PROCESO DE FORMACION EN EJECUCION DEL CONTRATO INTERADMINISTRATIVO No. 374 DE 2012 SUSCRITO ENTRE EL MINISTERIO DE EDUCACION  NACIONAL Y LA UNIVERSIDAD SURCOLOMBIANA EN EL DEPARTAMENTO DEL NARINO</t>
  </si>
  <si>
    <t>WILLIAM CUELLAR SOTO</t>
  </si>
  <si>
    <t>VIPS-233-B2012</t>
  </si>
  <si>
    <t>TUTOR DEL PROCESO DE FORMACION EN EJECUCION DEL CONTRATO INTERADMINISTRATIVO No. 374 DE 2012 SUSCRITO ENTRE EL MINISTERIO DE EDUCACION  NACIONAL Y LA UNIVERSIDAD SURCOLOMBIANA EN EL DEPARTAMENTO DEL SANTANDER</t>
  </si>
  <si>
    <t>DIANA MARCELA SANTOS CHAVEZ</t>
  </si>
  <si>
    <t>VIPS-213-B2012</t>
  </si>
  <si>
    <t>TUTORA DEL PROCESO DE FORMACION EN EJECUCION DEL CONTRATO INTERADMINISTRATIVO No. 374 DE 2012 SUSCRITO ENTRE EL MINISTERIO DE EDUCACION  NACIONAL Y LA UNIVERSIDAD SURCOLOMBIANA EN EL DEPARTAMENTO DEL NARINO</t>
  </si>
  <si>
    <t>CRISTIAN ANDRES FRANCO</t>
  </si>
  <si>
    <t>VIPS-235-B2012</t>
  </si>
  <si>
    <t>TUTOR DEL PROCESO DE FORMACION EN EJECUCION DEL CONTRATO INTERADMINISTRATIVO No. 374 DE 2012 SUSCRITO ENTRE EL MINISTERIO DE EDUCAICON NACIONAL Y LA UNIVERSIDAD SURCOLOMBIANA EN EL DEPARTAMENTO DEL SANTANDER</t>
  </si>
  <si>
    <t>ADRIANA PATRICIA GONZALEZ SILVA</t>
  </si>
  <si>
    <t>VIPS-199-B2012</t>
  </si>
  <si>
    <t>TUTORA DEL PROCESO DE FORMACION EN EJECUCION DEL CONTRATO INTERADMINISTRATIVO No. 374 DE 2012 SUSCRITO ENTRE EL MINISTERIO DE EDUCACION  NACIONAL Y LA UNIVERSIDAD SURCOLOMBIANA EN EL DEPARTAMENTO DEL GUAVIARE</t>
  </si>
  <si>
    <t>TANIA MARIA PASCUAS QUINTERO</t>
  </si>
  <si>
    <t>VIPS-224-B2012</t>
  </si>
  <si>
    <t>ASISTENTE DE MONITOREO Y EVALUACION EN EJECUCION DEL CONTRATO INTERADMINISTRATIVO No. 374 DE 2012 SUSCRITO ENTRE EL MINISTERIO DE EDUCACION NACIONAL Y LA UNIVERSIDAD SURCOLOMBIANA</t>
  </si>
  <si>
    <t>AMALIA ISABEL GOMEZ CALDERON</t>
  </si>
  <si>
    <t>VIPS-226-B2012</t>
  </si>
  <si>
    <t>PROFESIONAL CON EXPERIENCIA EN FORMACION VIRTUAL EN EJECUCION DEL CONTRATO INTERADMINISTRATIVO No. 374 DE 2012</t>
  </si>
  <si>
    <t>MONICA ANDREA MARTINEZ CORTES</t>
  </si>
  <si>
    <t>VIPS-215-B2012</t>
  </si>
  <si>
    <t>TUTORA DEL PROCESO DE FORMACION EN EJECUCION DEL CONTRATO INTERADMINISTRATIVO No. 374 DE 2012 SUSCRITO ENTRE EL MINISTERIO DE EDUCACION  NACIONAL Y LA UNIVERSIDAD SURCOLOMBIANA EN EL DEPARTAMENTO DEL CAUCA</t>
  </si>
  <si>
    <t>SONIA CAROLINA MANRIQUE RIVERA</t>
  </si>
  <si>
    <t>VIPS-200-B2012</t>
  </si>
  <si>
    <t>DIANA YENIFER KARINA HERRERA SUAREZ</t>
  </si>
  <si>
    <t>VIPS-212-B2012</t>
  </si>
  <si>
    <t>TUTORA DEL PROCESO DE FORMACION EN EJECUCION DEL CONTRATO INTERADMINISTRATIVO No. 374 DE 2012 SUSCRITO ENTRE EL MINISTERIO DE EDUCACION  NACIONAL Y LA UNIVERSIDAD SURCOLOMBIANA EN EL DEPARTAMENTO DEL META</t>
  </si>
  <si>
    <t>DIEGO OMAR CHARRY RIVERA</t>
  </si>
  <si>
    <t>VIPS-210-B2012</t>
  </si>
  <si>
    <t>ELIANA CAROLINA NARVAEZ SILVA</t>
  </si>
  <si>
    <t>VIPS-216-B2012</t>
  </si>
  <si>
    <t>MERCEDES PUENTES SANABRIA</t>
  </si>
  <si>
    <t>VIPS-223-B2012</t>
  </si>
  <si>
    <t>YERLI MARITZA SOLARTE FIERRO</t>
  </si>
  <si>
    <t>VIPS-208-B2012</t>
  </si>
  <si>
    <t>TUTORA DEL PROCESO DE FORMACION EN EJECUCION DEL CONTRATO INTERADMINISTRATIVO No. 374 DE 2012 SUSCRITO ENTRE EL MINISTERIO DE EDUCACION  NACIONAL Y LA UNIVERSIDAD SURCOLOMBIANA EN EL DEPARTAMENTO DEL CHOCO</t>
  </si>
  <si>
    <t>MARICELA GONGORA TRUJILLO</t>
  </si>
  <si>
    <t>VIPS-229-B2012</t>
  </si>
  <si>
    <t>ANGELA PAOLA ALZATE VARGAS</t>
  </si>
  <si>
    <t>VIPS-222-B2012</t>
  </si>
  <si>
    <t>SANDRA INES CALDERON GOMEZ</t>
  </si>
  <si>
    <t>VIPS-219-B2012</t>
  </si>
  <si>
    <t>TUTORA DEL PROCESO DE FORMACION EN EJECUCION DEL CONTRATO INTERADMINISTRATIVO No. 374 DE 2012 SUSCRITO ENTRE EL MINISTERIO DE EDUCACION  NACIONAL Y LA UNIVERSIDAD SURCOLOMBIANA EN EL DEPARTAMENTO DEL SANTANDER</t>
  </si>
  <si>
    <t>CLAUDIA MILENA TRUJILLO BAQUIRO</t>
  </si>
  <si>
    <t>VIPS-234-B2012</t>
  </si>
  <si>
    <t>MARILUZ BERMEO RODAS</t>
  </si>
  <si>
    <t>VIPS-218-B2012</t>
  </si>
  <si>
    <t>JENNIFER RUIZ SANCHEZ</t>
  </si>
  <si>
    <t>VIPS-207-B2012</t>
  </si>
  <si>
    <t>LEIDY CAROLINA CUERVO</t>
  </si>
  <si>
    <t>VIPS-203-B2012</t>
  </si>
  <si>
    <t>PROFESIONAL CON EXPERIENCIA EN FORMACION DE FAMILIAS O FORMADORES DE FAMILIAS EN EJECUCION DEL CONTRATO INTERADMINISTRATIVO No. 374 DE 2012</t>
  </si>
  <si>
    <t>VIPS-228-B2012</t>
  </si>
  <si>
    <t>COORDINADORA DEL PROCESO DE FORMACION EN EJECUCION DEL CONTRATO INTERADMINISTRATIVO No. 374 DE 2012</t>
  </si>
  <si>
    <t>LEIDY XIMENA GUEVARA SALAZAR</t>
  </si>
  <si>
    <t>VIPS-227-B2012</t>
  </si>
  <si>
    <t>PROFESIONAL CON EXPERIENCIA EN MONITOREO Y EVALUACION EN EJECUCION DEL CONTRATO INTERADMINISTRATIVO No. 374 DE 2012</t>
  </si>
  <si>
    <t>MARIA ANGELICA TRUJILLO GONZALEZ</t>
  </si>
  <si>
    <t>VIPS-220-B2012</t>
  </si>
  <si>
    <t>PROFESIONAL FORMACION CON EXPERIENCIA EN DESARROLLO INFANTIL EN EJECUCION DEL CONTRATO INTERADMINISTRATIVO No. 374 DE 2012</t>
  </si>
  <si>
    <t>NUBIA CABRERA BERNAL</t>
  </si>
  <si>
    <t>VIPS-232-B2012</t>
  </si>
  <si>
    <t>TUTORA DEL PROCESO DE FORMACION EN EJECUCION DEL CONTRATO INTERADMINISTRATIVO No. 374 DE 2012 SUSCRITO ENTRE EL MINISTERIO DE EDUCACION  NACIONAL Y LA UNIVERSIDAD SURCOLOMBIANA EN EL DEPARTAMENTO DEL TOLIMA</t>
  </si>
  <si>
    <t>MARGARITA FAJARDO DE CARVAJAL</t>
  </si>
  <si>
    <t>VIPS-204-B2012</t>
  </si>
  <si>
    <t>LUZ DELLY CAMPOSARCHILA</t>
  </si>
  <si>
    <t>VIPS-206-B2012</t>
  </si>
  <si>
    <t>CELIA ANDREA SAAB CANO</t>
  </si>
  <si>
    <t>VIPS-225-B2012</t>
  </si>
  <si>
    <t>ASISTENTE PARA EL LEVANTAMIENTO Y DEPURACION DE BASES DE DATOS EN EJECUCION DEL CONTRATO INTERADMINISTRATIVO No. 374 DE 2012</t>
  </si>
  <si>
    <t>YENNY PATRICIA CHAVARRO PACHECO</t>
  </si>
  <si>
    <t>VIPS-217-B2012</t>
  </si>
  <si>
    <t>ASISTENTE DE ARCHIVO EN EJECUCION DEL CONTRATO INTERADMINISTRATIVO No. 374 DE 2012</t>
  </si>
  <si>
    <t>ANDRES JAVIER ANAYA ISAZA</t>
  </si>
  <si>
    <t>VIPS-202-B2012</t>
  </si>
  <si>
    <t>INGENIERO WEB MASTER EN EJECUCION DEL CONTRATO INTERADMINISTRATIVO No. 374 DE 2012</t>
  </si>
  <si>
    <t>EDUAR ANDRES GONZALEZ MONJE</t>
  </si>
  <si>
    <t>VIPS-205-B2012</t>
  </si>
  <si>
    <t>RAUL EDUARDO MOSQUERA QUINONEZ</t>
  </si>
  <si>
    <t>VIPS-221-B2012</t>
  </si>
  <si>
    <t>ASISTENTE ADMINISTRATIVO Y FINANCIERO EN EJECUCION DEL CONTRATO INTERADMINISTRATIVO No. 374 DE 2012</t>
  </si>
  <si>
    <t>MAGDA LORENA PLAZAS</t>
  </si>
  <si>
    <t>VIPS-209-B2012</t>
  </si>
  <si>
    <t>DIANA CAROLINA CRUZ RIVERA</t>
  </si>
  <si>
    <t>VIPS-211-B2012</t>
  </si>
  <si>
    <t>BLANCA ROCIO PINILLA HERMOSA</t>
  </si>
  <si>
    <t>VIPS-214-B2012</t>
  </si>
  <si>
    <t>ALBA LUZ OCANA CORTES</t>
  </si>
  <si>
    <t>VIPS-201-B2012</t>
  </si>
  <si>
    <t>COORDINADORA ADMINISTRATIVA Y FINANCIERA EN EJECUCION DEL CONTRATO INTERADMINISTRATIVO No. 374 DE 2012</t>
  </si>
  <si>
    <t>JORGE ANDRES SANCHEZ FIERRO</t>
  </si>
  <si>
    <t>VIPS-236-B2012</t>
  </si>
  <si>
    <t>TUTOR DEL PROCESO DE FORMACION EN EJECUCION DEL CONTRATO INTERADMINISTRATIVO No. 374 DE 2012</t>
  </si>
  <si>
    <t>LUIS EDUARDO POLANIA FIERRO</t>
  </si>
  <si>
    <t>VIPS-237-B2012</t>
  </si>
  <si>
    <t>ENTREGAR A TITULO DE ARRENDAMIENTO AL ARRENDATARIO, EL BIEN INMUEBLE UBICADO EN LA CALLE 24 No. 3 - 09 UBICADO EN EL BARRIO LOS SAMANES EN EJECUCION AL CONVENIO INTERADMINISTRATIVO No. 374 DE 2012</t>
  </si>
  <si>
    <t>2012/08/03</t>
  </si>
  <si>
    <t>2 ARRENDAMIENTO y/o ADQUISICION DE INMUEBLES</t>
  </si>
  <si>
    <t>LUISA FERNANDA FANDINO ALARCON</t>
  </si>
  <si>
    <t>VIPS-238-B2012</t>
  </si>
  <si>
    <t>SUMINISTRO DE TIQUETESAEREOS EN EJECUCION DEL CONTRATO INTERADMINISTRATIVO No. 374 DE 2012 SUSCRITO ENTRE EL MINISTERIO DE EDUCACION NACIONAL Y LA UNIVERSIDAD SURCOLOMBIANA</t>
  </si>
  <si>
    <t>2012/08/06</t>
  </si>
  <si>
    <t>JAZMIN ANDREA OLAYA MUNOZ</t>
  </si>
  <si>
    <t>VIPS-239-B2012</t>
  </si>
  <si>
    <t>APOYO A LA GESTION ADMINISTRATIVA, ASISTENCIA TECNICA Y ORGANIZACION DE LA PARTE LOGISTICA EN LA "MAESTRIA EN EDUCACION Y CULTURA DE PAZ"</t>
  </si>
  <si>
    <t>2012/08/09</t>
  </si>
  <si>
    <t>VIPS-241-2012</t>
  </si>
  <si>
    <t>SUMINISTRO DE TIQUETESAEREOS Y DEMAS SERVICIOS NECESARIOS PARA EL DESPLAZAMIENTO DEL PERSONAL ADMINISTRATIVO EN EJECUCION DEL CONTRATO INTERADMINISTRATIVO No. 374 DE 2012</t>
  </si>
  <si>
    <t>2012/08/16</t>
  </si>
  <si>
    <t>VIPS-242-2012</t>
  </si>
  <si>
    <t>COMPRA DE ELEMENTOS NECESARIOS PARA DESARROLLAR LA FASE DE INVESTIGACION 2012 DEL SEMILLERO EN AGRICULTURA URGANA VERTICAL</t>
  </si>
  <si>
    <t>LIBRERIA TEMIS SA</t>
  </si>
  <si>
    <t>VIPS-243-2012</t>
  </si>
  <si>
    <t>ADQUISICION DE LA BIBLIOGRAFIA PARA LA EJECUCION DE LA INVESTIGACION "CONSTITUCIONALIZACION DEL DERECHO EN COLOMBIA Y FRANCIA"</t>
  </si>
  <si>
    <t>VIPS-244-2012</t>
  </si>
  <si>
    <t>ALQUILER DEL SALON TIERRA DE PROMISION DEL CENTRO DE CONVENCIONES JOSE EUSTACIO RIVERA DESDE EL 8 HASTA EL 12 DE OCTUBRE DE 2012</t>
  </si>
  <si>
    <t>ASINAL LTDA</t>
  </si>
  <si>
    <t>VIPS-245-2012</t>
  </si>
  <si>
    <t>REALIZAR ANALISIS ESPECIALIZADOS EN MUESTRA DE LODOS  EN EJECUCION AL CONVENIO  DHS 5211465 SUSCRITO ENTRE LA USCO Y ECOPETROL</t>
  </si>
  <si>
    <t>2012/08/29</t>
  </si>
  <si>
    <t>VIPS-246-B2012</t>
  </si>
  <si>
    <t>COORDINADOR DEL PROYECTO "MATERNALLY DERIVED ANTI-DENGUE ANTIBODIESAND RISK OF INFANTSA DEL GRUPO PARASITOLOGIA Y MEDICINA TROPICAL</t>
  </si>
  <si>
    <t>VIPS-247-B2012</t>
  </si>
  <si>
    <t>ENFERMERA DEL PROYECTO "MATERNALLY DERIVED ANTI-DENGUE ANTIBODIESAND RISK OF INFANTSA DEL GRUPO PARASITOLOGIA Y MEDICINA TROPICAL</t>
  </si>
  <si>
    <t>VIPS-248-B2012</t>
  </si>
  <si>
    <t>SUMINISTRO DE TIQUETESAEREOS Y LOS DEMAS SERVICIOS NECESARIOS PARA EL DESPLAZAMIENTO DE LOS DOCENTES, INVESTIGADORES Y PERSONALIDADES INVITADAS PARA LOS DIFERENTES PROCESOS Y EVENTOS DE INVESTIGACION</t>
  </si>
  <si>
    <t>2012/08/30</t>
  </si>
  <si>
    <t>FEDERICO GARZON MANZANARES</t>
  </si>
  <si>
    <t>VIPS-250-2012</t>
  </si>
  <si>
    <t>ADELANTAR ACTIVIDADES DE INTERVENTORIA PRESUPUESTAL AL CONVENIO DE COLABORACION No. 5211465</t>
  </si>
  <si>
    <t>2012/08/31</t>
  </si>
  <si>
    <t>JESSICA FERNANDA TORO MALDONADO</t>
  </si>
  <si>
    <t>VIPS-251-2012</t>
  </si>
  <si>
    <t>MEDIO RESIDENTE DENTRO DEL PROYECTO "CARACTERIZACION DE LAS RESPUESTAS DE CELULAS SECRETORAS DE ANTICUERPOS CIRCULANTES TOTALES Y ESPECIFICAS DE VIRUS DENGUE" EN EJECUCION AL CONTRATO NO. 270 SUSCRITO ENTRE COLCIENCIAS Y LAUSCO</t>
  </si>
  <si>
    <t>VIPS-252-B2012</t>
  </si>
  <si>
    <t>AUXILIAR DE INVESTIGACION EN EL PROYECTO IMPACTO DE LOS EGRESADOS DEL PROGRAMA CONTADURIA PUBLICA DE LA UNIVERSIDAD SURCOLOMBIANA</t>
  </si>
  <si>
    <t>2012/09/03</t>
  </si>
  <si>
    <t>VIPS-253-B2012</t>
  </si>
  <si>
    <t>INVESTIGADOR PARA EL APOYO A LOS PROCESOS DE COLABORACION DHS SUSCRITO ENTRE ECOPETROL Y LA USCO. CONVENIONO. DHS 5211465</t>
  </si>
  <si>
    <t>VIPS-254-B2012</t>
  </si>
  <si>
    <t>RECOLECCION DE INFORMACION, REALIZACION DE ENTREVISTAS, TABULACION DE INFORMACION Y PARTICIPACION EN LA REALIZACION DEL INFORME FINAL DEL PROYECTO</t>
  </si>
  <si>
    <t>MELISSA FERNANDA PERDOMO</t>
  </si>
  <si>
    <t>VIPS-255-B2012</t>
  </si>
  <si>
    <t>AUXILIAR DE INVESTIGACION EN EL PROYECTO VIOLENCIA CONYUGAL RECURRENTE Y PERSISTENCIA DE LAS MUJERES EN EL MALTRATO DEL VINCULO CON EL VICTIMARIO, EN EL DEPARTAMENTO DEL HUILA.</t>
  </si>
  <si>
    <t>VIPS-256-B2012</t>
  </si>
  <si>
    <t>COORDINADOR CIENTIFICO Y TECNICO DE LASACTIVIDADES DE INVESTIGACION DEL CONVENIO DE COLABORACION DHS 5211532 SUSCRITO ENTRE ECOPETROL Y LA USCO</t>
  </si>
  <si>
    <t>ERIC FERNANDO SALGUERO RODRIGUEZ</t>
  </si>
  <si>
    <t>VIPS-257-B2012</t>
  </si>
  <si>
    <t>JOVEN INVESTIGADOR EN EL CONVENIO DE COLABORACION DHS 5211532 SUSCRITO ENTRE ECOPETROL Y LA USCO</t>
  </si>
  <si>
    <t>GUSTAVO ADOLFO CELIS TRUJILLO</t>
  </si>
  <si>
    <t>VIPS-258-B2012</t>
  </si>
  <si>
    <t>VIPS-259-B2012</t>
  </si>
  <si>
    <t>INVESTIGADOR DE CAMPO Y LABORATORIO EN EL CONVENIO DE COLABORACION DHS 5211532 SUSCRITO ENTRE ECOPETROL Y LA USCO</t>
  </si>
  <si>
    <t>VIPS-260-B2012</t>
  </si>
  <si>
    <t>AUXILIAR EN VIGILANCIA TECNOLOGICA EN EL CONVENIO DE COLABORACION DHS 5211532 SUSTRITO ENTRE ECOPETROL Y LA USCO</t>
  </si>
  <si>
    <t>JHON ALEXANDER CHAVARRO DIAZ</t>
  </si>
  <si>
    <t>VIPS-261-B2012</t>
  </si>
  <si>
    <t>INVESTIGADOR DEL COMPONENTE DINAMICA DE FLUIDOSASOCIADOSA LA PRODUCCION DEL PETROLEO EN EL MARCO DEL CONVENIO DE COLABORACION DHS 5211532 SUSCRITO ENTRE ECOPETROL Y LA USCO</t>
  </si>
  <si>
    <t>VIPS-262-B2012</t>
  </si>
  <si>
    <t>AUXILIAR DE INVESTIGACION EN EL PROYECTO REPRESENTACIONES MENTALES DE LAS PERSONAS QUE INTERVINIERON EN LAS PIRAMIDES FINANCIERASA CARGO DE LA FACULTAD DE ECONOMIA</t>
  </si>
  <si>
    <t>VIPS-264-2012</t>
  </si>
  <si>
    <t>ENTREGAR A TITULO DE COMPRAVENTA REACTIVOS NECESARIOS PARA CONTINUAR CON EL DESARROLLO DEL CONVENIO 270 DE 2011 SUSCRITO ENTRE COLCIENICAS Y LA USCO</t>
  </si>
  <si>
    <t>COOPERATIVA MULTIACTIVA DE USUARIOS DEL PROGRAMA SOCIAL HOGARES COMUNITARIOS DE SANTANDER DE QUILICHAO "COOMHOGAR"</t>
  </si>
  <si>
    <t>VIPS-266-2012</t>
  </si>
  <si>
    <t>SUMINISTRO DE REFRIGERIOS SANTANDER DE QUILICHAO CAUCA EN EJECUCION DEL CONVENIO No. 374 DE 2012 SUSCRITO ENTRE EL MINISTERIO DE EDUCACION Y LA USCO</t>
  </si>
  <si>
    <t>ALVARO ALEXANDER PEREZ AMADOR</t>
  </si>
  <si>
    <t>VIPS-267-2012</t>
  </si>
  <si>
    <t>SUMINISTRO SERVICIOS LOGISTICOS VILLAVICENCIO META EN EJECUCION DEL CONVENIO 374 DE 2012 SUSCRITO ENTE EL MINISTERIO DE EDUCACION Y LA USCO</t>
  </si>
  <si>
    <t>PAULINO VELANDIA BARON</t>
  </si>
  <si>
    <t>VIPS-268-2012</t>
  </si>
  <si>
    <t>SUMINISTRO DE SERVICIO LOGISTICO (REFRIGERIOS) EN LAS INSTALACIONES DEL HOTEL "LAS GARZAS" EN EL MUNICIPIO DE PUERTO LOPEZ META EN EJECUCION AL CONTRATO 374 DE 2012 SUSCRITO ENTRE EL MINISTERIO DE EDUCACION Y LA USCO</t>
  </si>
  <si>
    <t>2012/09/06</t>
  </si>
  <si>
    <t>FUNDACION CASA DE LA CULTURA DE IPIALES</t>
  </si>
  <si>
    <t>VIPS-269-2012</t>
  </si>
  <si>
    <t>SUMINISTRO DE SERVICIO LOGISTICO (AULAS VIRTUALES, SALONES PARA CONFERENCIA Y REFRIGERIOS) EN LAS INSTALACIONES DE LA CASA DE LA CULTURA DE IPIALES EN EJECUCION AL CONTRATO 374 DE 2012, ENTRE EL MINISTERIO Y LA USCO</t>
  </si>
  <si>
    <t>MANUFACTURAS RAM LTDA</t>
  </si>
  <si>
    <t>VIPS-271-2012</t>
  </si>
  <si>
    <t>ARTICULOS E IMPLEMENTOS MANUFACTURADOS PARA EL PERSONAL VINCULADO AL CONTRATO INTERADMINISTRATIVO 374 DE 2012 CELEBRADO ENTRE EL MINISTERIO DE EDUCACION Y LA USCO</t>
  </si>
  <si>
    <t>LINA MARCELA MURCIA PAREDES</t>
  </si>
  <si>
    <t>VIPS-272-2012</t>
  </si>
  <si>
    <t>APOYAR EN SU EJERCICIO PROFESIONAL DE PSICOLOGA EN LA INTERVENCION DE PACIENTES DEL PROGRAMA CLINICA DE LA MEMORIA Y ACTUALIZACION DE BASE DE DATOS DE 1200 PERSONAS QUE PERTENECEN A LA CLINICA DE LA MEMORIA</t>
  </si>
  <si>
    <t>VIPS-273-2012</t>
  </si>
  <si>
    <t>SERVICIO DE APOYO LOGISTICO PARA LLEVAR A CABO EL TALLER DE REDACCION Y PUBLICACION DE ARTICULOS, DEL GRUPO DE INVESTIGACION DESARROLLO SOCIAL, SALUD PUBLICA Y DERECHOS HUMANOS</t>
  </si>
  <si>
    <t>VIPS-274-2012</t>
  </si>
  <si>
    <t>REACTIVOS NECESARIOS PARA REALIZAR LOS ESTUDIOS CORRESPONDIENTES CUMPLIENDO EL CONTRATO 273 SUSCRITO ENTRE COLCIENCIAS Y LA USCO</t>
  </si>
  <si>
    <t>DIVIAN IVONNE HERNANDEZ</t>
  </si>
  <si>
    <t>VIPS-275-B2012</t>
  </si>
  <si>
    <t>INVESTIGADORA EN EL CONVENIO ESPECIAL DE COLABORACION No. 00296 SUSCRITO ENTRE EL SENA Y LA USCO</t>
  </si>
  <si>
    <t>2012/09/10</t>
  </si>
  <si>
    <t>EDGAR ANDRES PULIDO BRAVO</t>
  </si>
  <si>
    <t>VIPS-276-B2012</t>
  </si>
  <si>
    <t>INVESTIGADOR EN EL CONVENIO ESPECIAL DE COLABORACION No. 00296 SUSCRITO ENTRE EL SENA Y LA USCO</t>
  </si>
  <si>
    <t>JOSE PLUTARCO CUELLAR Z S. EN C.S</t>
  </si>
  <si>
    <t>VIPS-277-2012</t>
  </si>
  <si>
    <t>SUMINISTRO DE SERVICIOS LOGISTICOS (AULAS VIRTUALES, SALONES PARA CONFERENCIA Y REFRIGERIOS) EN LAS INSTALACIONES DEL HOTEL CUELLAR EN LA CIUDAD DE PASTO EN EJECUCION AL CONVENIO NO. 374 DEL MINISTERIO DE EDUCACION DEL CONTRATO 374</t>
  </si>
  <si>
    <t>2012/09/11</t>
  </si>
  <si>
    <t>JHONY RIOCAMPOS FLOREZ</t>
  </si>
  <si>
    <t>VIPS-278-2012</t>
  </si>
  <si>
    <t>SUMINISTRO DE SERVICIOS LOGISTICOS (REFRIGERIOS) EN LAS INSTALACIONES DE CAJASAN EN EL MUNICIPIO DE BARRANCABERMEJA  SANTANDER PARA LA EJECUCION DEL CONTRATO INTERADMINISTRATIVO 374 DE 2012</t>
  </si>
  <si>
    <t>VIPS-279-2012</t>
  </si>
  <si>
    <t>SUMINISTRO DE SERVICIO DE FOTOCOPIA, EN LA CIUDAD DE NEIVA PARA LA EJECUCION DEL CONTRATO INTERADMINISTRATIVO 374 DE 2012</t>
  </si>
  <si>
    <t>FITOGRANOS COMERCIALIZADORA AGROINDUSTRIAL LTDA</t>
  </si>
  <si>
    <t>VIPS-280-2012</t>
  </si>
  <si>
    <t>REACTIVOS DE LABORATORIO DE MICROBIOLOGIA, PARA DAR CUMPLIMIENTO A LOS OBJETIVOS DEL PROYECTO "BACILLUS THURINGIENSIS VAR.ISRALIENSIS COMO CONTROL BIOLOGICO"</t>
  </si>
  <si>
    <t>VIPS-281-2012</t>
  </si>
  <si>
    <t>COMPRA DE LECTOR DE MICROPLACAS PARA REALIZAR LAS PRUEBAS DE RUTINA, ELISA, CURVAS DE CRECIMIENTO, MEDICION DE CITOTOXICIDAD, ENSAYOS DE PROLIFERACION CELULAR DE MUESTRAS</t>
  </si>
  <si>
    <t>2012/09/13</t>
  </si>
  <si>
    <t>ESPERANZA CARDOZO OYUELA</t>
  </si>
  <si>
    <t>VIPS-286-2012</t>
  </si>
  <si>
    <t>SUMINISTRO DE SERVICIO LOGISTICO (SALONES PARA CONFERENCIA Y REFRIGERIOS) EN LAS INSTALACIONES DEL RESTAURANTE TASCA LOS BARRILES EN NEIVA EN EJECUCION AL CONTRATO INTERADMINISTRATIVO 374 DE 2012</t>
  </si>
  <si>
    <t>VIPS-287-2012</t>
  </si>
  <si>
    <t>SUMINISTRO DE MENSAJERIA DE IDA Y VUELTA DESDE NEIVA CON DESTINO A LAS CIUDADES DE BOGOTA, IGAGUE, SANTANDER DE QUILICHAO, POPAYAN, ETC EN EJECUCION AL CONVENIO 374</t>
  </si>
  <si>
    <t>SIEMENS SA</t>
  </si>
  <si>
    <t>VIPS-288-2012</t>
  </si>
  <si>
    <t>COMPRAVENTA DE REACTIVOS PARA PRUEBAS DE NEFELOMETRIA NECESARIOS PARA CONTINUAR CON EL DESARROLLO DEL PROYECTO DEL GRUPO PARASITOLOGIA Y MEDICINA TROPICAL</t>
  </si>
  <si>
    <t>RODOLFO LUIS VIGO</t>
  </si>
  <si>
    <t>VIPS-289-2012</t>
  </si>
  <si>
    <t>BRINDAR UNA CONFERENCIA A ESTUDIANTES Y DOCENTES DE LA FACULTAD DE DERECHO DE LA USCO, EN EL TEMA "EL JUEZ COMO GARANTE EFECTIVO DE LOS DERECHOS DE LAS PERSONAS"</t>
  </si>
  <si>
    <t>2012/09/19</t>
  </si>
  <si>
    <t>OSCAR HERNANDEZ RAIGOSA</t>
  </si>
  <si>
    <t>VIPS-290-2012</t>
  </si>
  <si>
    <t>SUMINISTRO DE SERVICIOS LOGISTICOS (AULAS VIRTUALES, SALONES PARA CONFERENCIA Y REFRIGERIOS) EN LAS INSTALACIONES DELCLUB TULUNI EN EL MUNICIPIO DE CHAPARRAL TOLIMA, EN EJECUCION AL CONTRATO 374</t>
  </si>
  <si>
    <t>2012/09/20</t>
  </si>
  <si>
    <t>LUZ MARINA DELGADO CALDERON</t>
  </si>
  <si>
    <t>VIPS-291-2012</t>
  </si>
  <si>
    <t>SUMINISTRO DE SERVICIO LOGISTICO (REFRIGERIOS) EN LAS INSTALACIONES DE LA FUNDACIN CONTRUYENDO MUNDOS PARA LA INTEGRACION SOCIAL "FUNSOCIAL" EN EL MUNICIPIO DE PIEDECUESTA, EN EJECUCION AL CONTRATO 374 DE 2012</t>
  </si>
  <si>
    <t>NICASIO HERNANDEZ GARZON</t>
  </si>
  <si>
    <t>VIPS-293-2012</t>
  </si>
  <si>
    <t>ENTREGAR A TITULO DE COMPRAVENTA 200 LITROS DE NITROGENO LIQUIDO PARA EL ALMACENAMIENTO DE LOS CULTIVOS CELULARES EN EJECUCION AL CONVENIO 273</t>
  </si>
  <si>
    <t>VIPS-294-2012</t>
  </si>
  <si>
    <t>DISENAR, ELABORAR LA BASE DE DATOS EN BIOESTADISTICAS, SISTEMATIZAR, ANALIZAR RESULTADOS EN EJECUCION AL PROYECTO DE INVESTIGACION DEL GRUPO FINLAY</t>
  </si>
  <si>
    <t>EDGAR AUGUSTO CALDERON MORENO</t>
  </si>
  <si>
    <t>VIPS-295-2012</t>
  </si>
  <si>
    <t>SUMINISTRO DE SERVICIO LOGISTICO (AULAS VIRTUALES, SALONES PARA CONFERENCIA Y REFRIGERIOS) EN EL MUNICIPIO DE LA PRIMAVERA EN EJECUCION AL CONTRATO 374 DE 2012</t>
  </si>
  <si>
    <t>2012/09/24</t>
  </si>
  <si>
    <t>DENNYS ADRIANA VALCARCEL REMOLINA</t>
  </si>
  <si>
    <t>VIPS-297-2012</t>
  </si>
  <si>
    <t>SUMINISTRO DE SERVICIO LOGISTICO (REFRIGERIOS) EN LAS INSTALACIONES DE CAJASAN BUCARAMANGA, EN EJECUCION AL CONTRATO 374 DE 2012</t>
  </si>
  <si>
    <t>INDUSTRIA DE ALIMENTOS DE COLOMBIA SAS</t>
  </si>
  <si>
    <t>VIPS-298-2012</t>
  </si>
  <si>
    <t>SUMINISTRO SEVICIO LOGISTICO (REFRIGERIOS) EN LAS INSTALACIONES DE ASOCIACION "ANOS FELICES" MUNICIPIO PIEDECUESTA EN EJECUCION DEL CONTRATO 374 DE 2012</t>
  </si>
  <si>
    <t>VIPS-299-2012</t>
  </si>
  <si>
    <t>LICENCIASACADEMICAS PARA DOS COMPUTADORES</t>
  </si>
  <si>
    <t>JOSE LUIS MUNOZ VALENCIA</t>
  </si>
  <si>
    <t>VIPS-300-2012</t>
  </si>
  <si>
    <t>SUMINISTRO DE ESTRUCTURA DESPULPADORA, TANQUES DE FERMENTACION Y TANQUES DE FILTROS, ESCALERA EN ESTRUCTURA METALICA EN EJECUCION DEL PROYECTO DE INVESTIGACION</t>
  </si>
  <si>
    <t>VIPS-301-2012</t>
  </si>
  <si>
    <t>ADELANTAR ACTIVIDADES DE CAPACITACION ESPECIALIZADA DEL PERSONAL CIENTIFICO DEL GRUPO GUIDA EN PROGRAMACION CIENTIFICA Y SIMULACION</t>
  </si>
  <si>
    <t>VIPS-302-2012</t>
  </si>
  <si>
    <t>ADELANTAR ACTIVIDADES DE CAPACITACION ESPECIALIZADA AL PERSONAL CIENTIFICO DEL GRUPO GHIDA EN PROGRAMACION PARA DESARROLLO DE ALGORITMOS, ANALISIS DE DATOS</t>
  </si>
  <si>
    <t>ANGELA VIVIANA RODRIGUEZ MONTERO</t>
  </si>
  <si>
    <t>VIPS-303-2012</t>
  </si>
  <si>
    <t>SISTEMATIZAR INFORMACION RELACIONADA CON LOS PROCESOS DE LA PRACTICA DOCENTE DE LOS DIFERENTES PROGRAMASA CARGO DE LA FACULTAD DE EDUCACION</t>
  </si>
  <si>
    <t>SOCORRO MANTILLA SERRANO</t>
  </si>
  <si>
    <t>VIPS-305-2012</t>
  </si>
  <si>
    <t>SUMINISTRO SERVICIO LOGISTICO (REFRIGERIOS) EN EL MUNICIPIO SAN JOSE DEL GUAVIARE, EN EJECUCION DEL  CONTRATO 374 DE 2012</t>
  </si>
  <si>
    <t>2012/09/26</t>
  </si>
  <si>
    <t>ANA NYERLEY GALEANO BUITRAGO</t>
  </si>
  <si>
    <t>VIPS-306-2012</t>
  </si>
  <si>
    <t>SUMINISTRO SERVICIO LOGISTICO (REFRIGERIOS) EN EL MUNICIPIO DEL RETORNO DEL GUAVIARE, EN EJECUCION DEL  CONTRATO 374 DE 2012</t>
  </si>
  <si>
    <t>JENNIFER SANCHEZ</t>
  </si>
  <si>
    <t>VIPS-307-2012</t>
  </si>
  <si>
    <t>AQUALAB LTDA</t>
  </si>
  <si>
    <t>VIPS-308-2012</t>
  </si>
  <si>
    <t>MANTENIMIENTO PREVENTIVO, LIMPIEZA Y VERIFICACION DE CALIBRACION DEL LECTOR DE MICROPLACAS DEL PROYECTO DEL GRUPO DE INVESTIGACION PARASITOLOGIA Y MEDICINA TROPICAL</t>
  </si>
  <si>
    <t>2012/09/27</t>
  </si>
  <si>
    <t>19 MANTENIMIENTO y/o REPARACION</t>
  </si>
  <si>
    <t>INSTITUCION EDUCATIVA CAUCA</t>
  </si>
  <si>
    <t>VIPS-309-2012</t>
  </si>
  <si>
    <t>SUMINISTRO DE SERVICIO LOGISTICO (AULAS PARA CONFERENCIAS TOTALMENTE DOTADAS PARA MAS DE 50 PERSONAS Y AULAS CON COMPUTADORES EN LAS INSTALACIONES DE LA INSTITUCION EDUCATIVAS CAUCA- SANTANDER AL CONVENIO 374</t>
  </si>
  <si>
    <t>FUNDACION CONSTRUYENDO MUNDOS PARA LA INTEGRACION SOCIAL</t>
  </si>
  <si>
    <t>VIPS-310-2012</t>
  </si>
  <si>
    <t>SUMINISTRO DE SERVICIO LOGISTICO (AULAS PARA CONFERENCIAS TOTALMENTE DOTADAS PARA MAS DE 50 PERSONAS Y AULAS CON COMPUTADORES ENEL MUNICIPIO PIEDECUESTA SANTANDER EN EJECUCION AL CONVENIO 374</t>
  </si>
  <si>
    <t>PEDRO NEL PALACIOS CARDENAS</t>
  </si>
  <si>
    <t>VIPS-311-2012</t>
  </si>
  <si>
    <t>SERVICIO DE IMPRESION DE LAS MEMORIAS DEL "I ENCUENTRO SURCOLOMBIANO DE INVESTIGACION" REALIZADO EL 17 DE NOVIEMBRE</t>
  </si>
  <si>
    <t>LIBIA RUTH ESCOBAR ARTUNDUAGA</t>
  </si>
  <si>
    <t>VIPS-312-B2012</t>
  </si>
  <si>
    <t>REALIZAR EL PROCESAMIENTO Y ANALISIS ETADISTICO DE LAS VARIABLES OBJETO DE ESTUDIO DENTRO DEL PROYECTO DE INVESTIGACION</t>
  </si>
  <si>
    <t>2012/10/01</t>
  </si>
  <si>
    <t>EDUARDO FRIOS LTDA</t>
  </si>
  <si>
    <t>VIPS-313-2012</t>
  </si>
  <si>
    <t>SUMINISTRO DE SERVICIOS LOGISTICOS (AULAS VIRTUALES, SALONES PARA CONFERENCIA, REFRIGERIOS) EN IBAGUE EN EJECUCION DEL CONTRATO 374 DE 2012 SUSCRITO ENTRE EL MEN Y LA USCO</t>
  </si>
  <si>
    <t>2012/10/05</t>
  </si>
  <si>
    <t>CARLOS ERNESTO GOMEZ SANCHEZ</t>
  </si>
  <si>
    <t>VIPS-314-2012</t>
  </si>
  <si>
    <t>PRESTAR SUS SERVICIOS COMO CONFERENCISTA PARA LOS ENCUENTROS ZONALES DE LOS MEDIOS Y EXPERIENCIAS DE COMUNICACION COMUNITARIA Y CIUDADANA</t>
  </si>
  <si>
    <t>CORPORACION IBEROAMERICANA DE CIENCIA Y TECNOLOGIA SAS</t>
  </si>
  <si>
    <t>VIPS-315-2012</t>
  </si>
  <si>
    <t>SUMINISTRO DE SERVICIOS LOGISTICOS (AULAS VIRTUALES) EN LAS INSTALACIONES DE LA CORPORACION IBEROAMERICANA DE CIENCIA Y TECNOLOGIA EN VILLAVICENCIO META EN EJECUCION DEL CONTRATO 374 DE 2012 SUSCRITO ENTRE EL MEN Y LA USCO</t>
  </si>
  <si>
    <t>EIVAR FERNANDO VARGAS POLANIA</t>
  </si>
  <si>
    <t>VIPS-317-2012</t>
  </si>
  <si>
    <t>ORIENTAR Y COORDINAR LOS ENCUENTROS DE TALLERES DE INTEGRACION EN CUATRO INSTITUCIONES EDUCATIVAS DE NEIVA</t>
  </si>
  <si>
    <t>INVERSIONES TUMBURAGUA INN LTDA</t>
  </si>
  <si>
    <t>VIPS-318-2012</t>
  </si>
  <si>
    <t>SUMINISTRAR HOSPEDAJE Y DESAYUNO DEL 5 AL 14 DE OCTUBRE DE 2012 PARA 18 PERSONAS DEL XVI CONGRESO COLOMBIANO DE HISTORIA EN EJECUCION DEL CONVENIO 112 DE 2012</t>
  </si>
  <si>
    <t>ASESORIAS HOTELERAS DEL SUR-HOSTERIA MATAMUNDO</t>
  </si>
  <si>
    <t>VIPS-319-2012</t>
  </si>
  <si>
    <t>SUMINISTRO DE HOSPEDAJE PARA 22 PERSONAS DEL 5 AL 14 DE OCTUBRE DE 2012, ALIMENTACION Y TRANSPORTE INTERNO DE CONFERENCISTAS Y 320 REFRIGERIOS PARA GRUPOSARTISTICOS DURANTE EL XVI CONGRESO COLOMBIANO DE HISTORIA EN EJECUCION DEL CONVENIO 112 DE 2012</t>
  </si>
  <si>
    <t>VIPS-320-2012</t>
  </si>
  <si>
    <t>SUMINISTRO DE PASAJES TERRESTRES IDA Y REGRESO PARA LOS DIRECTORES DEL XVI CONGRESO COLOMBIANO DE HISTORIA EN EJECUCION DEL CONVENIO 112 DE 2012</t>
  </si>
  <si>
    <t>JOHN FERNANDO DIAZ MARTINEZ</t>
  </si>
  <si>
    <t>VIPS-321-2012</t>
  </si>
  <si>
    <t>DISENAR E IMPRIMIR BOLSOS, MUGSA FULL COLOR PARA ENTREGAR A LOSASISTENTES DEL XVI CONGRESO COLOMBIANO DE HISTORIA EN EJECUCION AL CONVENO 112 DE 2012</t>
  </si>
  <si>
    <t>VIPS-322-2012</t>
  </si>
  <si>
    <t>SUMINISTRO DE HOSPEDAJE, DESAYUNO, ALMUERZO Y CENA PARA 10 PONENTES DEL XVI CONGRESO COLOMBIANO DE HISTORIA</t>
  </si>
  <si>
    <t>GUILLERMO ANDRES VALENCIA ABELLO</t>
  </si>
  <si>
    <t>VIPS-323-2012</t>
  </si>
  <si>
    <t>REALIZAR UNA EXPOSICION BIBLIOGRAFICA INTERACTIVA EN MULTIMEDIA PARA PRESENTAR EN EL XVI CONGRESO COLOMBIANO DE HISTORIA EN EJECUCION DEL CONVENIO 112 DE 2012</t>
  </si>
  <si>
    <t>SILVIO RIVAS IBARGUEN</t>
  </si>
  <si>
    <t>VIPS-324-2012</t>
  </si>
  <si>
    <t>SUMINISTRO DE SERVICIOS LOGISTICOS (AULAS VIRTUALES, SALONES PARA CONFERENCIA, REFRIGERIOS) EN EL HOTEL LOS BALCONES EN EL MUNICIPIO DE ISTMINA-CHOCOEN EJECUCION DEL CONTRATO 374 DE 2012 SUSCRITO ENTRE EL MEN Y LA USCO</t>
  </si>
  <si>
    <t>2012/10/08</t>
  </si>
  <si>
    <t>ROSALBA MORALES HENDEZ</t>
  </si>
  <si>
    <t>VIPS-325-2012</t>
  </si>
  <si>
    <t>SUMINISTRO DE REFRIGERIOS EN EL MUNICIPIO DE PUERTO CARRENO-VICHADA EN EJECUCION DEL CONTRATO 374 DE 2012 SUSCRITO ENTRE EL MEN Y LA USCO</t>
  </si>
  <si>
    <t>GRUPO KTDRA LTDA</t>
  </si>
  <si>
    <t>VIPS-326-2012</t>
  </si>
  <si>
    <t>ENTREGAR A TITULO DE COMPRAVENTA BIBLIOGRAFIA IMPORTADA ESCRITOS EN INGLES PARA UN PROYECTO DE INVESTIGACION</t>
  </si>
  <si>
    <t>JOSE LUIS BUENDIA BARRERA</t>
  </si>
  <si>
    <t>VIPS-328-2012</t>
  </si>
  <si>
    <t>AUXILIAR DE INVESTIGACION EN EL CONVENIO 00296 SUSCRITO ENTRE EL SENA Y LA USCO</t>
  </si>
  <si>
    <t>OPITA TOUR EMPRESA UNIPERSONAL</t>
  </si>
  <si>
    <t>VIPS-329-2012</t>
  </si>
  <si>
    <t>SERVICIO DE GUIAS Y PROTOCOLO DE TURISMO PARA ASISTENTESAL XVI CONGRESO COLOMBIANO DE HISTORIA EN EJECUCION DEL CONVENIO 112 DE 2012</t>
  </si>
  <si>
    <t>LEDYSANDREA CRUZ SERRATO</t>
  </si>
  <si>
    <t>VIPS-330-2012</t>
  </si>
  <si>
    <t>REALIZACION DE MAESTRIAS DE CEREMONIA DURANTE EL XVI CONGRESO COLOMBIANO DE HISTORIA</t>
  </si>
  <si>
    <t>CARLOS ARLEY GARRIDO ZEA</t>
  </si>
  <si>
    <t>VIPS-331-2012</t>
  </si>
  <si>
    <t>SERVICIO DE SONIDO, LUCES, VIDEO Y STREAMING PARA EL XVI CONGRESO COLOMBIANO DE HISTORIA EN EJECUCION DEL CONVENIO 112 DE 2012</t>
  </si>
  <si>
    <t>WILSON PERDOMO CORTES</t>
  </si>
  <si>
    <t>VIPS-332-2012</t>
  </si>
  <si>
    <t>SERVICIOS DE ASISTENCIA PERIODISTICA DEL XVI CONGRESO COLOMBIANO DE HISTORIA</t>
  </si>
  <si>
    <t>KETTY PAOLA SERRANO LOZANO</t>
  </si>
  <si>
    <t>VIPS-333-2012</t>
  </si>
  <si>
    <t>REALIZAR DISENO GRAFICO, DIAGRAMACION, CORRECCION DE ESTILO E IMPRESION Y SOLICITUD DE ISBN DE LOS LIBROS REVISTA ENTORNOS No. 25</t>
  </si>
  <si>
    <t>VIPS-334-2012</t>
  </si>
  <si>
    <t>REALIZAR MUESTRA DOCUMENTAL HISTORICA Y ARTISTICA PARA EL PUBLICO DEL XVI CONGRESO COLOMBIANO DE HISTORIA EN EJECUCION AL CONVENIO 734 DE 2012</t>
  </si>
  <si>
    <t>VIPS-335-2012</t>
  </si>
  <si>
    <t>PRODUCIR 3 VIDEOS PROMOCIONALES Y 1 DE CONCLUSIONES PARA EL XVI CONGRESO COLOMBIANO DE HISTORIA EN EJECUCION DEL CONVENIO 734 DE 2012</t>
  </si>
  <si>
    <t>CORPORACION CULTURAL JUVENTUD, ARTE Y FOLCLOR</t>
  </si>
  <si>
    <t>VIPS-336-2012</t>
  </si>
  <si>
    <t>PRESENTAR MUESTRASARTISTICASA LOSASISTENTES DEL XVI CONGRESO COLOMBIANO DE HISTORIA EN EJECUCION DEL CONVENIO 734 DE 2012</t>
  </si>
  <si>
    <t>VIPS-337-2012</t>
  </si>
  <si>
    <t>DISENAR, IMPRIMIR Y GRABAR 500 CDS CON MEMORIAS DEL XVI CONGRESO COLOMBIANO DE HISTORIA EN EJECUCION DEL CONVENIO 734 DE 2012</t>
  </si>
  <si>
    <t>CORPORACION ARUCO CENTRO DE COMUNICACION PARA EL DESARROLLO</t>
  </si>
  <si>
    <t>VIPS-338-2012</t>
  </si>
  <si>
    <t>ELABORAR 32 INFORMES QUE CONTIENEN TEMAS DE HISTORIA PARA EL XVI CONGRESO COLOMBIANO DE HISTORIA EN EJECUCION DEL CONVENIO 112 DE 2012</t>
  </si>
  <si>
    <t>SOCIEDAD DE TRANSPORTADORES SOTRANSVEGA SAS</t>
  </si>
  <si>
    <t>VIPS-339-2012</t>
  </si>
  <si>
    <t>SUMINISTRAR TRANSPORRE TERRESTRE IDA Y REGRESO PARA LA PROMOCION TURISTICA CON LOSASISTENTESAL XVI CONGRESO COLOMBIANO DE HISTORIA EN EJECUCION DEL CONVENIO 112 DE 2012</t>
  </si>
  <si>
    <t>DIANA PATRICIA QUINTERO GUTIERREZ</t>
  </si>
  <si>
    <t>VIPS-340-B2012</t>
  </si>
  <si>
    <t>APOYO LOGISTICO Y ACADEMICO A LASACTIVIDADES DEL GRUPO CRECER</t>
  </si>
  <si>
    <t>2012/10/09</t>
  </si>
  <si>
    <t>CAMARA DE COMERCIO BUCARAMANGA</t>
  </si>
  <si>
    <t>VIPS-341-2012</t>
  </si>
  <si>
    <t>SUMINISTRAR SERVICIOS LOGISTICOS (AULAS VIRTUALES, SALONES PARA CONFERENCIA Y REFRIGERIOS) EN LA CAMARA DE COMERCIO DE BUCARAMANGA EN EJECUCION DEL CONTRATO 374 DE 2012 SUSCRITO ENTRE EL MEN Y LA USCO</t>
  </si>
  <si>
    <t>BEATRIZ MANRIQUE DE TREJOS</t>
  </si>
  <si>
    <t>VIPS-342-2012</t>
  </si>
  <si>
    <t>COMPRA DE INSUMOSAGROINDUSTRIALS NECESARIOS PARA EL CONVENIO NO. 0296 SUSCRITO ENTRE EL SENA Y LA USCO</t>
  </si>
  <si>
    <t>2012/10/10</t>
  </si>
  <si>
    <t>LUZ MIRYAM POLO DE CANIZALES</t>
  </si>
  <si>
    <t>VIPS-344-2012</t>
  </si>
  <si>
    <t>SUMINISTRAR 100 BOTELLAS DE AGUA Y 10000 BOLSAS DE AGUA CON VASO Y PITILLO PARA LOS PONENTES DE LOS PANELES, LOS GRUPOSARTISTICOS, EN EJECUCION AL CONV. 112 DPTO DEL HUILA</t>
  </si>
  <si>
    <t>VIPS-345-2012</t>
  </si>
  <si>
    <t>SERVICIO DE REFRIGERIOS PARA PONENTES Y DIRECTORES DE LINEA DURANTE EL XVI CONGRESO COLOMBIANO DE HISTORIA</t>
  </si>
  <si>
    <t>CARLOS EDUARDO LLANOS CUELLAR</t>
  </si>
  <si>
    <t>VIPS-346-B2012</t>
  </si>
  <si>
    <t>ASESORIA Y ACOMPANAMIENTO EN CONCEPTOS JURIDICOS Y MEDICOSA LOS DOCENTES INVESTIGADORES Y ESTUDIANTESAUXILIARES DE INVESTIGACION QUE CONFORMAN EL GRUPO CONCIENCIA-JURIDICA</t>
  </si>
  <si>
    <t>2012/10/18</t>
  </si>
  <si>
    <t>VIPS-347-B2012</t>
  </si>
  <si>
    <t>ASESORIA JURIDICA E INVESTIGATIVA AL SEMILLERO DE INVESTIGACION TEOVAN BOVEN, ANEXO AL GRUPO DERECHO INTERNACION Y PAZ "IURIS ET PACEM".</t>
  </si>
  <si>
    <t>INSTITUCION EDUCATIVA LATORRE GOMEZ</t>
  </si>
  <si>
    <t>VIPS-349-2012</t>
  </si>
  <si>
    <t>SERVICIO LOGISTICO (AULAS PARA CONFERENCIAS DOTADAS PARA MAS DE 50 PERSONAS EN LAS INSTALACIONES EDUCATIVA LATORRE GOMEZ "INGELAG" EN SAN JOSE DEL GUAVIARE EN EJECUCION AL CONTRATO 374 MINISTERIO DE EDUCACION NACIONAL</t>
  </si>
  <si>
    <t>VIPS-350-2012</t>
  </si>
  <si>
    <t>COMPRA VENTA UNA MAQUINA DESCASCADORA ELECTRICA REF. LACB-003 MOD 2010 DEL PROY "EVALUACION DEL CULTIVO DE JATROPHA CURCAL L,</t>
  </si>
  <si>
    <t>DIANA MERCEDES ANDRADE OVIEDO</t>
  </si>
  <si>
    <t>VIPS-351-B2012</t>
  </si>
  <si>
    <t>SERVICIOS DE INVESTIGADORA Y ESTADISTA EN LA FASE FINAL DEL PROYECTO DE INVESTIGACION "PERFIL NEUROPSICOLOGICO DE LOS PROCESOS COGNITIVOS"</t>
  </si>
  <si>
    <t>COMPANIA DE TAXIS VERDES SA</t>
  </si>
  <si>
    <t>VIPS-353-2012</t>
  </si>
  <si>
    <t>SERVICIO DE TRANSPORTE DE PASAJEROS DE IDA Y VUELTA, DESDE LA CIUDAD DE NEIVA CON DESTINO A IBAGUE, CHAPARRAL, ESPINAL DEL DTPO DEL HUILA, EN EJECUCION AL CONTRATO NO. 374 DE 2012</t>
  </si>
  <si>
    <t>2012/10/19</t>
  </si>
  <si>
    <t>JORGE ANDRES RIVERA CABRERA</t>
  </si>
  <si>
    <t>VIPS-354-B2012</t>
  </si>
  <si>
    <t>VIOLENCIA CONYUGAL RECURRENTE Y PERSISTENCIA DE LAS MUJERES EN EL MANTENIMIENTO DEL VINCULO CON EL VICTIMARIO, EN EL DPTO DEL HUILA</t>
  </si>
  <si>
    <t>2012/10/22</t>
  </si>
  <si>
    <t>DOLLY XIMENA CALDERON PACHECO</t>
  </si>
  <si>
    <t>VIPS-355-2012</t>
  </si>
  <si>
    <t>DESARROLLAR UNA CONFERENCIA TALLER DENTRO DEL MARCO DEL SEMINARIO TALLER "COOPERACION INTERNACIONAL E IMPACTO SOCIAL".</t>
  </si>
  <si>
    <t>JOSE LUIS VALDERRAMA AGUIRRE</t>
  </si>
  <si>
    <t>VIPS-356-B2012</t>
  </si>
  <si>
    <t>DISENAR Y REALIZAR LA CONVOCATORIA DPTAL, EN LA LINEA DE ENERGIA PARA EL FUTURO, APOYAR SU LANZAMIENTO Y ACOMPANAR LAS TRES PRIMERAS ETAPAS DE INVESTIGACION</t>
  </si>
  <si>
    <t>JUAN CARLOS CUELLAR SANTOS</t>
  </si>
  <si>
    <t>VIPS-357-B2012</t>
  </si>
  <si>
    <t>CONSTRUIR EL ESTADO DEL ARTE DE MOTRICIDAD EN COLOMBIA TENIENDO COMO REFERENTE LOS PROGRAMAS DE EDUCACION FISICA DE LAS UNIVERSIDADES DE ANTIOQUIA, CALDAS CAUCA ECT</t>
  </si>
  <si>
    <t>SANDOVAL PEREZ M&amp;M S EN C</t>
  </si>
  <si>
    <t>VIPS-359-2012</t>
  </si>
  <si>
    <t>SUMINISTRO DE SERVICIO LOGISTICO (AULAS PARA CONFERENCIAS DOTADAS Y CON CONEXION A INTERNET) HOTEL LAS GARZAS EN PUERTO LOPEZ-META, EN EJECUCION DEN CONVENIO No. 374 DE 2012 SUSCRITO ENTRE EL MEN Y LA USCO</t>
  </si>
  <si>
    <t>2012/10/29</t>
  </si>
  <si>
    <t>INSTITUCION EDUCATIVA SAGRADO CORAZON DE JESUS</t>
  </si>
  <si>
    <t>VIPS-360-2012</t>
  </si>
  <si>
    <t>SUMINISTRO DE SERVICIO LOGISTICO (AULAS VIRTUALES, SALONES PARA CONFERENCIA Y REFRIGERIOS), EN EL COLEGIO SAGRADO CORAZON DE JESUS EN POPAYAN-CAUCA, EN EJECUCION DEL CONVENIO No. 374 DE 2012 SUSCRITO ENTRE EL MEN Y LA USCO</t>
  </si>
  <si>
    <t>MIGUEL CHINDICUE CRUZ</t>
  </si>
  <si>
    <t>VIPS-361-2012</t>
  </si>
  <si>
    <t>ELABORAR Y ENTREGAR UN MULTIMUEBLE CON SU ESTRUCTURA EN GENERAL TUBO REDONDO, PARA DESARROLLAR EL PROYECTO DE INVESTIGACION</t>
  </si>
  <si>
    <t>ASOCIACION ANOS FELICESASAFE TERCERA EDAD PIEDECUESTA</t>
  </si>
  <si>
    <t>VIPS-362-2012</t>
  </si>
  <si>
    <t>SUMINISTRO DE SERVICIOS LOGISTICOS EN LAS INSTALACIONES DE LA ASOCIACION ANOS FELICES EN FIEDECUESTA-SANTANDER, EN EJECUCION DEL CONVENIO No. 374 DE 2012 SUSCRITO ENTRE EL MEN Y LA USCO</t>
  </si>
  <si>
    <t>INSTITUCION EDUCATIVA SAN JOSE OBRERO</t>
  </si>
  <si>
    <t>SUMINISTRO DE SERVICIOS LOGISTICOS (AULAS PARA CONFERENCIA DOTADAS Y CON CONEXION A INTERNET) EN LAS INSTALACIONES DE LA INSTITUCION EDUCATIVA SAN JOSE OBRERO EN SAN JOSE DEL GUAVIARE-GUAVIARE, EN EJECUCION DEL CONVENIO No. 374 DE 2012 SUSCRITO ENTRE EL MEN Y LA USCO</t>
  </si>
  <si>
    <t>2012/10/31</t>
  </si>
  <si>
    <t>ALEXANDER HINESTROZA TORRES</t>
  </si>
  <si>
    <t>VIPS-363-2012</t>
  </si>
  <si>
    <t>SUMINISTRO DE SERVICIOS LOGISTICOS (AULAS VIRTUALES, SALONES PARA CONFERENCIA Y REFRIGERIOS) EN QUIBDO-CHOCO, EN EJECUCION DEL CONVENIO 374 DE 2012 SUSCRITO ENTRE EL MEN Y LA USCO</t>
  </si>
  <si>
    <t>GARCIA SOLANO Y COMPANIA SAS "CALICHE IMPRESORES"</t>
  </si>
  <si>
    <t>ELEMENTOS DE OFICINA Y PAPELERIA EN GENERAL, EN NEIVA-HUILA, EN EJECUCION DEL CONVENIO No. 374 DE 2012 SUSCRITO ENTRE EL MEN Y LA USCO</t>
  </si>
  <si>
    <t>ALVI IMPRESORES LTDA</t>
  </si>
  <si>
    <t>VIPS-364-2012</t>
  </si>
  <si>
    <t>VENTA DE MATERIAL DE APOYO Y SU RESPECTIVO ENVIO A LOS MUNICIPIOS DE SANTANDER DE QUILICHAO, POPAYAN, SAN JOSE DEL GUAVIARE, VILLAVICENCIO, BUCARAMANGA, BARRANCABERMEJA, PIEDECUESTA, ISTMINA, QUIBDO, IPIALES, PASTO, CHAPARRAL, IBAGUE, ESPINAL, PUESTO LOPEZ, PUERTO CARRENO, EN EJECUCION DEL CONVENO No. 374 DE 2012 SUSCRITO ENTRE EL MEN Y LA USCO</t>
  </si>
  <si>
    <t>2012/11/01</t>
  </si>
  <si>
    <t>VIPS-365-2012</t>
  </si>
  <si>
    <t>COMPRAVENTA ULTRACONGELADOR CON UNA TEMPERATURA OSCILE ENTRE -60  Y -75 QUE PERMITA EL ADECUADO ALMACENAMIENTO DE LAS MUESTRAS DE MANERA EFICIENTE</t>
  </si>
  <si>
    <t>BEATRIZ HELENA ZAPATA BERRUECOS</t>
  </si>
  <si>
    <t>VIPS-365-B2012</t>
  </si>
  <si>
    <t>PRESTAR SUS SERVICIOS COMO INVESTIGADORA EN EL CONVENIO DE CIENCIA Y TECNOLOGIA No. 00008, SUSCRITO ENTRE LA AUNAP Y LA USCO.</t>
  </si>
  <si>
    <t>HERNAN DARIO ALZATE VANEGAS</t>
  </si>
  <si>
    <t>VIPS-366-B2012</t>
  </si>
  <si>
    <t>ASISTENTE EN LA FASE FINAL DEL PROYECTO DE INVESTIGACION</t>
  </si>
  <si>
    <t>CAMILO ERNESTO ESPINOZA LEON</t>
  </si>
  <si>
    <t>VIPS-367-B2012</t>
  </si>
  <si>
    <t>CO-INVESTIGADOR EN EL CONVENIO DE CIENCIA Y TECNOLOGIA No. 00008 SUSCRITO ENTRE LA AUNAP Y LA USCO</t>
  </si>
  <si>
    <t>HERNAN EVANY BURBINO CRIOLLO</t>
  </si>
  <si>
    <t>VIPS-368-B2012</t>
  </si>
  <si>
    <t>TECNICO EN EL CONVENO No. 00296 SUSCRITO ENTRE EL SENA Y LA USCO</t>
  </si>
  <si>
    <t>VIPS-369-2012</t>
  </si>
  <si>
    <t>COMPRAVENTA DE REACTIVOS NECESARIOS PARA ELCUMPLIMIENTO DE LOS OBJETIVOS DEL PROYECTO DE INVESTIGACION</t>
  </si>
  <si>
    <t>MARIA ANGELICA BERMEO COBALEDA</t>
  </si>
  <si>
    <t>VIPS-370-B2012</t>
  </si>
  <si>
    <t>PRESTAR SUS SERVICIOS COMO INGENIERA DE SISTEMAS PARA APOYAR EL PROYECTO DE INVESTIGACION DENTRO DE LA CONVOCATORIA INTERNA PARA FINANCIAR TRABAJOS DE GRADO</t>
  </si>
  <si>
    <t>VIPS-371-B2012</t>
  </si>
  <si>
    <t>ORIENTAR METODOLOGICAMENTE EL PROCESO EL PROCESO DE RECOLECCION, ANALISIS E INTERPRETACION DE LA INFORMACION</t>
  </si>
  <si>
    <t>VIPS-372-B2012</t>
  </si>
  <si>
    <t>GESTION ADMINISTRATIVA EN EL PROCESO DE EJECUCION DE PRESUPUESTOS Y DESARROLLO DE ACTIVIDADES  DEL PROCESO DE INVESTIGACION</t>
  </si>
  <si>
    <t>VIPS-373-2012</t>
  </si>
  <si>
    <t>PRESTAR SERVICIOS PROFESIONALES PARA DESARROLLAR DOS TALLERES EN DESARROLLO DEL PROYECTO DE INVESTIGACION</t>
  </si>
  <si>
    <t>VIPS-374-2012</t>
  </si>
  <si>
    <t>VIPS-375-B2012</t>
  </si>
  <si>
    <t>APOYO EN EL PROCESO DE RECOLECCION, SISTEMATIZACION, DESCRIPCION Y EVALUACION DE LA INFORMACION OBTENIDA EN EL PROCESO DEL PROYECTO DE INVESTIGACION</t>
  </si>
  <si>
    <t>ROLANDO BOTELLO RODRIGUEZ</t>
  </si>
  <si>
    <t>VIPS-376-B2012</t>
  </si>
  <si>
    <t>COORDINADOR DEL PLAN DE FORMACION DEL PROYECTO DIRIGIDO A 30 PERSONAS</t>
  </si>
  <si>
    <t>VIPS-377-2012</t>
  </si>
  <si>
    <t>ELABORACION DE MATERIAL PUBLICITARIO PARA EL ENCUENTRO DE EGRESADOS DEL PROGRAMA DE COMUNICACION SOCIAL Y PERIODISMO</t>
  </si>
  <si>
    <t>ELKIN JAIR JIMENEZ BERMUDEZ</t>
  </si>
  <si>
    <t>VIPS-378-2012</t>
  </si>
  <si>
    <t>SUMINISTRO DE SERVICIOS LOGISTICOS (AULAS VIRTUALES) EN PUERTO CARRENO-VICHADA, EN EJECUCION DEL CONVENIO No. 374 DE 2012, SUSCRITO ENTRE EL MEN Y LA USCO</t>
  </si>
  <si>
    <t>FERNANDO IVAN RUIZ PERDOMO</t>
  </si>
  <si>
    <t>VIPS-379-B2012</t>
  </si>
  <si>
    <t>COORDINADOR GENERAL DEL PROGRAMA DE ACOMPANAMIENTO E INTERVENCION INTEGRAL A VICTIMAS DE CONFLICTO POLITICO, SOCIAL Y ARMADO. PAVID</t>
  </si>
  <si>
    <t>JOSE HALIM MONTES DE ACA YEMHA</t>
  </si>
  <si>
    <t>VIPS-381-2012</t>
  </si>
  <si>
    <t>CONFERENCISTA EXTRANJERO INVITADO EN DESARROLLO DE LA FERIA DE INVESTIGACION Y PROYECCION SOCIAL DE LA FAC. DE CIENCIAS EXACTAS Y NATURALES.</t>
  </si>
  <si>
    <t>2012/11/07</t>
  </si>
  <si>
    <t>ES CEDULA DE EXTRANJERIA</t>
  </si>
  <si>
    <t>MARIA JOSE RODRIGUEZ ARANEDA</t>
  </si>
  <si>
    <t>VIPS-382-2012</t>
  </si>
  <si>
    <t>EXPERTA INTERNACIONAL PARA REALIZAR SEMINARIO DE PROFUNDIZACION DE ESTUDIOS PSICOSOCIALES</t>
  </si>
  <si>
    <t>VIPS-383-2012</t>
  </si>
  <si>
    <t>IMPRIMIR 1000 LIBROS COMO RESULTADO DEL XVI CONGRESO COLOMBIANO DE HISTORIA</t>
  </si>
  <si>
    <t>VIPS-384-2012</t>
  </si>
  <si>
    <t>INSUMOS PARA LABORATORIO COMO TUBOS EPPENDO, MICIOLLECT, GUANTES, ETC</t>
  </si>
  <si>
    <t>MARIO PAIPA ROJAS</t>
  </si>
  <si>
    <t>VIPS-385-2012</t>
  </si>
  <si>
    <t>IMPRESOS Y PUBLICIDAD PARA EL DESARROLLO DEL PROYECTO DE SEMILLERO DE INVESTIGACION</t>
  </si>
  <si>
    <t>VIPS-386-2012</t>
  </si>
  <si>
    <t>ENTREGAR A TITULO DE COMPRAVENTA REACTIVOS NECESARIOS PARA EL CUMPLIMIENTO DE LOS OBJETIVOS DEL PROYECTO DE INVESTIGACION</t>
  </si>
  <si>
    <t>VIPS-387-B2012</t>
  </si>
  <si>
    <t>APOYO Y ASESORIA EN LOS PROCESOS RELATIVOSAL PROYECTO DEL GRUPO DE INVESTIGACION NUEVAS VISIONES DEL DERECHO</t>
  </si>
  <si>
    <t>VIPS-388-2012</t>
  </si>
  <si>
    <t>COMPRAVENTA INSUMOSAGROINDUSTRIALES NECESARIOS PARA CONTINUAR CON EL DESARROLLO DEL CONVENIO INTERADMINISTRATIVO No. 00008 DE 2012, SUSCRITO ENTRE LA AUNAP Y LA USCO</t>
  </si>
  <si>
    <t>2012/11/08</t>
  </si>
  <si>
    <t>VIPS-389-2012</t>
  </si>
  <si>
    <t>COMPRAVENTA REACTIVOS NECESARIOS PARA EL CUMPLIMIENTO DE LOS OBJETIVOS DEL PROYECTO DE INVESTIGACION DE LA FACULTAD DE SALUD</t>
  </si>
  <si>
    <t>VIPS-390-2012</t>
  </si>
  <si>
    <t>ARMANDO SANCHEZ SUAREZ</t>
  </si>
  <si>
    <t>VIPS-391-2012</t>
  </si>
  <si>
    <t>JIMMY FERNANDO CHARRY TENGONO</t>
  </si>
  <si>
    <t>VIPS-392-2012</t>
  </si>
  <si>
    <t>BRINDAR CAPACITACION Y ASESORIA PARA LA PRODUCCION AUDIOVISUAL DE LOS COLECTIVOS DE LA ESCUELA DE FORMACION Y PRODUCCION COMUNICATIVA</t>
  </si>
  <si>
    <t>CARLOS ESPEJO GONZALEZ</t>
  </si>
  <si>
    <t>VIPS-393-2012</t>
  </si>
  <si>
    <t>VIPS-394-B2012</t>
  </si>
  <si>
    <t>COORDINADOR OPERATIVO DEL AREA DE COMUNICACIONES DEL PROGRAMA DE ACOMPANAMIENTO E INTERVENCION INTEGRAL A VICTIMAS DEL CONFLICTO POLITICO</t>
  </si>
  <si>
    <t>ERIKA MARCELA TINOCO RIVERA</t>
  </si>
  <si>
    <t>VIPS-395-B2012</t>
  </si>
  <si>
    <t>COORDINADOR OPERATIVO DEL AREA DE MUJER Y GENERO DEL PROGRAMA DE ACOMPANAMIENTO E INTERVENCION INTEGRAL A VICTIMAS DEL CONFLICTO POLITICO</t>
  </si>
  <si>
    <t>VIPS-396-2012</t>
  </si>
  <si>
    <t>COMPILACION DE LAS MEMORIAS DEL SEMINARIO INTERNACIONAL LA JUSTICIA TRANSICIONAL EN EL MARCO DEL CONFLICTO ARMADO INTERNO COLOMBIANO</t>
  </si>
  <si>
    <t>2012/11/09</t>
  </si>
  <si>
    <t>VIPS-397-2012</t>
  </si>
  <si>
    <t>COMPRAVENTA DE INSUMOS PARA LABORATORIO NECESARIOS PARA EL DESARROLLO DEL CONVENIO No. 271 DE 2012 SUSCRITO ENTRE COLCIENCIAS Y LA USCO</t>
  </si>
  <si>
    <t>2012/11/13</t>
  </si>
  <si>
    <t>VIPS-398-2012</t>
  </si>
  <si>
    <t>ELABORACION Y SUMINISTRO DE POSTER DIDACTICOS PARA LA CAPACITACION EN EDUCACION CIVICA DE LA FACULTAD DE ECONOMIA</t>
  </si>
  <si>
    <t>2012/11/14</t>
  </si>
  <si>
    <t>JERSON ANDRES ORTIZ CARDOZO</t>
  </si>
  <si>
    <t>VIPS-399-2012</t>
  </si>
  <si>
    <t>APOYO LOGISTICO A LA NOVENA MUESTRA AUDIOVISUAL MIRADA DE GATO</t>
  </si>
  <si>
    <t>EDUARDO OSORIO BERMUDEZ</t>
  </si>
  <si>
    <t>VIPS-400-2012</t>
  </si>
  <si>
    <t>ELABORACION DE BASES Y STICKERS PARA LAS MUESTRAS CON LAS QUE CUENTA EL MUSEO, ARREGLO DE VITRINAS EXISTENTES Y ADECUACION DE ILUMINACION PARA EL RECINTO</t>
  </si>
  <si>
    <t>CAJA SANTANDEREAN DE SUBSIDIO FAMILIAR CAJASAN</t>
  </si>
  <si>
    <t>VIPS-401-2012</t>
  </si>
  <si>
    <t>SUMINISTRO DE SERVICIO LOGISTICO (AULAS PARA CONFERENCIAS DOTADAS, PARA MAS DE 50 PERSONAS, REFRIGERIOS Y AULAS CON CONEXION A INTERNET, EN LAS INSTALACIONES DE CAJASAN EN BUCARAMANGA-SANTANDER, EN EJECUCION DEL CONVENIO No. 374 DE 2012 SUSCRITO ENTRE EL MEN Y LA USCO</t>
  </si>
  <si>
    <t>HERNAN DARIO ROJAS SALAZAR</t>
  </si>
  <si>
    <t>VIPS-402-B2012</t>
  </si>
  <si>
    <t>PSICOLOGO PARA EL DESARROLLO DEL CONVENIO No. 818 SUSCRITO ENTRE EL MUNICIPIO DE NEIVA Y LA USCO</t>
  </si>
  <si>
    <t>EDITORIAL EL MANUAL MODERNO COLOMBIA LTDA</t>
  </si>
  <si>
    <t>VIPS-403-2012</t>
  </si>
  <si>
    <t>COMPRAVENTA DE UN INSTRUMENTO DE EVALUACION NEUROPSI, PARA EL GRUPO DE INVESTIGACION DE LA FACULTAD DE SALUD</t>
  </si>
  <si>
    <t>ANGELA PATRICIA MAJE MOTTA</t>
  </si>
  <si>
    <t>VIPS-404-B2012</t>
  </si>
  <si>
    <t>SUSANA MARGARITA VILLANI BARRERA</t>
  </si>
  <si>
    <t>VIPS-405-B2012</t>
  </si>
  <si>
    <t>COORDINADOR DEL CONVENIO No. 818 SUSCRITO ENTRE EL MUNICIPIO DE NEIVA Y LA USCO</t>
  </si>
  <si>
    <t>VIPS-406-B2012</t>
  </si>
  <si>
    <t>FABIO ALEXANDER SALAZAR</t>
  </si>
  <si>
    <t>VIPS-407-B2012</t>
  </si>
  <si>
    <t>DIRECTOR DE LA INVESTIGACION EN EL DESARROLLO DEL CONVENIO No. 818 SUSCRITO ENTRE EL MUNICIPIO DE NEIVA Y LA USCO</t>
  </si>
  <si>
    <t>VIPS-408-B2012</t>
  </si>
  <si>
    <t>YULY FIERRO POLANCO</t>
  </si>
  <si>
    <t>VIPS-409-B2012</t>
  </si>
  <si>
    <t>DIGITADOR DEL CONVENIO No. 818 SUSCRITO ENTRE EL MUNICIPIO DE NEIVA Y LA USCO</t>
  </si>
  <si>
    <t>VIPS-410-2012</t>
  </si>
  <si>
    <t>SERVICIO DE HOSPEDAJE PARA CONFERENCISTAS INVITADOS EN DESARROLLO DE LASACTIVIDADES PREVISTAS PARA ENCUENTRO DE EGRESADOS DE LA FACULTAD DE SALUD</t>
  </si>
  <si>
    <t>VIPS-411-B2012</t>
  </si>
  <si>
    <t>ASESORIA Y ACOMPANAMIENTO A ESTUDIANTES Y DOCENTESADSCRITOSAL GRUPO DE INVESTIGACION CONCIENCIA JURIDICA</t>
  </si>
  <si>
    <t>2012/11/15</t>
  </si>
  <si>
    <t>VIPS-412-2012</t>
  </si>
  <si>
    <t>COMPRAVENTA PIJAMAS QUE SE ENTREGARAN COMO INCENTIVOS PARA LOS PARTICIPANTES QUE COLABORAN EN EL CONVENIO No. 271 DE 2012 SUSCRITO ENTRE COLCIENCIAS Y LA USCO</t>
  </si>
  <si>
    <t>VIPS-413-B2012</t>
  </si>
  <si>
    <t>BIOLOGA Y COINVESTIGADORA EN LA RECOLECCION Y ANALISIS DE INFORMACION EN EL MARCO DEL PROYECTO DE INVESTIGACION</t>
  </si>
  <si>
    <t>DAIRO ENRIQUE FUENTES VARGAS</t>
  </si>
  <si>
    <t>VIPS-414-B2012</t>
  </si>
  <si>
    <t>ORGANIZACION Y COORDINACION DE LA PRIMERA MUESTRA COMO PARTE DE LASACTIVIDADES DE LA FAC. DE ECONOMIA</t>
  </si>
  <si>
    <t>RUTH GIL CHACON</t>
  </si>
  <si>
    <t>VIPS-415-B2012</t>
  </si>
  <si>
    <t>ASESORIA JURIDICA EN EL PROCESO DE PLANEACION, ORGANIZACION, CONTRATACION Y EJECUCION DEL EVENTO "EMPRESAS POR LA PAZ"</t>
  </si>
  <si>
    <t>VIPS-416-2012</t>
  </si>
  <si>
    <t>COMPRAVENTA DE EQUIPO DE ABSORCION ATOMICA CONTRA AA 300 EN EJECUCION DEL CONVENIO No.5211532 SUSCRITO ENTRE ECOPETROL Y LA USCO</t>
  </si>
  <si>
    <t>JAVIER FERNANDO RUA RESTREPO</t>
  </si>
  <si>
    <t>VIPS-417-2012</t>
  </si>
  <si>
    <t>ALQUILER DE EQUIPOS DE OBSERVACION ASTRONOMICA EN EL OBSERVATORIO ASTRONOMICO DESIERTO DE LA TATACOA - VILLAVIEJA - HUILA</t>
  </si>
  <si>
    <t>2012/11/16</t>
  </si>
  <si>
    <t>VIPS-418-2012</t>
  </si>
  <si>
    <t>COMPRAVENTA HUMAN SOLUBLE CLUSTER OF DIFFERENTIATION 38, ELISA KIT, EN DESARROLLO DEL CONVENIO No. 273 DE 2012 SUSCRITO ENTRE COLCIENCIAS Y LA USCO</t>
  </si>
  <si>
    <t>VIPS-419-2012</t>
  </si>
  <si>
    <t>VENTA DE ARTICULOS E IMPLEMENTOS PUBLICITARIOS PARA EL PERSONAL VINCULADO AL CONVENIO No. 374 DE 2012 SUSCRITO ENTRE EL MEN Y LA USCO</t>
  </si>
  <si>
    <t>BENJAMIN CASTILLO ERAZO</t>
  </si>
  <si>
    <t>VIPS-420-2012</t>
  </si>
  <si>
    <t>ALQUILER DE STAND PARA EXPOSICION DE RESULTADOS DE INVESTIGACION EN LA FERIA REGIONAL SUR MACIZO ONDAS, EN EJECUCION DEL CONVENIO No. 476 Y 443 DE 2012</t>
  </si>
  <si>
    <t>AYDEE MELO NINO</t>
  </si>
  <si>
    <t>VIPS-421-2012</t>
  </si>
  <si>
    <t>HOSPEDAJE PARA PARTICIPANTES DE LA NOVENA MUESTRA AUDIOVISUAL "MIRADA DE GATO"</t>
  </si>
  <si>
    <t>RAUL GARCIA CHACON</t>
  </si>
  <si>
    <t>VIPS-423-2012</t>
  </si>
  <si>
    <t>ALQUILER DE INSTALACIONES LOCATIVAS, MESAS, SILLETERIA Y MONTAJE DE LA PRIMERA MUESTRA EMPRESARIAL "EMPRESAS POR LA PAZ"</t>
  </si>
  <si>
    <t>2012/11/19</t>
  </si>
  <si>
    <t>VIPS-424-2012</t>
  </si>
  <si>
    <t>COMPRAVENTA DE REACTIVOS PARA EL DESARROLLO DEL CONVENIO No. 271 SUSCRITO ENTRE COLCIENCIAS Y LA USCO</t>
  </si>
  <si>
    <t>VIPS-425-2012</t>
  </si>
  <si>
    <t>PRODUCCION Y POST-PRODUCCION DE UN VIDEO DE 10 MIN. DEL DESARROLLO DE LAS JORNADAS DE CAPACITACION EN IBAGUE, CHAPARRAL Y ESPINAL EN EJECUCION DEL CONVENIO No. 374 DE 2012 SUSCRITO ENTRE EL MEN Y LA USCO</t>
  </si>
  <si>
    <t>2012/11/20</t>
  </si>
  <si>
    <t>QUIRUCLINICOS SAS</t>
  </si>
  <si>
    <t>VIPS-426-2012</t>
  </si>
  <si>
    <t>INSUMOS MEDICOS REQUERIDOS PARA EL DESARROLLO DE INTERVENCIONES COMUNITARIASA LA POBLACION DESPLAZADA Y VULNERABLE</t>
  </si>
  <si>
    <t>VIPS-427-2012</t>
  </si>
  <si>
    <t>RENOVACION DE ALOJAMIENTO Y REGISTRO DE NOMBRE DE DOMINIO PARA SEIS REVISTASACADEMICAS, PERIODICO VIRTUAL DE LA USCO, CAPACITACION Y ACTUALIZACIONES TECNOLOGICAS</t>
  </si>
  <si>
    <t>VIPS-428-2012</t>
  </si>
  <si>
    <t>DESARROLLAR PLATAFORMA VIRTUAL ONLINE CON UNA CAPACIDAD DE 100 ESCUCHAS SIMULTANEOS, ESPACIO DE HOSTING PARA LA PAGINA DE INTERNET DEL PROYECTO</t>
  </si>
  <si>
    <t>BLEYNER SOLANO NANEZ</t>
  </si>
  <si>
    <t>VIPS-429-B2012</t>
  </si>
  <si>
    <t>AUXILIAR DE INVESTIGACION DEL PROYECTO DE LA FACULTAD DE EDUCACION</t>
  </si>
  <si>
    <t>2012/11/21</t>
  </si>
  <si>
    <t>VIPS-430-B2012</t>
  </si>
  <si>
    <t>INVESTIGADORA DEL CONVENIO No. 00008 SUSCRITO ENTRE LA AUNAP Y LA USCO</t>
  </si>
  <si>
    <t>DIANA MARCELA AGUIRRE FERNANDEZ</t>
  </si>
  <si>
    <t>VIPS-431-B2012</t>
  </si>
  <si>
    <t>CO-INVESTIGADORA EN ELCONVENIO No. 00008 SUSCRITO ENTRE LA AUNAP Y LA USCO</t>
  </si>
  <si>
    <t>DIANA LORENA FLOREZ RIVERA</t>
  </si>
  <si>
    <t>VIPS-432-B2012</t>
  </si>
  <si>
    <t>AUXILIAR DE INVESTIGACION EN EL CONVENIO No. 00008 SUSCRITO ENTRE LA AUNAP Y LA USCO</t>
  </si>
  <si>
    <t>VIPS-433-2012</t>
  </si>
  <si>
    <t>DISENO Y ELABORACION DE TARJETAS DE INVITACION, ELEMENTOS CONMEMORATIVOS COMO MANILLAS, PERGAMINOS Y LAPICEROS, EN EL MARCO DEL DESARROLLO DEL II ENCUENTRO DE EGRESADOS DE LA FAC. DE DERECHO DE LA USCO</t>
  </si>
  <si>
    <t>2012/11/22</t>
  </si>
  <si>
    <t>VIPS-434-2012</t>
  </si>
  <si>
    <t>COMPRAVENTA EQUIPO DE REFRIGERACION PARA MUESTRAS DE LABORATORIO</t>
  </si>
  <si>
    <t>PROMAIN INGENIERIA LIMITADA</t>
  </si>
  <si>
    <t>VIPS-435-2012</t>
  </si>
  <si>
    <t>COMPRAVENTA UN SECADOR TIPO LABORATORIO PARA DESARROLLAR EXPERIMENTOS RELACIONADOS CON LA TOMA MULIPLES SECADO</t>
  </si>
  <si>
    <t>VIPS-436-2012</t>
  </si>
  <si>
    <t>MATERIALES ELECTRONICOS PARA EL DESARROLLO DEL PROYECTO DE INVESTIGACION</t>
  </si>
  <si>
    <t>MARIA FERNANDA QUINTERO SUAREZ</t>
  </si>
  <si>
    <t>VIPS-437-B2012</t>
  </si>
  <si>
    <t>APOYO LOGISTICO EN LAS DIFERENTESACTIVIDADESA LA GESTION DE COORDINACION ACADEMICA DE LA REPUBLICA DEL DIPLOMADO EN GENERO Y JUSTICIA TRANSICIONAL</t>
  </si>
  <si>
    <t>MICROGEN LTDA</t>
  </si>
  <si>
    <t>VIPS-439-2012</t>
  </si>
  <si>
    <t>COMPRAVENTA REACTIVOS NECESARIOS PARA LA EJECUCION DEL CONVENIO No. 00008 SUSCRITO ENTRE LA AUNAP Y LA USCO</t>
  </si>
  <si>
    <t>2012/11/23</t>
  </si>
  <si>
    <t>VIPS-440-2012</t>
  </si>
  <si>
    <t>DISENO GRAFICO, DIAGRAMACION E IMPRESION Y SOLICITUD DEL ISBN DE LOS LIBROS RESULTADOS DE INVESTIGACION Y DE LA REVISTA INGENIERIA Y REGION DE LA FAC. DE INGENIERIA</t>
  </si>
  <si>
    <t>VIPS-441-2012</t>
  </si>
  <si>
    <t>DISENO, DIAGRAMACION E IMPRESION DE LOS RESULTADOS OBTENIDOS EN EL PROYECTO DE INVESTIGACION</t>
  </si>
  <si>
    <t>ARMANDO LONDONO</t>
  </si>
  <si>
    <t>VIPS-442-2012</t>
  </si>
  <si>
    <t>COMPRAVENTA DE 525 KILOS DE CACAO FERMENTADO EN GRANO</t>
  </si>
  <si>
    <t>CESAR ANDRES MUNOZ CALDERON</t>
  </si>
  <si>
    <t>VIPS-443-2012</t>
  </si>
  <si>
    <t>ALQUILER DE EQUIPOSAUDIOVISUALES Y ALQUILER DE MATERIAL DIDACTICO SOBRE EMPRENDIMIENTO Y APUESTAS PRODUCTIVAS DEL HUILA</t>
  </si>
  <si>
    <t>HECTOR HUGO SUAREZ</t>
  </si>
  <si>
    <t>VIPS-445-2012</t>
  </si>
  <si>
    <t>SERVICIO DE TRANSPORTE DE FORMA EXCLUSIVA, CONFIABLE Y SEGURA, DISPONIBILIDAD DE TIEMPO COMPLETO EN EL AREA URBANA DE NEIVA</t>
  </si>
  <si>
    <t>VIPS-448-2012</t>
  </si>
  <si>
    <t>COMPRAVENTA DE FILTRO PARA FLUORESCENCIA PARA EL CUMPLIMIENTO DE LOS OBJETIVOS DEL PROYECTO DE INVESTIGACION</t>
  </si>
  <si>
    <t>VIPS-449-2012</t>
  </si>
  <si>
    <t>DIAGRAMACION E IMPRESION DE ELEMENTOS PUBLICITARIOS Y DIVULGATIVOS DE LA ACTIVIDAD INVESTIGATIVA, PARA PARTICIPAR EN EVENTOS Y ACTIVIDADES INSTITUCIONALES DEL PROYECTO DE INVESTIGACION</t>
  </si>
  <si>
    <t>LUIS IGNACIO MURCIA MOLINA</t>
  </si>
  <si>
    <t>VIPS-450-B2012</t>
  </si>
  <si>
    <t>DISENAR EL FORMATO DE ENTREVISTA ESTRUCTURADA A LAS FUENTES TESTIMONIALES DE CONSULTA, PROCESAR LA INFORMACION OBTENIDA DE TRABAJO DE CAMPO</t>
  </si>
  <si>
    <t>VIPS-451-2012</t>
  </si>
  <si>
    <t>ELABORACION DE MATERIAL IMPRESO CON EL FIN DE APOYAR EL DESARROLLO DEL II ENCUENTRO NACIONAL DE CLINICAS JURIDICAS EN EL MARCO DEL PROYECTO DE PROYECCION SOCIAL</t>
  </si>
  <si>
    <t>VIPS-452-2012</t>
  </si>
  <si>
    <t>REALIZAR TALLER SOBRE APROVECHAMIENTO DEL TIEMPO LIBRE Y ACTIVIDADES LUDICAS CON UNA INTENSIDAD DE 20 HORAS DIRIGIDO A NINOS</t>
  </si>
  <si>
    <t>MARIA CAMILA ZAMBRANO PINO</t>
  </si>
  <si>
    <t>VIPS-453-2012</t>
  </si>
  <si>
    <t>ENTREGAR MATERIALES DE FERRETERIA PARA EL DESARROLLO DEL PROYECTO</t>
  </si>
  <si>
    <t>VIPS-454-2012</t>
  </si>
  <si>
    <t>APOYO LOGISTICO PARA ATENDER AL GRUPO DE ADULTOS MAYORES Y SUS CUIDADORES DURANTE EL DESARROLLO DEL TALLER DENOMINADO EJERCICIO TERAPEUTICO EN EL ADULTO MAYOR</t>
  </si>
  <si>
    <t>2012/11/29</t>
  </si>
  <si>
    <t>FRANKLIN DIAZ POLANCO</t>
  </si>
  <si>
    <t>VIPS-455-2012</t>
  </si>
  <si>
    <t>BRINDAR A LOS EGRESADOS DE LA FACULTAD DE DERECHO UNA CONFERENCIA SOBRE RELACIONES HUMANAS EN EL EJERCICIO DE LA ABOGACIA</t>
  </si>
  <si>
    <t>2012/11/30</t>
  </si>
  <si>
    <t>RAMON EDUARDO BAUTISTA OVIEDO</t>
  </si>
  <si>
    <t>VIPS-456-2012</t>
  </si>
  <si>
    <t>APOYAR EL DESARROLLO LOGISTICO DEL SEGUNDO ENCUENTRO DE EGRESADOS DEL PROGRAMA DE DERECHO</t>
  </si>
  <si>
    <t>PAULO CESAR DIAZ DUSSAN</t>
  </si>
  <si>
    <t>VIPS-457-B2012</t>
  </si>
  <si>
    <t>DIGITACION Y REPRODUCCION DE MAPAS GEOLOGICOS Y TOPOGRAFICOS PARA EL PROYECTO DE INVESTIGACION</t>
  </si>
  <si>
    <t>VIPS-458-2012</t>
  </si>
  <si>
    <t>ALQUILER SALON AUDITORIO CON CAPACIDAD PARA 120 PERSONAS, INCLUIDO SONIDO PARA EL ENCUENTRO DE EGRESADOS DE LA FACULTAD DE DERECHO</t>
  </si>
  <si>
    <t>COLEGIO HUMBERTO GOMEZ NIGRINIS</t>
  </si>
  <si>
    <t>VIPS-459-2012</t>
  </si>
  <si>
    <t>SUMINISTRO DE SERVICIOS LOGISTICOS (AULAS VIRTUALES), EN LAS INSTALACIONES DEL COLEGIO HUMBERTO GOMEZ NIGRINIS EN LA CIUDAD DE PIEDECUESTA-SANTANDER, EN EJECUCION AL CONTRATO INTERADMINISTRATIVO NO. 374 DE  2012</t>
  </si>
  <si>
    <t>2012/12/03</t>
  </si>
  <si>
    <t>VIPS-460-B2012</t>
  </si>
  <si>
    <t>CORRECTORA DE ESTILO QUE HAGA LA REVISION DEL LIBRO</t>
  </si>
  <si>
    <t>VIPS-461-B2012</t>
  </si>
  <si>
    <t>FORMULACION DE UNA METODOLOGIA QUE GARANTICE LA COMUNICACION FLUIDA A LAS DIFERENTES FACULTADES Y PROGRAMAS SOBRE EL PROCESO DE PERMANENCIA ESTUDIANTIL EN LA ELABORACION DEL PRIMER INFORME</t>
  </si>
  <si>
    <t>JULIAN ANDRES CUELLAR</t>
  </si>
  <si>
    <t>VIPS-462-B2012</t>
  </si>
  <si>
    <t>EDITOR DE LOS PRODUCTOS COMUNICATIVOS DEL PROYECTO SOLIDARIO JALEMOSLE A LA PARTICIPACION QUE DESARROLLA EL PROGRAMA DE COMUNICACION SOCIAL Y PERIODISMO</t>
  </si>
  <si>
    <t>LUIS FERNANDO SALAMANCA HERNANDEZ</t>
  </si>
  <si>
    <t>VIPS-463-B2012</t>
  </si>
  <si>
    <t>REALIZAR UN ESTUDIO SOBRE LA VARIABLES CINEANTROPOMETRICAS DE LOS ESTUDIANTES DEL PROGRAMA EDUCACION FISICA</t>
  </si>
  <si>
    <t>VIPS-464-B2012</t>
  </si>
  <si>
    <t>ELABORACION DE UN DIAGNOSTICO DE LA INFORMACION SPADIES DE LA USCO POR SEMESTRES REPORTADOS, CALIDAD DE LA INFORMACION, COMPLETITUD DEL REGISTRO DE ESTUDIANTES BENEFICIARIOS DE PROGRAMAS DE APOYO EN LA ELABORACION DEL PRIMER INFORME DEL PROYECTO</t>
  </si>
  <si>
    <t>MIGUEL ANGEL CABEZAS GOMEZ</t>
  </si>
  <si>
    <t>VIPS-465-2012</t>
  </si>
  <si>
    <t>ELABORACION DE MATERIAL PARA LA CAMPANA DE POSICIONAMIENTO Y DE VISIBILIZACION DE EL PERIODICO DIGITAL SUREGION.COM.CO</t>
  </si>
  <si>
    <t>2012/12/04</t>
  </si>
  <si>
    <t>VIPS-466-2012</t>
  </si>
  <si>
    <t>TRANSPORTE DE FORMA EXCLUSIVA, CONFIABLE Y SEGURA EN EL AREA URBANA DE NEIVA Y EN LOS CORREGIMIENTOS DEL CAGUAN Y FORTALECILLAS</t>
  </si>
  <si>
    <t>GERMAN MAURICIO RIVAS ORTIZ</t>
  </si>
  <si>
    <t>VIPS-467-B2012</t>
  </si>
  <si>
    <t>ELABORAR UN ESTUDIO SOBRE LA CUANTIFICACION DE LA CARGA FISICA EN PATINADORES DEL CLUB CORRECAMINOS DE NEIVA</t>
  </si>
  <si>
    <t>VIPS-468-2012</t>
  </si>
  <si>
    <t>COMPRAVENTA DE REACTIVOS NECESARIOS PARA REALIZAR LOS ESTUDIOS CORRESPONDIENTESAL GRUPO DE INVESTIGACION PARASITOLOGIA Y MEDICINA TROPICAL</t>
  </si>
  <si>
    <t>JANETH CHAVARRO RIOS</t>
  </si>
  <si>
    <t>VIPS-469-B2012</t>
  </si>
  <si>
    <t>APOYO A LA GESTION ADMINISTRATIVA EN EL CONVENIO No. 835 DE 2012 SUSCRITO ENTRE EL MUNICIPIO DE NEIVA Y LA USCO</t>
  </si>
  <si>
    <t>JUAN FERNANDO CASTRILLON CHAVARRO</t>
  </si>
  <si>
    <t>VIPS-470-B2012</t>
  </si>
  <si>
    <t>COORDINADOR GENERAL EN EL CONVENIO No. 835 DE 2012 SUSCRITO ENTRE EL MUNICIPIO DE NEIVA Y LA USCO</t>
  </si>
  <si>
    <t>VIPS-471-B2012</t>
  </si>
  <si>
    <t>APOYO ESTADISTICO Y CONSOLIDACION DE INFORMACION DEL ESTUDIO SOBRE LA INFLUENCIA DE LAS MOTIVACIONES EN EL EMPRENDIMIENTO EMPRESARIAL</t>
  </si>
  <si>
    <t>VIPS-472-2012</t>
  </si>
  <si>
    <t>DISENO, DIAGRAMACION E IMPRESION DE LA REVISTA PASO A PASO VAMOS CONSTRUYENDO NUESTRO DERECHOS</t>
  </si>
  <si>
    <t>2012/12/05</t>
  </si>
  <si>
    <t>VIPS-473-2012</t>
  </si>
  <si>
    <t>MATERIAL DE DUVULGACION PARA EL PROYECTO SOLIDARIO COMO ELEMENTOS DE DISTINCION INSTITUCIONAL, ELEMENTOS DE PROTECCION PARA EL SOL Y DIFUSION DE LASACTIVIDADES DEL PROYECTO</t>
  </si>
  <si>
    <t>VIPS-474-2012</t>
  </si>
  <si>
    <t>ELEMENTOS PARA VALORACION DE GLISEMIA Y PIE DIABETICO A LA COMUNIDAD OBJETO DE INTERVENCION DEL PROYECTO</t>
  </si>
  <si>
    <t>DIANA MARCELA VILLARREAL VARGAS</t>
  </si>
  <si>
    <t>VIPS-475-2012</t>
  </si>
  <si>
    <t>APOYO LOGISTICO PARA LA REALIZACION DE CONFERENCIA TALLER</t>
  </si>
  <si>
    <t>CARLOS ARTURO RAMIREZ ALVARADO</t>
  </si>
  <si>
    <t>VIPS-476-2012</t>
  </si>
  <si>
    <t>DICTAR UNA CONFERENCIA TALLER EN FISICA TEORICA DEL SEMILLERO DE INVESTIGACION DE LA FAC. DE CIENCIAS EXACTAS Y NATURALES DE LA USCO</t>
  </si>
  <si>
    <t>VIPS-477-2012</t>
  </si>
  <si>
    <t>ASESORAR EL PROCESO DE DISENO Y DESARROLLO DEL CONTENIDO TEMATICO DEL PORTAFOLIO DE SERVICIOS DE INVESTIGACION Y PROYECCION SOCIAL DE LA USCO</t>
  </si>
  <si>
    <t>VIPS-478-2012</t>
  </si>
  <si>
    <t>ELABORACION E INSTALACION DE UNA ESTRUCTURA METALICA PARA LA GRANJA</t>
  </si>
  <si>
    <t>VIPS-479-2012</t>
  </si>
  <si>
    <t>COMPRAVENTA IMPLEMENTOS DE RIEGO PARA LA GRANJA EXPERIMENTAL DE LA USCO</t>
  </si>
  <si>
    <t>JOSE MIGUEL LLANOS MOSQUERA</t>
  </si>
  <si>
    <t>VIPS-480-B2012</t>
  </si>
  <si>
    <t>AJUSTAR EL DISENO DE LA PLATAFORMA DEL SISTEMA BASICO DE GESTION DE ACTIVIDADES DE EMPRENDIMIENTO INSTITUCIONAL Y ELABORACION DEL DISENO VISUAL DE LOS FORMULARIOS PARA LA CAPTURA DE DATOS PARA LA PLATAFORMA</t>
  </si>
  <si>
    <t>GABRIEL ALBERTO LIJTEROFF</t>
  </si>
  <si>
    <t>VIPS-481-2012</t>
  </si>
  <si>
    <t>DICTAR UNA CONFERENCIA TALLER SOBRE EL MANEJO DE URGENCIA DIABETICA EN COMUNIDADES Y UN TALLER SOBRE DIABETES</t>
  </si>
  <si>
    <t>2012/12/06</t>
  </si>
  <si>
    <t>AGENCIA DE MEDIOS DEL SUR SAS</t>
  </si>
  <si>
    <t>VIPS-482-2012</t>
  </si>
  <si>
    <t>PREPRODUCCION Y PRODUCCION DE UN VIDEO DOCUMENTAL, DISENO E IMPRESION DE ELEMENTOS PUBLICITARIOS Y MATERIAL DIDACTICO</t>
  </si>
  <si>
    <t>LITOCENTRAL SAS</t>
  </si>
  <si>
    <t>VIPS-483-2012</t>
  </si>
  <si>
    <t>DIAGRAMACION E IMPRESION DEL PORTAFOLIO DE SERVICIOS DE INVESTIGACION Y PROYECCION SOCIAL DE LA VICERRECTORIA DE INVESTIGACION Y PROYECCION SOCIAL</t>
  </si>
  <si>
    <t>VIPS-484-2012</t>
  </si>
  <si>
    <t>ELABORACION DE MATERIAL PUBLICITARIO PARA EL ENCUENTRO DE EGRESADOS DE LOS PROGRAMAS DE INGENIERIA DE PETROLEOS, ELECTRONICA, AGRICOLA</t>
  </si>
  <si>
    <t>VIPS-485-B2012</t>
  </si>
  <si>
    <t>TRABAJADORA SOCIAL PARA REALIZAR VISITAS DOMICILIARIAS DE ATENCION INTEGRAL E INTERDISCIPLINARIA QUE CONSTA DE CONSULTAS DE INTERVENCION A 55 PACIENTES VICTIMAS DE MALTRATO Y ABUSO</t>
  </si>
  <si>
    <t>VIPS-486-2012</t>
  </si>
  <si>
    <t>APOYO LOGISTICO PARA EL SERVICIO DE ALQUILER DE SALON, ADECUACION DEL SITIO Y ATENCION DE INVITADOSAL EVENTO DE EGRESADOS DE INGENIERIA</t>
  </si>
  <si>
    <t>2012/12/07</t>
  </si>
  <si>
    <t>VIPS-487-2012</t>
  </si>
  <si>
    <t>COMPRAVENTA PRENSA HIDRAULICA MANUAL PARA EXTRACCION DE ACEITE</t>
  </si>
  <si>
    <t>OMAR YUNDA PALENCIA</t>
  </si>
  <si>
    <t>VIPS-489-2012</t>
  </si>
  <si>
    <t>APOYO LOGISTICO PARA LA ORGANIZACION LOGISTICA Y PROGRAMACION CULTURAL DE LA PRIMERA MUESTRA EMPRESARIAL</t>
  </si>
  <si>
    <t>HAIVY SANCHEZ HERNANDEZ</t>
  </si>
  <si>
    <t>VIPS-491-2012</t>
  </si>
  <si>
    <t>INSUMOS DE PAPELERIA EN EJECUCION DEL CONVENIO No. 818 DE 2012 SUSCRITO ENTRE EL MUNICIPIO DE NEIVA Y LA USCO</t>
  </si>
  <si>
    <t>2012/12/10</t>
  </si>
  <si>
    <t>ALBENIS CARRILLO HERNANDEZ</t>
  </si>
  <si>
    <t>VIPS-492-2012</t>
  </si>
  <si>
    <t>SISTEMATIZAR LOS DATOS PARA EL DESARROLLO DEL PROYECTO SEMILLERO DE INVESTIGACION</t>
  </si>
  <si>
    <t>PABLO ANDRES CASTANEDA LOSADA</t>
  </si>
  <si>
    <t>VIPS-493-2012</t>
  </si>
  <si>
    <t>TRASMITIR EN TIEMPO REAL LO ACONTECIDO EN LA FERIA REGIONAL ONDAS SU MACIZO Y PRODUCIR UN VIDEO PROMOCIONAL DE 5 MIN. DEL PROGRAMA ONDAS</t>
  </si>
  <si>
    <t>VIPS-494-2012</t>
  </si>
  <si>
    <t>DIAGRAMACION E IMPRESION DEL PORTAFOLIO DE SERVICIOS DE INVESTIGACION Y PROYECCION SOCIAL</t>
  </si>
  <si>
    <t>2012/12/11</t>
  </si>
  <si>
    <t>JUAN DIEGO CUENCA TAMAYO</t>
  </si>
  <si>
    <t>VIPS-495-2012</t>
  </si>
  <si>
    <t>COMPRAVENTA INDUMENTARIA PARA PROTECCION E IDENTIFICACION DE GRUPO DE TRABAJO EN EJECUCION DEL CONVENIO No. 5211532 SUSCRITO ENTRE ECOPETROL Y LA USCO</t>
  </si>
  <si>
    <t>VIPS-496-2012</t>
  </si>
  <si>
    <t>MATERIALES DE PAPELERIA CON EL FIN DE CUMPLIR CON EL OBJETO DEL CONVENIO No. 5211532 SUSCRITO ENTRE ECOPETROL Y LA USCO</t>
  </si>
  <si>
    <t>VIPS-497-2012</t>
  </si>
  <si>
    <t>INSTRUMENTACION ELECTRONICA PARA DESARROLLAR EXPERIMENTOS RELACIONADOS CON LA TOMA DE MULTIPLES PARAMETROS DE SECADO</t>
  </si>
  <si>
    <t>VIPS-499-2012</t>
  </si>
  <si>
    <t>APOYO LOGISTICO EN LA ORGANIZACION Y EJECUCION DEL ENCUENTRO DE EGRESADOS DEL PROGRAMA DE ENFERMERIA</t>
  </si>
  <si>
    <t>VIPS-500-2012</t>
  </si>
  <si>
    <t>ENTREGAR A TITULO DE COMPRAVENTA ELEMENTOS DE PAPELERIA CON DESTINO AL GRUPO DE INVESTIGACION</t>
  </si>
  <si>
    <t>2012/12/12</t>
  </si>
  <si>
    <t>VIPS-501-2012</t>
  </si>
  <si>
    <t>SERVICIO DE DIAGRAMACION E IMPRESION DE MATERIAL PARA DIVULGACION Y PROMOCION DE ACTIVIDADES CON LA COMUNIDAD EN DESARROLLO DEL PROYECTO</t>
  </si>
  <si>
    <t>SUMINISTROS Y CONTROLES ELECTRONICOS SA</t>
  </si>
  <si>
    <t>VIPS-502-2012</t>
  </si>
  <si>
    <t>COMPRAVENTA DE INSTRUMENTACION ELECTRONICA PARA DESARROLLAR EXPERIMENTOS RELACIONADOS CON LA TOMA DE MULTIPLES PARAMETROS DE SECADO</t>
  </si>
  <si>
    <t>2012/12/13</t>
  </si>
  <si>
    <t>VIPS-503-2012</t>
  </si>
  <si>
    <t>COMPRAVENTA ELEMENTOS DE COLECCION PARA DIVULGAR TRABAJO REALIZADO EN LA INVESTIGACION</t>
  </si>
  <si>
    <t>SUBIECON LTDA SUMINISTRO BIENES Y ELEMENTOS DE CONSUMO</t>
  </si>
  <si>
    <t>VIPS-504-2012</t>
  </si>
  <si>
    <t>COMPRAVENTA DE INSUMOS PARA LABORATORIO</t>
  </si>
  <si>
    <t>2012/12/14</t>
  </si>
  <si>
    <t>VIPS-505-2012</t>
  </si>
  <si>
    <t>COMPRAVENTA ARTICULOS NECESARIOS PARA EL HERBARIO DE PROYECCION SOCIAL DE LA FACULTAD DE INGENIERIA</t>
  </si>
  <si>
    <t>DANIEL CAMILO ALJURE CABRERA</t>
  </si>
  <si>
    <t>VIPS-506-2012</t>
  </si>
  <si>
    <t>COMPRAVENTA LICENCIA DE COREL DRAW X6 Y CD DE INSTALACION ULTIMA VERSION, PARA CREAR, EDITAR GRAFICOS VECTORIALES, IMaGENES, FOTOGRAFIAS, LOGOS, FACILITANDO LA EDICION DE LA REVISTA</t>
  </si>
  <si>
    <t>2012/12/18</t>
  </si>
  <si>
    <t>CAT INNOVATION SAS</t>
  </si>
  <si>
    <t>VIPS-510-2012</t>
  </si>
  <si>
    <t>PRESTAR SERVICIOS DE ELABORACION DE 23 PENDONES PARA LOS GRUPOS DE INVESTIGACION ONDAS EN EJECUCION DEL CONVENIO No. 0476 SUSCRITO ENTRE COLCIENCIAS Y LA USCO</t>
  </si>
  <si>
    <t>VIPS-511-2012</t>
  </si>
  <si>
    <t>PRESTAR LOS SERVICIOS PARA LA ELABORACION DE IMPRESOS (CARTILLAS, CD), NECESARIOS PARA CONTINUAR CON EL CONVENIO No. 00008 DE 2012 SUSCRITO ENTRE LA AUNAP Y LA USCO</t>
  </si>
  <si>
    <t>2012/12/19</t>
  </si>
  <si>
    <t>VIPS-512-2012</t>
  </si>
  <si>
    <t>COMPRAVENTA DE CERTIFICADOS PARA CADA UNO DE LOSAGENTES EDUCATIVOS Y LOS CDS DE LOS INFORMES FINALES EN EJECUCION DEL CONTRATO INTERADMINISTRATIVO No. 374 DE 2012 SUSCRITO ENTRE EL MEN Y LA USCO</t>
  </si>
  <si>
    <t>2012/12/20</t>
  </si>
  <si>
    <t>VIPS-513-2012</t>
  </si>
  <si>
    <t>PRESTAR SERVICIO DE IMPRESION DE CARTILLAS PARA LA DIVULGACION DEL PLAN DE DESARROLLO DE LA FACULTAD DE EDUCACION</t>
  </si>
  <si>
    <t>2012/12/21</t>
  </si>
  <si>
    <t>MARIA FERNANDA RAMIREZ CUELLAR</t>
  </si>
  <si>
    <t>VIPS-025-2012</t>
  </si>
  <si>
    <t>SERVICIO DE RESTAURANTE PARA LAS MUJERES LIDERES PARTICIPANTES DE LASACTV. ENCUENTRO  EN LA ZONA OCCIDENTE HUILA</t>
  </si>
  <si>
    <t>2 ORDEN DE TRABAJO</t>
  </si>
  <si>
    <t>OLGA BARRERA REYES</t>
  </si>
  <si>
    <t>VIPS-044-2012</t>
  </si>
  <si>
    <t>SUMINISTRO DE ALIMENTACION PARA LAS MUJERES LIDERES PARTICIPANTES DE LASACTIVIDADES DEL CONVENIO PAVIP</t>
  </si>
  <si>
    <t>2012/03/02</t>
  </si>
  <si>
    <t>VIPS-053-2012</t>
  </si>
  <si>
    <t>SERVICIO DE ALIMENTACION PARA LOS PARTICIPANTES DE LASACTIVIDADES PROGRAMADAS EN EL MARCO DEL ENCUET. ZONA NORTE DEL CONV. PAVIP</t>
  </si>
  <si>
    <t>JUAN GAMALIEL CRUZ MOTTA</t>
  </si>
  <si>
    <t>VIPS-097-2012</t>
  </si>
  <si>
    <t>SERVICIO DE HOSPEDAJE DE 30 PERSONA, 140 ALMUERZOS, 30 CENAS Y 140 REFRIGERIOS DE LAS MUJERES LIDERESAS DE LASACTIVIDADES DEL PAVIP.</t>
  </si>
  <si>
    <t>VIPS-111-2012</t>
  </si>
  <si>
    <t>SERVICIO DE HOSPEDAJE Y MANUTENCION DURANE SEIS DIAS DEL 13 AL 19 DE MAYO , CONFERENCISTA INVITADO AL VIII ENCUENTRO DPTO DE SEMILLEROS</t>
  </si>
  <si>
    <t>VIPS-114-2012</t>
  </si>
  <si>
    <t>SUMINISTRO DE FOTOCOPIAS CON DESTINO A LAS DIFERENTES PROYECTOS DE MENOR CUANTIA DE LA FACULTAD DE SALUD</t>
  </si>
  <si>
    <t>VIPS-124-2012</t>
  </si>
  <si>
    <t>SUMNISTRO DE FOTOCOPIAS CON DESTINO A LAS DIFERENTES PROYECTOS DE MENOR CUANTIA, SEMILLEROS Y GRUPOS DE INVESTIGACION APROBADOS POR LA VIPS</t>
  </si>
  <si>
    <t>JHON FREDY CHARRY MORENO</t>
  </si>
  <si>
    <t>7698846</t>
  </si>
  <si>
    <t>VIPS-127-2012</t>
  </si>
  <si>
    <t>SERVICIOS DE TIPOGRAFIA PARA LA ELABORACION DEL BOLETIN No. 7 DEL GRUPO PACA</t>
  </si>
  <si>
    <t>LEONEL AMID MEDINA</t>
  </si>
  <si>
    <t>12117435</t>
  </si>
  <si>
    <t>VIPS-128-2012</t>
  </si>
  <si>
    <t>SERVICIOS DE TRNASPORTE DE PRUEBAS FACULTAD DE SALUD</t>
  </si>
  <si>
    <t>JADER RIVERA MONJE</t>
  </si>
  <si>
    <t>4946924</t>
  </si>
  <si>
    <t>VIPS-129-2012</t>
  </si>
  <si>
    <t>SERVICIO DE DISENO FOTOGRaFICO DE LA REVISTA ENTORNOS No. 24 EDICION ESPECIAL DE LA USCO</t>
  </si>
  <si>
    <t>891100350</t>
  </si>
  <si>
    <t>VIPS-135-2012</t>
  </si>
  <si>
    <t>APOYO LOGISTICO CONSISTENTE EN AUDITORIO, SILLETERIA VIDEO BEM, PARA REALIZAR CINCO TALLERES SOBRE EL PLAN DE DESARROLLO USCO</t>
  </si>
  <si>
    <t>MARIE-LUISE FRIEDEMANN</t>
  </si>
  <si>
    <t>207601409</t>
  </si>
  <si>
    <t>VIPS-136-2012</t>
  </si>
  <si>
    <t>REALIZAR UNA CONFERENCIA SOBRE INVESTIGACION EN FAMILIAS Y DESARROLLAR JORNADAS DE TRABAJO CON LOS DOCENTES DEL PROGRAMA DE ENFERMERIA.</t>
  </si>
  <si>
    <t>55153458</t>
  </si>
  <si>
    <t>VIPS-137-2012</t>
  </si>
  <si>
    <t>DISENO E IMPRESION DE ELEMENTOS PUBLICITARIOSY DIVULGATIVOS PARA EL DESARROLLO DEL EVENTO "2DO SIMPOSO INTERNACIONAL EN DEMENCIAS".</t>
  </si>
  <si>
    <t>12109123</t>
  </si>
  <si>
    <t>VIPS-139-2012</t>
  </si>
  <si>
    <t>ELABORACION Y SUMINISTRO DE LAMINAS PUBLICITARIAS EN TRIPLEX DE 12MM, PARA SOCIALIZAR CON LA COMUNIDAD LOS RESULTADOS DEL GRUPO INVS.</t>
  </si>
  <si>
    <t>LUIS CARLOS OBANDO</t>
  </si>
  <si>
    <t>70552093</t>
  </si>
  <si>
    <t>VIPS-140-2012</t>
  </si>
  <si>
    <t>REALIZAR LA CONFERENCIA "LA INVESTIGACION Y LA ACADEMIA EN EL ESCENARIO DE LAS TICS DENTRO DEL EVENTO "DIAOLOG DE SABERES UNA MUESTRA DE EXPERIENCIAS, PROYECTOS Y RESULTADOS.</t>
  </si>
  <si>
    <t>CARLOS ANDRES PUENTES</t>
  </si>
  <si>
    <t>80850731</t>
  </si>
  <si>
    <t>VIPS-147-2012</t>
  </si>
  <si>
    <t>SERVICIO DISENO E IMPRESION DE MATERIAL PUBLICITARIO PARA EL EVENTO DIA MUNDIAL DE LA DIVERSDAD GRUPO YUMATAMBO</t>
  </si>
  <si>
    <t>36172136</t>
  </si>
  <si>
    <t>VIPS-155-2012</t>
  </si>
  <si>
    <t>SERVICIOS DE IMPRESION DE 350 CERTIFICADOS, CARPETAS, ESCARAPELAS, PLEGABLES, PARA LA ORGANIZACION DEL OCTAVO SIMPOSIO DE INVESTIGACION EN LENGUA EXTRANJERA GRUPO COMUNIQUEMONOS</t>
  </si>
  <si>
    <t>VIPS-186-2012</t>
  </si>
  <si>
    <t>SERVICIO DE APOYO LOGISTICO PARA LA PRESENTACION Y SOCIALIZACION DE LOS RESULTADOS INVESTIGATIVOS DE 100 GRUPOS ONDAS Y LA CONSTRUCCION DE COMUNIDADESASABER Y CONO.  DEL CONVENIO 283</t>
  </si>
  <si>
    <t>2012/07/06</t>
  </si>
  <si>
    <t>VIPS-240-2012</t>
  </si>
  <si>
    <t>SERVICIOS DE ELABORACION DE MATERIAL IMPRESO, CON EL FIN DE APOYAR EL DESARROLLO LOGISTICO Y PUBLICITARIO DEL "SEMINARIO INTERNACIONAL JUSTICIA TRANSICIONAL  EN EL MARCO DEL CONFLICTO ARMADO  INTERNO DE COLOMBIA</t>
  </si>
  <si>
    <t>2012/08/13</t>
  </si>
  <si>
    <t>VIPS-249-2012</t>
  </si>
  <si>
    <t>SERVIICIO DE DISENO FOTOGRAFICO PARA LA REVISTA ENTORNOS</t>
  </si>
  <si>
    <t>MARIA EUGENIA CRUZ MOSQUERA</t>
  </si>
  <si>
    <t>VIPS-263-2012</t>
  </si>
  <si>
    <t>APOYO LOGISTICO PARA REALIZAR TALLER UNIVERSIDAD, PERTINENCIA E IMPACTO SOCIAL EN GARZON</t>
  </si>
  <si>
    <t>NELLY TRUJILLO DE MOLINA</t>
  </si>
  <si>
    <t>VIPS-265-2012</t>
  </si>
  <si>
    <t>APOYO LOGISTICO PARA REALIZAR TALLER UNIVERSIDAD, PERTINENCIA E IMPACTO SOCIAL EN PITALITO</t>
  </si>
  <si>
    <t>IVETH TATIANA FALLA RAMIREZ</t>
  </si>
  <si>
    <t>VIPS-270-2012</t>
  </si>
  <si>
    <t>APOYO LOGISTICO CONSISTENTE EN AUDITORIO, SILLAS, VIDEO BEAM, PARA REALIZAR TALLER UNIVERSIDAD  PERTINENCIA EN LA PLATA</t>
  </si>
  <si>
    <t>SERVICIO DE APOYO LOGISTICO, SILLETERIA, VIDEO BEAM, CONSISTENTE EN AUDITORIO   PARA REALIZAR EL TALLER DE DIAGNOSTICO PARA LA CONSTRUCCION DE POLITICA  DPTAL,</t>
  </si>
  <si>
    <t>2012/09/14</t>
  </si>
  <si>
    <t>VIPS-283-2012</t>
  </si>
  <si>
    <t>PRESTAR EL SERVICIO APOYO LOGISTICO, EN AUDITORIO, SILLETERIA, VIDEO BEAM, SONIDO PARA EL SEMINARIO INTERNACIONAL DE JUSTICIA TRANSICIONAL EN LA PLATA (HUILA)</t>
  </si>
  <si>
    <t>VIPS-284-2012</t>
  </si>
  <si>
    <t>PRESTAR EL SERVICIO APOYO LOGISTICO, EN AUDITORIO, SILLETERIA, VIDEO BEAM, SONIDO PARA EL SEMINARIO INTERNACIONAL DE JUSTICIA TRANSICIONAL EN LA PITALITO</t>
  </si>
  <si>
    <t>MARIA DILIA DE JESUS CERON</t>
  </si>
  <si>
    <t>VIPS-285-2012</t>
  </si>
  <si>
    <t>PRESTAR EL SERVICIO DE APOYO LOGISTICO CONSISTENTE EN AUDITORIO, SILLETERIA, VIDEO BEAM, Y SONIDO PARA REALIZAR  EL TALLER DE DIAGNOSTICO PARA LA CONSTRUCCION POLITICA DPTAL DE CONVIVENCIA EN EL MARCO DEL SEMILLERO INTERNACIONAL DE JUSTICIA EN NEIVA.</t>
  </si>
  <si>
    <t>VIPS-292-2012</t>
  </si>
  <si>
    <t>ELABORACION DE AFICHES PUBLICITARIOS, PARA PROMOCIONAR  EL VI COLOQUIO SURCOLOMBIANO  Y V INTERNACIONAL DE DERECHO CONSTITUCIONAL</t>
  </si>
  <si>
    <t>INGENIERIA ELECTRONICA DEL HUILA LTDA</t>
  </si>
  <si>
    <t>VIPS-343-2012</t>
  </si>
  <si>
    <t>COMPRA DE UN TRASMISOR DE PRESION PARA EL PROY. DE INVEST. "DISENO E IMPLEMENTACION DE UN CONTROL DE NIVEL Y FLUJO UTILIZANDO MICROCONTROLADORES</t>
  </si>
  <si>
    <t>VIPS-352-2012</t>
  </si>
  <si>
    <t>MATERIALES ELECTRONICOS, QUE SE UTILIZARAN EN EL PROYECTO DE INVESTIGACION "DISENO E IMPLEMENTACION DE UN CONTRO DE NIVEL Y FLUJO UTILIZANDO MICROCONTROLADORES</t>
  </si>
  <si>
    <t>PABLO CALA GIRON</t>
  </si>
  <si>
    <t>VIPS-380-2012</t>
  </si>
  <si>
    <t>SERVICIO DE ALQUILER DE SALON Y LA LOGISTICA PARA LA REALIZACION DEL ENCUENTRO DE EGRESADOS DEL PROGRAMA DE COMUNICACION SOCIAL Y PERIODISMO PARA EL DIA 3 DE NOV DE 2012</t>
  </si>
  <si>
    <t>2012/11/02</t>
  </si>
  <si>
    <t>CORTES ROJAS MARITZA</t>
  </si>
  <si>
    <t>FACECONOMIA 02-929-001</t>
  </si>
  <si>
    <t>CTO. FACECONOMIA 02-929-001 APOYO A LA GESTION ADMINISTRATIVA Y FINANCIERA ESP. MERCADEO ESTRATE. PERIODO 2012-A</t>
  </si>
  <si>
    <t>CONTRATOS DE PRESTACION DE SERVICIO</t>
  </si>
  <si>
    <t>CTO. RIGIMEN EN DERECHO PRIVADO</t>
  </si>
  <si>
    <t>FACECONOMIA 02-924-001</t>
  </si>
  <si>
    <t>CTO. FACECONOMIA 02-924-001 APOYO A LA GESTION ADMINISTRATIVA Y FINANCIERA ESP. ALTA GERENCIA SEGUNDO PERIODO ACADEMICO 2012.</t>
  </si>
  <si>
    <t>PERDOMO IZQUIERDO FEDERNEL</t>
  </si>
  <si>
    <t>FACECONOMIA 002-I2012S</t>
  </si>
  <si>
    <t>FACECONOMIA 002-I2012S CANCELACION HONORARIOS POR LA ORIENTACION DEL MODULO GERENCIA ESTRATEGICA DE VENTAS, XI C.IIS.</t>
  </si>
  <si>
    <t>SEVIGNE DIAZ GUTIERREZ</t>
  </si>
  <si>
    <t>FACECONOMIA 02-914-001</t>
  </si>
  <si>
    <t>CTO. FACECONOMIA 02-914-001 APOYO A LA GESTION ADMINISTRATIVA Y FINANCIERA DE LA ESPECIALIZACION EN GERENCIA TRIBUTARIA</t>
  </si>
  <si>
    <t>LUISA FERNANDA JAVELA FIRIGUA</t>
  </si>
  <si>
    <t>CTO. FACECONOMIA 02-939-001</t>
  </si>
  <si>
    <t>APOYO A LA GESTION ADTIVA., ACADEMICA Y FINANCIERA, SEGÚN CTO.FACECONOMIA 02-939-001 EN LA MAESTRIA EN ADMINISTRACION EN CONVENIO CON LA UNIVALLE, PERIODO 2012A.</t>
  </si>
  <si>
    <t>BENJAMIN BETANCOURT  GUERRERO</t>
  </si>
  <si>
    <t>FACECONOMIA 02-939-002</t>
  </si>
  <si>
    <t>CTO. FACECONOMIA 02-939-002 12 HORAS TRABAJO DE GRADO EN LA MAESTRIA EN ADMON. DIAS 3 Y 4 FEBRERO 2012.</t>
  </si>
  <si>
    <t>LUIS ERNESTO SOLARTE ESPARZA</t>
  </si>
  <si>
    <t>FACECONOMIA 02-929-002</t>
  </si>
  <si>
    <t>CTO. FACECONOMIA 02-929-002 32 HORAS DEL MODULO GERENCIA DE SERVICIO AL CLIENTE DEL 10 AL 25 DE FEBRERO DE 2012</t>
  </si>
  <si>
    <t>JHON ALIRIO PINZON PINZON</t>
  </si>
  <si>
    <t>FACECONOMIA 002-I2012S-02-914</t>
  </si>
  <si>
    <t>CTO. FACECONOMIA 002-I2012S-02-914 16 HORAS DEL MODULO FUNDAMENTOS CONSTITUCIONALES DE LA TRIBUTACION LOS DIAS 10 Y 11 DE FEBRERO DE 2012</t>
  </si>
  <si>
    <t>DAGOBERTO PARAMO MORALES</t>
  </si>
  <si>
    <t>FACECONOMIA 02-924-002</t>
  </si>
  <si>
    <t>CTO. FACECONOMIA 02-924-002 30 HORAS DEL MODULO DE GERENCIA DE INVESTIGACION EN MARKETING LOS DIAS 17 DE FEBRERO A 3 DE MARZO DE 2012</t>
  </si>
  <si>
    <t>CARLOS GIOVANNI RODRIGUEZ VASQUEZ</t>
  </si>
  <si>
    <t>CTO. FACECONOMIA 003-I2012S-02-914</t>
  </si>
  <si>
    <t>CTO. FACECONOMIA 003-I2012S-02-914 16 HORAS DEL MODULO RENTA Y COMPLEMENTARIOS LOS DIAS 24 Y 25 DE FEBRERO DE 2012.</t>
  </si>
  <si>
    <t>CATANO OTALORA MONICA MARION</t>
  </si>
  <si>
    <t>CTO. FACECONOMIA 02-929-003</t>
  </si>
  <si>
    <t>CTO. FACECONOMIA 02-929-003 SERVICIOS PRESTADOS POR LA ORIENTACION DE 32 HORAS CATEDRA DEL MODULO GERENCIA DE COMUNICACION Y PUBLICIDAD, SEGÚN CTO. FACECONOMIA 02-929-003</t>
  </si>
  <si>
    <t>PEREZ MORALESAURA BEATRIZ</t>
  </si>
  <si>
    <t>FACECONOMIA 02-0937-03-2012</t>
  </si>
  <si>
    <t>CTO FACECONOMIA No. 02-0937-03-2012 APOYO A LA GESTION ADMINISTRATIVA EN EL DESARROLLO DEL DIPLOMADO II EN IFRS.</t>
  </si>
  <si>
    <t>PARRA CHIMBACO OLIVA</t>
  </si>
  <si>
    <t>FACECONOMIA 01-0937-01-2012</t>
  </si>
  <si>
    <t>CTO FACECONOMIA 01-0937-01-2012 COORDINACION DEL DIPLOMADO II EN IFRS DE LA FACULTAD DE ECONOMIA Y ADMON</t>
  </si>
  <si>
    <t>ANDRES MAURICIO MEDINA SALAZAR</t>
  </si>
  <si>
    <t>FACECONOMIA 004-I2012S-02-914</t>
  </si>
  <si>
    <t>CTO. FACECONOMIA 004-I-2012S-02-914 16 HORAS COMO DOCENTE DEL MODULO GRAVAMEN A LOS MOVIMIENTOS FINANCIEROS LOS DIAS 9 Y 10 DE MARZO DE 2012</t>
  </si>
  <si>
    <t>JOSE ELBERT CASTANEDA DURAN</t>
  </si>
  <si>
    <t>FACECONOMIA 005-I2012S-02-914</t>
  </si>
  <si>
    <t>CTO. FACECONOMIA 005-I2012S-02-914 48 HORAS DEL MODULO IMPUESTO A LAS VENTASA LOS ESTUDIANTES DE TRIBUTARIA LOS DIAS 16-17-23-24-30 Y 31 DE MARZO DE 2012.</t>
  </si>
  <si>
    <t>FABIO VILLEGAS ORREGO</t>
  </si>
  <si>
    <t>FACECONOMIA 02-929-004</t>
  </si>
  <si>
    <t>CTO. FACECONOMIA 02-929-004 DOCENTE INVITADO QUIEN ORIENTA EL MODULO DE PLAN DE MARKETIN A ESTUDIANTES DE LA ESP. GER. MERCADEO ESTR. A2012</t>
  </si>
  <si>
    <t xml:space="preserve"> CARLOS ALBERTO OYOLA MORENO</t>
  </si>
  <si>
    <t>FACECONOMIA 02-0937-02-2012</t>
  </si>
  <si>
    <t>FACECONOMIA 02-0937-02-2012 DICTAR EL MODULO I ANALISIS DE CONTEXTO Y MARCO LEGAL DE LAS NORMAS IFRS</t>
  </si>
  <si>
    <t>FACECONOMIA No. 001-2012</t>
  </si>
  <si>
    <t>CTO. FACECONOMIA No. 001-2012 SUMINISTRO DE TIQUETESAEREOS PARA LOS DOCENTES INVITADOS DE LOS POSTGRADOS Y DIPLOMADOS DE LA FACULTAD DE ECONOMIA Y ADMINISTRACION DURANTE EL PERIODO ACADEMICO 2012-A</t>
  </si>
  <si>
    <t>MOLINA SUAREZ LUCELIDA</t>
  </si>
  <si>
    <t>O.S. FACECONOMIA No. 02-2012</t>
  </si>
  <si>
    <t>O.S. FACECONOMIA No. 02-2012 PRESTAR EL SERVICIO DE HOSPEDAJE Y SUMINISTRO DE ALIMENTACION A LOS DOCENTES INVITADOS DE LOS POSTGRADOS Y DIPLOMADOS DE LA FACULTAD DE ECONOMIA Y ADMINISTRACION</t>
  </si>
  <si>
    <t>MELO RODRIGUEZ CONSUELO</t>
  </si>
  <si>
    <t>O.S. FACECONOMIA 003-2012</t>
  </si>
  <si>
    <t>O.S. FACECONOMIA No. 003-2012 SUMINISTRAR EL SERVICIO DE FOTOCOPIAS E IMPRESOS PARA DMIN. Y ELABORAR MODULOS PARA ESTUDIANTES DE LOS DIFERENTES POSTGRADOS Y DIPLOMADOS DE LA FACULTAD A-2012</t>
  </si>
  <si>
    <t>O.S. FACECONOMIA 004-2012</t>
  </si>
  <si>
    <t>O.S. FACECONOMIA 004-2012 SUMINISTRO SERVICIO DE FOTOCOPIAS E IMPRESOS PARA ADMINISTRATIVOS Y A ELABORAR LOS MODULOS PARA ESTUDIANTES DE LOS DIFERENTES POSTGRADOS DE LA SUBSEDE CENTRAL PERIODO A-2012</t>
  </si>
  <si>
    <t>ROSA VIRGINIA ESCOBAR MUNOZ</t>
  </si>
  <si>
    <t>O.S. FACECONOMIA 006-2012</t>
  </si>
  <si>
    <t>O.S. FACECONOMIA NO. 006-2012 SUMINISTRO DE ALIMENTOS REFRIGERIOS Y/O PASABOCAS CON DESTINO A LOS ESTUDIANTES, DOCENTES INVITADOS Y PERSONAL DE APOYO DE LOS POSTGRADOS DE LA SUBSEDE CENTRAL</t>
  </si>
  <si>
    <t>LEIDY YOHANA ARAUJO CASTILLO</t>
  </si>
  <si>
    <t>O.S. FACECONOMIA NO. 005-2012</t>
  </si>
  <si>
    <t>O.S. FACECONOMIA 005-2012 SUMINISTRAR ALIMENTOS, REFRIGERIOS Y/O PASABOCASA LOS ESTUDIANTES Y DOCENTES INVITADOS Y PERSONAL DE APOYO DE LOS DIFERENTES POSTGRADOS DE LA SUBSEDE POSTGRADOS, DURANTE EL 2012-A</t>
  </si>
  <si>
    <t>O.C. FACECONOMIA 007-2012</t>
  </si>
  <si>
    <t>O.C. FACECONOMIA No. 007-2012 VENDER LOS EQUIPOS Y ELEMENTOS DE OFICINA DE LOS DIFERENTES POSTGRADOS DE LA FACULTAD DE ECONOMIA Y ADMINISTRACION</t>
  </si>
  <si>
    <t>HAROLD FERNEY PARRA ORTIZ</t>
  </si>
  <si>
    <t>FACECONOMIA 006-I2012S-02-914</t>
  </si>
  <si>
    <t>CTO. FACECONOMIA 006-I2012S-02-914 48 HORAS DEL MODULO IMPUESTOS TERRITORIALESA LOS ESTUDIANTES ESP. GER. TRIBUTARIA LOS DIAS 13, 14, 20, 21, 27 Y 28 DE ABRIL DE 2012</t>
  </si>
  <si>
    <t>NORLANDO SANCHEZ RUEDA</t>
  </si>
  <si>
    <t>FACECONOMIA 02-924-003</t>
  </si>
  <si>
    <t>CTO. FACECONOMIA NO. 02-924-003 ORIENTAR EL MODULO DE GERENCIA DE PRODUCCION A LOS ESTUDIANTES ESP. ALTA GER. PERIODO 2012A</t>
  </si>
  <si>
    <t>MARTINEZ SUAREZ IVAN CAMILO</t>
  </si>
  <si>
    <t>FACECONOMIA 02-0937-06-2012</t>
  </si>
  <si>
    <t>CTO. FACECONOMIA 02-0937-06-2012 VEINTE HORAS DEL MODULO II ACTIVOS DEL DIPLOMADO IFRS ENTRE EL 27 Y 28 DE ABRIL DE 2012</t>
  </si>
  <si>
    <t>HARRISON HERNANDEZ CUELLAR</t>
  </si>
  <si>
    <t>FACECONOMIA 02-0937-05-2012</t>
  </si>
  <si>
    <t>CTO. FACECONOMIA 02-0937-05-2012 VEINTE HORAS ORIENTANDO EL MODULO III PASIVOS DEL DIPLOMADO IFRS LOS DIAS 20 Y 21 DE ABRIL DE 2012</t>
  </si>
  <si>
    <t>JOSE LIBARDO HOYOS RAMIREZ</t>
  </si>
  <si>
    <t>FACECONOMIA 007-I2012S-02914</t>
  </si>
  <si>
    <t>CTO. FACECONOMIA 007-I2012S-02914 POR SERVICIOS PROFESIONALES EN LA ORIENTACION DEL MODULO RETENCION EN LA FUENTE, EN LA ESPEC.EN GERENCIA TRIBUTARIA.</t>
  </si>
  <si>
    <t>ALVARO ZAPATA DOMINGUEZ</t>
  </si>
  <si>
    <t>CTO. FACECONOMIA No. 02-924-004</t>
  </si>
  <si>
    <t>CTO. FACECONOMIA No. 02-924-004 45 HORAS COMO DOCENTES INVITADO MODULO DE ENFASIS EN GERENCIA A ESTUDIANTES DE ESP. ALTA GERENCIA</t>
  </si>
  <si>
    <t>URREA VEGA IVAN</t>
  </si>
  <si>
    <t>CTO. FACECONOMIA 02-0937-07-2012</t>
  </si>
  <si>
    <t>CTO. FACECONOMIA 02-0937-07-2012 16 HORAS ORIENTANDO EL MODULO IV INSTRUMENTOS FINANCIEROS DEL DIPLOMADO IFRS ENTRE EL 11 Y 12 DE MAYO</t>
  </si>
  <si>
    <t>OSPINO CASTRILLO CARMELO SEGUNDO</t>
  </si>
  <si>
    <t>FACECONOMIA 02-0937-08-2012</t>
  </si>
  <si>
    <t>CTO. FACECONOMIA 02-0937-08-2012 DOCENTE EXTERNO 16 HORAS MODULO V INFORMACION FINANCIERA DE GRUPOS ECONOMICOS EN EL DIPLOMADO IFRS</t>
  </si>
  <si>
    <t>MARTHA CECILIA LURDUY CHARRY</t>
  </si>
  <si>
    <t>FACECONOMIA 008-I2012S-02-914</t>
  </si>
  <si>
    <t>CTO. FACECONOMIA 008-I2012S-02-914 SERVICIOS PROFESIONALES COMO DOCENTE INVITADO 32 HORAS DEL MODULO IMPUESTO A LA RENTA Y COMPLEMENTARIOS DIAS 25 Y 26 DE MAYO 1 Y 2 DE JUNIO 2012</t>
  </si>
  <si>
    <t>ANDRES FELIPE RUBIANO</t>
  </si>
  <si>
    <t>FACECONOMIA  02-937-09-2012</t>
  </si>
  <si>
    <t>CTO.FACECONOMIA 02-937-09-2012, ORIENTACION DE 16 HORAS DEL MODULO VI, POLITICAS CONTABLES, ESTIMACIONES, ERRORES..</t>
  </si>
  <si>
    <t>ROBAYO REYES JOHN MANUEL</t>
  </si>
  <si>
    <t>FACECONOMIA02-0937-10-2012</t>
  </si>
  <si>
    <t>CTO.FACECONOMIA02-0937-10-2012 ORIENTACION DE 16 HORAS DEL MODULO VII INDUSTRIAS ESPECIALES Y PYMES EN EL DIPLOMADO IFRS II.</t>
  </si>
  <si>
    <t>ARTEAGA SAENZ JUAN CARLOS</t>
  </si>
  <si>
    <t>FACECONOMIA 02-937-11-2012</t>
  </si>
  <si>
    <t>CTO.FACECONOMIA 02-937-11-2012 ORIENTACION DEL MODULO VIII ADMINISTRACION DEL CAMBIO EN EL DIPLOMADO II IFRS.</t>
  </si>
  <si>
    <t>GUSTAVO SERRANO AMAYA</t>
  </si>
  <si>
    <t>FACECONOMIA 02-0937-12-2012</t>
  </si>
  <si>
    <t>CTO.FACECONOMIA 02-937-12-2012, ORIENTACION DEL MODULO VIII ADOPCIONDE ESTANDARES EN COLOMBIA, EN EL DIPLOMADO II IFRS.</t>
  </si>
  <si>
    <t>FACECONOMIA 02-966-001</t>
  </si>
  <si>
    <t>CTO.FACECONOMIA 02-966-001, APOYO A LA GESTION ADMINISTRATIVA, FINANCIERA PERIODO 2012B.</t>
  </si>
  <si>
    <t>CAMPOS MORALES LUZ ASTRID</t>
  </si>
  <si>
    <t>FACECONOMIA 02-929-005</t>
  </si>
  <si>
    <t>CTO.FACECONOMIA 02-929-005, PRESTAR LOS SERVICIOS PROFESIONALES COMO DOCENTE PARA LA ESP. PARA ORIENTAR EL MODULO DE MARKETIGH Y NEGOCIOS INTERNACIONALES</t>
  </si>
  <si>
    <t>JAIME HERNAN MONCLOU</t>
  </si>
  <si>
    <t>FACECONOMIA 02-979-02</t>
  </si>
  <si>
    <t>CTO. FACECONOMIA 02-979-02: ORIENTACION DEL MODULO PLANEACION TRIBUTARIA, ESP. GERENCIA TRIBUTARIA . CUARTA COHORTE.27Y 28 DE JULIO, 3 Y 4 DE AGOSTO</t>
  </si>
  <si>
    <t>RUBEN DARIO HECHEVERRY</t>
  </si>
  <si>
    <t>FACECONOMIA 02-939-004A</t>
  </si>
  <si>
    <t>CTO. FACECONOMIA 02-939-004A PRESTACION DE SERVICIOS PROFESIONALES COMO ASESOR DE PROYECTO DE GRADO EN LA MAESTRIA LOS DIAS 16,17,18 AGOSTO</t>
  </si>
  <si>
    <t>LINA MARIA VARGAS PINTO</t>
  </si>
  <si>
    <t>O.S. FACECONOMIA 014-2012</t>
  </si>
  <si>
    <t>O.S. FACECONOMIA 014-2012 PRESTAR SERVICIOS DE GESTION Y ORGANIZACION DE DOCUMENTOS EN LA FACULTAD DE ECONOMNIA Y ADMINISTRACION</t>
  </si>
  <si>
    <t>FACECONOMIA 02-939-003</t>
  </si>
  <si>
    <t>CTO.FACECONOMIA 02-939-003 PRESTACION DE SERVIVIOS PROFESIONALES COMO DIRECTOR PARA ASESORAR PROYECTOS DE GRADO  LOS DIAS 17, 18 Y 19 DE MAYO</t>
  </si>
  <si>
    <t>FACECONOMIA 008-2012</t>
  </si>
  <si>
    <t>O.C. FACECONOMIA No. 008-2012 DISENAR Y ENTREGAR A TITULO DE VENTA LA PUBLICIDAD DE 500 PLEGABLES Y 50 AFICHES CON DESTINO AL DIPLOMADO IFRS</t>
  </si>
  <si>
    <t>DUQUE CASILIMA YIRA LIZETH</t>
  </si>
  <si>
    <t>O.S. FACECONOMIA 009-2012</t>
  </si>
  <si>
    <t>O.S. FACECONOMIA 009-2012 SUMINISTRAR ALIMENTOS REFRIGERIOS Y PASABOCAS CON DESTINO A LOS ESTUDIANTES, DOCENTES INVITADOS Y PERSONAL DE APOYO DEL DIPLOMADO NIIF EN LA SUBSEDE POSTGRADOS</t>
  </si>
  <si>
    <t>TORRENTE TRUJILLO JORGE ENRIQUE</t>
  </si>
  <si>
    <t>O.C. FACECONOMIA 011-2012</t>
  </si>
  <si>
    <t>O.C. FACECONOMIA 011-2012 PAPELERIA Y UTILES DE OFICINA CON DESTINO A LOS POSTGRADOS Y DIPLOMADOS DE LA FACULTAD PERIODO A-2012</t>
  </si>
  <si>
    <t>INTEGRACION RADIAL INDEPENDIENTE LTDA</t>
  </si>
  <si>
    <t>O.S. FACECONOMIA 010-2012</t>
  </si>
  <si>
    <t>O.S. FACECONOMIA 010-2012 SERVICIO DE CUATRO PAUTAS RADIALES PARA OFERTAR LAS COHORTES DE LAS ESPECIALIZACIONESALTA GERENCIA Y MERCADEO ESTRATEGICO A-2012</t>
  </si>
  <si>
    <t>O.C. FACECONOMIA 012-2012</t>
  </si>
  <si>
    <t>O.C. FACECONOMIA 012-2012 VENDER UNA LICENCIA DE MICROSOFT OFFICE CON DESTINO A LA DECANATURA DE LA FACULTAD DE ECONOMIA Y ADMINISTRACION</t>
  </si>
  <si>
    <t>OS FACECONOMIA 013-2012A</t>
  </si>
  <si>
    <t>OS FACECONOMIA 013-2012-SUMINISTRO DE ALIMENTOS(REFRIGERIOS, PASABOCAS, BEBIDAS Y/CAFETERIA)PARA EL DESARROLLO DE LASACTIVIDADESACADEMICAS-ADTIVS. DE LA FACULTAD, 2012A.</t>
  </si>
  <si>
    <t>CUENCA VARGAS MARTHA CECILIA</t>
  </si>
  <si>
    <t>O.S. FACECONOMIA 013-2012</t>
  </si>
  <si>
    <t>O.S. FACECONOMIA 013-2012 DISENAR E IMPRIMIR A TITULO DE VENTA UN PENDON CON DESTINO A LA ESP. ALTA GERENCIA</t>
  </si>
  <si>
    <t>O.C. FACECONOMIA 015-2012</t>
  </si>
  <si>
    <t xml:space="preserve">O.C. FACECONOMIA 015-2012 ADQUISICION DE LICENCIAS SOFTWARE OFIMATICA  MICROSOFT OFFICE CON DESTINO A LAS ESP. ALTA GERENCIA Y TRIBUTARIA </t>
  </si>
  <si>
    <t>O.C FACECONOMIA 016-2012</t>
  </si>
  <si>
    <t>O.C FACECONOMIA 016-2012-ADQUISICIONDE 16 LICENCIAS DE  SOFWARE OFFFICE A DISTINTAS OFICINAS DE LA FACULTAD DE ECONOMIA Y ADMON.</t>
  </si>
  <si>
    <t>YESID YANEZ PERDOMO</t>
  </si>
  <si>
    <t>FACECONOMIA 018-2012</t>
  </si>
  <si>
    <t>FACECONOMIA 018-2012, APOYO LOGISTICO ACTIVIDAD CULTURAL DE INTEGRACION INSTITUCIONAL DE CLIMA ORGANIZACIONAL DE LA FAC.DE ECONOMIA Y ADMON.</t>
  </si>
  <si>
    <t>LEGIS SA</t>
  </si>
  <si>
    <t>FACECONOMIA 017-2012</t>
  </si>
  <si>
    <t>FACECONOMIA 017-2012-SUMINISTRO DE LIBROS"ESTATUTO TRIBUTARIO Y OBRAS DE LEGIS PERTENENCIENTES  A LA ESPECIALIZACION EN GERENCIA TRIBUTARIA. SEGÚN ORDEN DE COMPRA FACECONOMIA 017-2012</t>
  </si>
  <si>
    <t xml:space="preserve"> MAITE VELAZQUEZ IBARRA</t>
  </si>
  <si>
    <t>FACECONOMIA No. 02-967-01</t>
  </si>
  <si>
    <t>CTO.FACECONOMIA No. 02-967-01APOYO A LA GESTION ACADEMICO-ADTIVO EN LA ESPECIALIZACION EN ALTA GCIA XXI COHORTE IS.2012B.</t>
  </si>
  <si>
    <t>HERNANDO URIBE CASTRO</t>
  </si>
  <si>
    <t>FACECONOMIA 02-938A-005</t>
  </si>
  <si>
    <t>CTO.FACECONOMIA 02-938A-005-EVALUADOR PROYECTO DE GRADO EN LA MAESTRIA EN ADMINISTRACION EN CONVENIO CON LA UNIVALLE I COHORTE.2012A</t>
  </si>
  <si>
    <t xml:space="preserve">FACECONOMIA 02-979-01 </t>
  </si>
  <si>
    <t>CTO.FACECONOMIA 02-979-01 APOYO A LA GESTION ACADEMICA-ADCTIVA Y FINANCIERA EN LA ESPEC.GCIA. TRIBUTARIA.</t>
  </si>
  <si>
    <t>TERMINACION ANTICIPADA MUTUO ACUERDO 31/07/2012</t>
  </si>
  <si>
    <t>AEDO JARAMILLO VIRGILIO</t>
  </si>
  <si>
    <t>FACECONOMIA 02-967-001</t>
  </si>
  <si>
    <t>FACECONOMIA 02-967-001 ORIENTACION DEL MODULO GERENCIA DEL TALENTO HUMANO EN LA ESPECIALIZACION EN ALTA GCIA. XXI COHORTE IS 2012B.CTO.FACECONOMIA 02-967-001</t>
  </si>
  <si>
    <t>GAMBOA SANCHEZ MERLIN YOLYMS</t>
  </si>
  <si>
    <t>FACECONOMIA 02-979-04</t>
  </si>
  <si>
    <t>CTO.FACECONOMIA 02-979-04 APOYO A LA GESTION ACADEMICA-ADTIVA.Y FINANCIERA EN LA ESPECIALIZACION EN GERENCIA TRIBUTARIA PERIODO 2012B.</t>
  </si>
  <si>
    <t>MONICA GARCIA SOLARTE</t>
  </si>
  <si>
    <t>FACECONOMIA 02-938A-011</t>
  </si>
  <si>
    <t>CTO.FACECONOMIA 02-938A-011, SERVICIOS PROFESIONALES COMO EVALUADOR DEL PROYECTO GRADO DE DOS ESTUDIANTE DE LA MAESTRIA EN ADMON-CONVENIO UNIVALLE I COHORTE, PERIOD 2012A.</t>
  </si>
  <si>
    <t>GUILLERMO GAMBOA PUERTA</t>
  </si>
  <si>
    <t>FACECONOMIA 02-938A-006</t>
  </si>
  <si>
    <t>CTO.FACECONOMIA 02-938A-006-SERVICIOS PROFESIONALES COMO EVALUADOR DEL PROYECTO DE GRADO DE LA ESTUDIANTE ROSALBA BURBANO DE LA MAESTRIA EN ADMON-EN CONVENIO CON LA UNIVALLE, I CHORTE, PERIODO 2012A.</t>
  </si>
  <si>
    <t>LUIS EDUARDO VASQUEZ MENDEZ</t>
  </si>
  <si>
    <t>FACECONOMIA-009-I2012S-02-914</t>
  </si>
  <si>
    <t>CTO.FACECONOMIA-009-I2012S-02-914, SERVICIOS PROFESIONALES EN LA REESTRUCTURACION DE LOS MICRODISENOS CON EL FIN DE OBTENER EL REGISTRO CALIFICADO DE LA ESPEC.GCIA.TRIBUTARIA.</t>
  </si>
  <si>
    <t>PINEDA OSPINA DIANA LORENA</t>
  </si>
  <si>
    <t>FACECONOMIA 02-939-007</t>
  </si>
  <si>
    <t>CTO.FACECONOMIA 02-939-007 SERVICIOS PROFESIONALES COMO EVALUADOR DEL PROYECTO DE GRADO DE DOS ESTUDIANTES DE LA MAESTRIA EN ADMINISTRACION EN CONVENIO UNIVALLE, SEGUNDA COHORTE CONTINUIDAD. 2012A.</t>
  </si>
  <si>
    <t>SILVA CASTELLANOS TULIO FERNEY</t>
  </si>
  <si>
    <t>FACECONOMIA 02-939-006</t>
  </si>
  <si>
    <t>CTO.FACECONOMIA 02-939-006 SERVICIOS PROFESIONALES COMO EVALUADOR DEL PROYECTO DE DOS ESTUDIANTES DE LA MAESTRIA EN ADMINISTRACION EN CONVENIO CON LA UNIVALLE SEGUNDA COHORTE SEMESTRE CONTINUIDAD, 2012A.</t>
  </si>
  <si>
    <t>GERARDO ARBOLEDA SALAZAR</t>
  </si>
  <si>
    <t>FACECONOMIA 02-939-005</t>
  </si>
  <si>
    <t>CTO.FACECONOMIA 02-939-005 SERVICIOS PROFESIONALES COMO EVALUADOR DEL PROYECTO DE GRADO DE DOS ESTUDIANTES DE LA PRIMERA COHORTE DE LA MAESTRIA EN ADMINISTRACION EN CONVENIO CON LA UNIVALLE.</t>
  </si>
  <si>
    <t>FACECONOMIA 02-967-002</t>
  </si>
  <si>
    <t>CTO.FACECONOMIA 02-967-002, SERVICIOS DOCENTE EXTERNO ORIENTACIONNDEL MODULO GERENCIA ESTRATEGICA DEL MARKETING, EN LA ESPEC.ALTA GERENCIA XXI COHORTE IS 2012B.</t>
  </si>
  <si>
    <t>MARTIN EMILIO REY CASTILLO</t>
  </si>
  <si>
    <t>FACECONOMIA N° 02-979-03</t>
  </si>
  <si>
    <t>CTO FACECONOMIA NO. 02-979-03  PRESTAR SERVICIOS DOCENTE INVITADO 48 HORAS DEL MODULO PROCEDIMIENTO EN GERENCIA TRIBUTARIA LOS DIAS 24-25-31 DE AGOSTO Y 1, 7, 8 DE SEPTIEMBRE DE 2012</t>
  </si>
  <si>
    <t xml:space="preserve"> FACECONOMIA 02-966-003.</t>
  </si>
  <si>
    <t xml:space="preserve"> FACECONOMIA 02-966-003.-ORIENTACION DE 32 HORAS CATEDRA  DEL MODULO ENTORNO Y COMPETITIVIDAD, CTO. FACECONOMIA 02-966-003.</t>
  </si>
  <si>
    <t>GUILLERMO MURILLO VARGAS</t>
  </si>
  <si>
    <t xml:space="preserve">FACECONOMIA 02-967-003 </t>
  </si>
  <si>
    <t>CTO.FACECONOMIA 02-967-003 HONORARIOS POR LA ORIENTACION DE 45 HORAS DEL MODULO GCIA.ORGANIZACIONAL Y DE GESTION.</t>
  </si>
  <si>
    <t>VLADIMIR VAQUERO VENEGAS</t>
  </si>
  <si>
    <t>FACECONOMIA 02-979-05</t>
  </si>
  <si>
    <t>CTO.FACECONOMIA 02-979-05, HONORARIOS POR LA ORIENTACION DE 32 HORAS DEL MODULO AUDITORIA TRIBUTARIA, ESPEC.GCIA.TRIBUTARIA.</t>
  </si>
  <si>
    <t>FACECONOMIA 023-2012</t>
  </si>
  <si>
    <t>FACECONOMIA 023-2012-BRINDAR ASESORIA EN EL FUNCIONAMIENTO Y OPERACION DE LOS PROCESOSACADEMICOS, ADMINISTRATIVOS Y PRESUPUESTALES DE LOS PROYECTOS DE FONDOS ESPECIALES</t>
  </si>
  <si>
    <t>BELLO MARTINEZ MARIA JIMENA</t>
  </si>
  <si>
    <t>FACECONOMIA 025-2012</t>
  </si>
  <si>
    <t>CTO.FACECONOMIA 025-2012-SERVICIOS PROFESIONALES DE DIVULGACION Y EMPODERAMIENTO  DE LASACTIVIDADESACADEMICAS Y DE PROYECCION SOCIAL  DESARROLLADAS EN LA FACULTAD DE ECONOMIA Y ADMINISTRACION, PEIODO 2012B.</t>
  </si>
  <si>
    <t>FACECONOMIA 027-2012</t>
  </si>
  <si>
    <t>CTO.FACECONOMIA 027-2012-PRESTAR LOS SERVICIOS PROFESIONALES DE ASESORIA JURIDICA EN LA FACULTAD DE ECONOMIA Y ADMINISTRACION, PERIODO 2012B.</t>
  </si>
  <si>
    <t>FACECONOMIA 02-939-004</t>
  </si>
  <si>
    <t>CTO. FACECONOMIA 02-939-004 PRESTACION DE SERVICIOS PROFESIONALES COMO ASESOR DE PROYECTO DE GRADO EN LA MAESTRIA LOS DIAS 7,8 Y 9 DE JUNIO.</t>
  </si>
  <si>
    <t>CTO.FACECONOMIA 02-966-002</t>
  </si>
  <si>
    <t>CTO.FACECONOMIA 02-966-002-ORIENTACION DEL MODULO FUNDAMENTOS TEORICOS EN MARKETING EN LA ESPECIALIZACION EN GERENCIA MERCADEO ESTRATEGICO XII COHORTE, IS 2012B. CTO.FACECONOMIA 02-966-002</t>
  </si>
  <si>
    <t>HECTOSAUGUSTO RODRIGUEZ OREJUELA</t>
  </si>
  <si>
    <t>FACECONOMIA 020-2012</t>
  </si>
  <si>
    <t>ORDEN SERVICIO FACECONOMIA 020-2012 SERVICIO DE TIQUETESAEREOSA DOCENTES INVITADOS DE LOS POSTGRADOS DE LA FACULTAD PERIODO 2012B.</t>
  </si>
  <si>
    <t>FACECONOMIA 032-2012</t>
  </si>
  <si>
    <t>O.S. FACECONOMIA 032-2012 SUMINISTRAR FOLLETOS DE APREDER A EMPRENDER PARA EL CIE Y ELABORAR BOLETINES INFORMATIVOS CON DESTINO A DECANATURA DE LA FACULTAD DE ECONOMIA Y ADMON 2012-B</t>
  </si>
  <si>
    <t>FACECONOMIA 019-2012</t>
  </si>
  <si>
    <t>FACECONOMIA 019-2012-SERVICIO DE HOSPEDAJE Y ALIMENTACION A LOS DOCENTES INVITADOS DE LOS POSTGRADOS DE LA FACULTAD, PERIODO 2012B.</t>
  </si>
  <si>
    <t>FACECONONIA 022-2012</t>
  </si>
  <si>
    <t>FACECONONIA 022-2012-SUMINISTRO DE FOTOCOPIAS E IMPRESOS DE MODULOSA ESTUDIANTES DE LA ESPECIALIZACIONES EN ALTA GERENCIA Y GERENCIA MERCADEO ESTRATEGICO, 2012B.SEGUN ORDEN SUMINISTRO FACECONOMIA 022-2012.</t>
  </si>
  <si>
    <t>FACECONOMIA 021-2012</t>
  </si>
  <si>
    <t>FACECONOMIA 021-2012SUMINISTRO DE FOTOCOPIAS E IMPRESOS DE MODULOSA LOS ESTUDIANTES DE LA ESPEC.GERENCIA TRIBUTARIA 2012B, SEGÚN ORDEN DE SUMINISTRO FACECONOMIA 021-2012.</t>
  </si>
  <si>
    <t xml:space="preserve"> FACECONOMIA 026-2012</t>
  </si>
  <si>
    <t>ORDEN DE  SUMINISTRO FACECONOMIA 026-2012, SUMINISTRO DE BEBIDAS HIDRATANTES-TINTO-AROMATICAS EN EL DESARROLLO DE LA ESPECIALIZACION EN GERENCIA TRIBUTARIA 2012B.</t>
  </si>
  <si>
    <t>FACECONOMIA 028-2012</t>
  </si>
  <si>
    <t>ORDEN COMPRA FACECONOMIA 028-2012-ADQUISCION RECUROS BIBLIOGRAFICOS PROG.ADMINISTRACION FINANCIERA.</t>
  </si>
  <si>
    <t xml:space="preserve"> FACECONOMIA 031-2012</t>
  </si>
  <si>
    <t>ORDEN SERVICIOS FACECONOMIA 031-2012, APOYO LOGISITICO PROCESOS DE AUTOEVALUACION PROG.ADMINISTRACION DE EMPRESAS</t>
  </si>
  <si>
    <t xml:space="preserve"> FACECONOMIA 030-2012</t>
  </si>
  <si>
    <t>ORDEN SERVICIOS FACECONOMIA 030-2012, ELABORACION MATERIAL 500 FOLLETOS CON DESTINO A PROGRAMAS DE PREGRADO DE LA FACULTAD DE ECONOMIA Y ADMON.</t>
  </si>
  <si>
    <t>FACECONOMIA 024-2012</t>
  </si>
  <si>
    <t>CTO FACECONOMIA 024-2012 SUMINISTRO DE ALIMENTOS, REFRIGERIOS Y/O PASABOCAS CON DESTINO A ESTUDIANTES, DOCENTES, INVITADOS Y PERSONAL DE APOYO DE LOS DIFERNTES POSTGRADOS DEL EDIFICIO DE POSTGFRADOS PERIODO 2012-B</t>
  </si>
  <si>
    <t>FACECONOMIA 033-2012</t>
  </si>
  <si>
    <t>ORDEN SERVCIOS FACECONOMIA 033-2012, SERVICIOS DE 80 HORAS CAPACITACION DE EXCEL APLICADO A LA ADMINISTRACION Y LAS FINANZAS PARA ADTIVOS. EGRESADOS Y GRADUADOS DE LA FACECONOMIA.</t>
  </si>
  <si>
    <t>ALVARO ULDARICO VINA VIZCAINO</t>
  </si>
  <si>
    <t>FACECONOMIA 02-966-004</t>
  </si>
  <si>
    <t>CTO.FACECONOMIA 02-966-004 ORIENTACION  32 HORAS  DEL MODULO INVESTG.CUALITIATIVA EN MARKETING EN LA ESPEC.GCIA.MERCADEO ESTRATEGICO 2012B.</t>
  </si>
  <si>
    <t>ANA VICTORIA VENEGAS AVILA</t>
  </si>
  <si>
    <t>FACECONOMIA 02-979-06</t>
  </si>
  <si>
    <t>CTO.FACECONOMIA 02-979-06 ORIENTACION DE 32 HORAS MODULO ELECTIVA 1:ASPECTOS ESPECIFICOS DEL IMPTO A LA RENTA.</t>
  </si>
  <si>
    <t>NATALIA BAHAMON YABOR</t>
  </si>
  <si>
    <t>FACECONOMIA 036-2012.</t>
  </si>
  <si>
    <t>CTO.FACECONOMIA 036-2012, PRESTACION SERVICIOS  PROFESIONALES EVALUACION DE LA PERCEPCION DE LOS EGRESADOS CON EL FIN DE OBTENER EL REGISTRO CALIFICADO  DE LA ESPEC.GCIA.TRIBUTARIA.</t>
  </si>
  <si>
    <t>PEREZ LEON MARYELI</t>
  </si>
  <si>
    <t>FACECONOMIA 043-2012</t>
  </si>
  <si>
    <t>PRESTACION SERVICIOS FACECONOMIA 043-2012, APOYO A SEMILLEROS DE INVESTIGACION DE LA FACECONOMIA 2012B, CON RECURSOS DE EXCEDENTES.</t>
  </si>
  <si>
    <t>JAIRO ALBERTO ALVARADO CAICEDO</t>
  </si>
  <si>
    <t>FACECONOMIA 02-979-07</t>
  </si>
  <si>
    <t>CTO.FACECONOMIA 02-979-07 ORIENTAR MODULO ELECTIVA 3-ASPECTOS ESPECIFICOS DEL IVA,  IV CHORTE B2012.</t>
  </si>
  <si>
    <t>FACECONOMIA 02-966-005</t>
  </si>
  <si>
    <t>CTO.FACECONOMIA 02-966-005 ORIENTACION DE 32 HORAS CATEDRA DEL MODULO CULTURA DEL CONSUMO EN COLOMBIA, PERIODO 2012B.</t>
  </si>
  <si>
    <t>.FACECONOMIA 02-998/999-02</t>
  </si>
  <si>
    <t>CTO.FACECONOMIA 02-998/999-02 ASESORIA PROYECTOS DE GRADO A 5 ESTUDIANTES DE LA 1 Y 2 COHORTE EN MAESTRIA EN ADMINISTRACION.</t>
  </si>
  <si>
    <t>FACECONOMIA 02-998/99-001</t>
  </si>
  <si>
    <t>CTO.FACECONOMIA 02-998/99-001 60 HPRASASESORIA PROYECTO DE GRADO DE  4 ESTUDIANTES DE LA MAESTRIA EN ADMON I Y II COHORTE.</t>
  </si>
  <si>
    <t>FACECONOMIA 02-998-001</t>
  </si>
  <si>
    <t>CTO.FACECONOMIA 02-998-001-APOYO A LA GESTION ACADEMICO-ADTIVA Y FINANCIERA EN LA MESTRIA EN ADMON.EN CONVENIO UNIVALLE 2012B.</t>
  </si>
  <si>
    <t>SERGIO ALEXANDER PEREZ ALVAREZ</t>
  </si>
  <si>
    <t>OS.FACECONOMIA 044-2012</t>
  </si>
  <si>
    <t>O.S.FACECONOMIA 044-2012-DESARROLLO SEMINARIO ESCRIBIR Y PUBLICAR EN CIENCIAS ECONOMICAS, DIAS 2-30 NOV.2012 A LOS DOCENTES DE LA FACECONOMIA.</t>
  </si>
  <si>
    <t>O.S. FACECONOMIA 054-2012</t>
  </si>
  <si>
    <t>O.S. FACECONOMIA 054-2012 ESTUDIO DE DEMANDA PARA LA ESPECIALIZACION  EN ADMINISTRACION Y FINANCIERA Y OTROS POSTGRADOS EN LAS SEDES DE LA FACULTAD.</t>
  </si>
  <si>
    <t>FACECONOMIA 056-2012</t>
  </si>
  <si>
    <t>ORDEN SERVICIOS FACECONOMIA 056-2012 S.I.G GESTION Y ORGANIZACION DE DCTOS. EN LA OFICINA DE LA SECRETARIA ACADEMICA DE LA FACULTAD, ANOS 2001 AL 2011.</t>
  </si>
  <si>
    <t>MAC TOOLS SAS.</t>
  </si>
  <si>
    <t>FACECONOMIA 055-2012</t>
  </si>
  <si>
    <t>CTO.COMPRAVENTA FACECONOMIA 055-2012, COMPRA EQUIPOS DE COMPUTO PARA LA JEFATURA Y DIFERENTES DEPENDENCIAS DE LA FACECONOMIA.</t>
  </si>
  <si>
    <t>MUEBLES Y PLASTICOS SA /COMPUMUEBLES</t>
  </si>
  <si>
    <t>FACECONOMIA 053-2012</t>
  </si>
  <si>
    <t>CTO.FACECONOMIA 053-2012 COMPRA DE MUEBLES Y ENSERES PARA LAS DIFERENTES UNIDADESACADEMICAS Y ADMINISTRATIVAS DEL EDIFICIO NUEVO DE LA  DECANATURA Y OTRAS OFICINAS DE LA FACULTAD.</t>
  </si>
  <si>
    <t>PEDRO NEL PALACIO CARDENAS</t>
  </si>
  <si>
    <t>O.S. FACECONOMIA 034-2012-</t>
  </si>
  <si>
    <t>O.S. FACECONOMIA 034-2012- ELABORACION REVISTAS SEMILLEROS CON CARGO A EXCEDENETES DE FACULTAD.</t>
  </si>
  <si>
    <t>CESAR AUGUSTO QUINTERO CUTIVA</t>
  </si>
  <si>
    <t>O.S. FACECONOMIA 035-2012</t>
  </si>
  <si>
    <t>O.S. FACECONOMIA 035-2012 ELABORACION DE POSTER Y JUEGOS DE TAPAS  PARA CARPETAS, CON CARGO A EXCEDENTES DE FACULTAD.</t>
  </si>
  <si>
    <t>FACECONOMIA 037-2012</t>
  </si>
  <si>
    <t>O.S.FACECONOMIA 037-2012-17 AVISOS PUBLICITARIOS PARA OFERTAR V COHORTE 2013 ESPEC.GCIA. TRIBUTARIA.</t>
  </si>
  <si>
    <t>O.C.FACECONOMIA 042-2012</t>
  </si>
  <si>
    <t>O.C.FACECONOMIA 042-2012, COMPRA DE ELEMENTOS DE PAPELERIA Y UTILES DE OFICINA PARA LOS POSTGRADOS DE LA FAC.DE ECONOMIA, 2012B.</t>
  </si>
  <si>
    <t>O.S. FACECONOMIA 039-2012</t>
  </si>
  <si>
    <t>O.S. FACECONOMIA 039-2012, ELABORACION DE MATERIAL P.O.P. PARA OFERTAR LAS ESPECIALIZACIONES DE LA FACUTLAD.</t>
  </si>
  <si>
    <t>FACECONOMIA 041-2012</t>
  </si>
  <si>
    <t>FACECONOMIA 041-2012-ELABORAR Y SUMINISTRAR MATERIAL PUBLICITARIO PARA LA FACULTAD DE ECONOMIA Y ADMINISTRACION , CON EL FIN DE DIVULGAR ACTIVIDADES POR BIMESTRE DE 2012-B</t>
  </si>
  <si>
    <t>O.C.FACECONOMIA045-2012</t>
  </si>
  <si>
    <t>O.C.FACECONOMIA045-2012, SUMINISTRO DE MATERIALES EDUCATIVOS Y PUBLICIDAD  GRUPO INVESTIGACION GRINCOUS DE LA FACECONOMIA</t>
  </si>
  <si>
    <t>SUAREZ  LOSADA BEATRIZ</t>
  </si>
  <si>
    <t>O.S.FACECONOMIA 049-2012</t>
  </si>
  <si>
    <t xml:space="preserve">O.S.FACECONOMIA 049-2012.ELABORACION Y SUMINISTRO DE 9 PERGAMINOS PARA EXALTAR A DOCENTES DE LA FACECONOMIA 2012. </t>
  </si>
  <si>
    <t>MAURCIO POLANIA GUZMAN</t>
  </si>
  <si>
    <t>O.C FACECONOMIA 051-2012-</t>
  </si>
  <si>
    <t>ORDEN COMPRA FACECONOMIA 051-2012-SUMINISTRO E INSTALCION DE PERSINAS Y POLARIZACION DE LOS VENTANALES DEL EDIFICIO NUEVO.</t>
  </si>
  <si>
    <t>URREA ORTIZ ARLEY</t>
  </si>
  <si>
    <t xml:space="preserve">O.S. FACECONOMIA 050-2012 </t>
  </si>
  <si>
    <t>O.S. FACECONOMIA 050-2012 SERVICIOS DE ADECUACIONES EN LAS OFICINAS DE LA DECANATURA DEL EDIFICIO NUEVO DE LA FACULTAD, CON RECURSOS DE EXCEDENTES.</t>
  </si>
  <si>
    <t>STELLA AREVALO  ANGEL</t>
  </si>
  <si>
    <t>O.SUMI.FACECONOMIA 052-2012</t>
  </si>
  <si>
    <t xml:space="preserve">O.SUMINISTRO FACECONOMIA 52-2012 APOYO LOGISTICO PARA EL DESARROLLO DE LA ACTIVIDAD DE INTEGRACION Y BIENESTAR </t>
  </si>
  <si>
    <t>MARIA OLIVA MUNOZ DE NARVAEZ</t>
  </si>
  <si>
    <t>O.C.FACECONOMIA 046-2012</t>
  </si>
  <si>
    <t>O.C.FACECONOMIA 046-2012, ELABORACION Y SUMINISTRO DE BANDERAS, ASTAS Y BASES PARA DOTACION AL EDIFICIO DE LA FACECONOMIA. CON RECURSOS DE EXCEDENTES.</t>
  </si>
  <si>
    <t>O.S. FACECONOMIA 057-2012</t>
  </si>
  <si>
    <t>ORDEN SUMINISTRO FACECONOMIA 057-2012, SUMINISTRO DE KIDSACADEMICOS PARA LA FACULTAD DE ECONOMIA Y ADMINISTRACION.</t>
  </si>
  <si>
    <t>FACECONOMIA 048-2012</t>
  </si>
  <si>
    <t>ORDEN SERVICIOS FACECONIMIA 048- EVENTOS CULTURALES EN LAS SEDES DE LA USCO CON MOTIVO DE CLAUSRUA DEL SEMESTRE B2012.-SEDES NEIVA, GARZON, PITALITO.</t>
  </si>
  <si>
    <t xml:space="preserve"> NEIVA, GARZON, PITALITO.</t>
  </si>
  <si>
    <t>ALBERT ANDREY VILLAMARIN QUIMBAYA</t>
  </si>
  <si>
    <t>FACECONOMIA 047-2012</t>
  </si>
  <si>
    <t>ORDEN SERVICIOS FACECONOMIA 047-2012 ELABORACION Y SUMINISTRO DE MATERIAL PUBLICITARIO DE LAS ESPEC.ALTA GCIA Y GCIA.MERCADEO.</t>
  </si>
  <si>
    <t>FACECONOMIA 038-2012</t>
  </si>
  <si>
    <t>CTO. FACECONOMIA 038-2012 ADQUISICION DE EQUIPOS Y SOFTWARE CON DESTINO A LOS POSTGRADOS DE LA FACULTAD DE ECONOMIA Y ADMINISTRACION</t>
  </si>
  <si>
    <t>OSORIO GOMEZ MARIA DEL PILAR</t>
  </si>
  <si>
    <t>CPS-001-A2012</t>
  </si>
  <si>
    <t>Servicios profesionales jurIdicos especializados para el apoyo y asesorIa legal en la VicerrectorIa Administrativa</t>
  </si>
  <si>
    <t>ARDILA RIVERA LIZETH</t>
  </si>
  <si>
    <t>CPS-002-A2012</t>
  </si>
  <si>
    <t>Apoyo en las funciones propias del Centro de Admisiones, Registro y Control Academico</t>
  </si>
  <si>
    <t>Acta Adicional del 28 de junio de 2012</t>
  </si>
  <si>
    <t>CULMA GOMEZ CIELO</t>
  </si>
  <si>
    <t>CPS-003-A2012</t>
  </si>
  <si>
    <t>Apoyo a la gestiOn administrativa en la VicerrectorIa Administrativa</t>
  </si>
  <si>
    <t>CABRERA ZAMORA HUMBERTO</t>
  </si>
  <si>
    <t>CPS-004-A2012</t>
  </si>
  <si>
    <t>Servicios profesionales en sistemas de informaciOn para la administraciOn y soporte a los usuarios del Sistema Administrativo y Financiero LINIX en el Centro de TecnologIas de InformaciOn y Comunicaciones</t>
  </si>
  <si>
    <t>GIL HERNANDEZ EDWARD ALONSO</t>
  </si>
  <si>
    <t>CPS-005-A2012</t>
  </si>
  <si>
    <t>Servicios tecnicos consistentes en la realizacion del mantenimiento preventivo y correctivo y coordinaciOn de garantIas, de los equipos informaticos y mantenimiento de puntos de red de acuerdo con las normas tecnicas y procedimientos establecidos por el Centro de TecnologIas de InformaciOn y Comunicaciones</t>
  </si>
  <si>
    <t>SANCHEZ CASTRO YHERSAM</t>
  </si>
  <si>
    <t>CPS-006-A2012</t>
  </si>
  <si>
    <t>Servicios tecnicos consistentes en la realizaciOn del mantenimiento preventivo y correctivo y coordinaciOn de garantIas, de los equipos informaticos y mantenimiento de puntos de red de acuerdo con las normas tecnicas y procedimientos establecidos por el Centro de TecnologIas de InformaciOn y Comunicaciones</t>
  </si>
  <si>
    <t>BONILLA CHARRY MANUEL ANDRES</t>
  </si>
  <si>
    <t>CPS-007-A2012</t>
  </si>
  <si>
    <t>Servicios profesionales en los procesos de analisis, diseNo, desarrollo e implementaciOn y mantenimiento de sistemas de informaciOn especIficamente en lo relacionado con los sistemas de: requerimientos, interfase con sistema LINIX y liquidaciOn de matrIcula y facturaciOn, en el Centro de TecnologIas de InformaciOn y Comunicaciones</t>
  </si>
  <si>
    <t>LOZANO CLAROS PABLO ANDRES</t>
  </si>
  <si>
    <t>CPS-008-A2012</t>
  </si>
  <si>
    <t>Servicios profesionales en administraciOn de MCU, instalaciOn y configuraciOn de software para servidores en sistemas operativos Windows server y Linux REdHat, configuraciOn de instalaciOn de Firewall y configuraciOn de DNS, en el Centro de TecnologIas de InformaciOn y Comunicaciones</t>
  </si>
  <si>
    <t>RAMON COBALEDA LUIS ALBERTO</t>
  </si>
  <si>
    <t>CPS-009-A2012</t>
  </si>
  <si>
    <t>Servicios profesionales en la administraciOn y mantenimiento de la Red de Datos y el parque de equipos informaticos de acuerdo con las normas tecnicas procedimientos establecidos en el Centro de TecnologIas de InformaciOn y Comunicaciones</t>
  </si>
  <si>
    <t>GOMEZ AGUIRRE CRISTIAN RAFAEL</t>
  </si>
  <si>
    <t>CPS-010-A2012</t>
  </si>
  <si>
    <t>Servicios tecnicos de coordinaciOn y supervisiOn a laSActividades del area de mantenimiento, a todos los equipos informaticos de la Universidad de acuerdo con las normas tecnicas y procedimientos establecidos por el Centro de TecnologIas de InformaciOn y Comunicaciones</t>
  </si>
  <si>
    <t>CASTRO SILVA JUAN ANTONIO</t>
  </si>
  <si>
    <t>CPS-011-A2012</t>
  </si>
  <si>
    <t>Servicios profesionales en sistemas de informaciOn para el desarrollo y mantenimiento de los Sistemas de GestiOn Administrativa y Academico, en el Centro de TecnologIas de InformaciOn y Comunicaciones</t>
  </si>
  <si>
    <t>CLEVES RODRIGUEZ CAMILO HERNANDO</t>
  </si>
  <si>
    <t>CPS-012-A2012</t>
  </si>
  <si>
    <t>Servicios en la administraciOn funcional del Sistema Financiero de la Universidad Surcolombiana, en el Area Financiera</t>
  </si>
  <si>
    <t>VARGAS HINESTROSA MARIA CAROLINA</t>
  </si>
  <si>
    <t>CPS-013-A2012</t>
  </si>
  <si>
    <t>Servicios profesionales en la verificaciOn y seguimiento de la cartera de los estudiantes de pregrado y postgrado de la Universidad Surcolombiana, en el Area Financiera</t>
  </si>
  <si>
    <t>ROJAS ALVAREZ MARITZA</t>
  </si>
  <si>
    <t>CPS-014-A2012</t>
  </si>
  <si>
    <t>Apoyo administrativo en los procesos y procedimientos de la Oficina de TesorerIa</t>
  </si>
  <si>
    <t>DIAZ MENDEZ MAYDA LILIANA</t>
  </si>
  <si>
    <t>CPS-015-A2012</t>
  </si>
  <si>
    <t>LOSADA REINA JEFFERSON MILLER</t>
  </si>
  <si>
    <t>CPS-016-A2012</t>
  </si>
  <si>
    <t>Apoyo en la conciliaciOn contable y presupuestal del proceso de interface de ingresos y la elaboraciOn del informe detallado de inversiOn mensualizado, en la Oficina de Presupuesto</t>
  </si>
  <si>
    <t>DUSSAN CALDERON TERESA</t>
  </si>
  <si>
    <t>CPS-017-A2012</t>
  </si>
  <si>
    <t>Servicios profesionales como asesor y contador público titulado especializado llevando la contabilidad de la Universidad, en la Oficina de Contabilidad</t>
  </si>
  <si>
    <t>SANTOFIMIO FLOR LILIA ESMID</t>
  </si>
  <si>
    <t>CPS-018-A2012</t>
  </si>
  <si>
    <t>Apoyo y asesorIa en los tramites de vinculaciOn y pago de los docentes catedraticos, en el Area de Personal</t>
  </si>
  <si>
    <t>TerminaciOn Anticipada de Mutuo Acuerdo (Pasa a provisionalidad)</t>
  </si>
  <si>
    <t>FIGUEROA CUELLAR JEMMAY ANDRES</t>
  </si>
  <si>
    <t>CPS-019-A2012</t>
  </si>
  <si>
    <t>Servicios profesionales como asesor en la elaboraciOn de informeSA los entes de control, en la Oficina de Contabilidad</t>
  </si>
  <si>
    <t>PERDOMO PENA JUAN PABLO</t>
  </si>
  <si>
    <t>CPS-020-A2012</t>
  </si>
  <si>
    <t>Servicios profesionales como asesor en la elaboraciOn de cuentas por pagar y evaluador financiero de las propuestas de los procesos de contrataciOn, en la Oficina de Contabilidad</t>
  </si>
  <si>
    <t>MORERA TRUJILLO JESUS ALEXANDER</t>
  </si>
  <si>
    <t>CPS-021-A2012</t>
  </si>
  <si>
    <t>Apoyo en la elaboraciOn de conciliaciones bancarias de 52 cuentas de ahorro y corrientes que posee la Universidad, en la Oficina de Contabilidad</t>
  </si>
  <si>
    <t>GAMBOA SANCHEZ KAROLL FABIANNY</t>
  </si>
  <si>
    <t>CPS-022-A2012</t>
  </si>
  <si>
    <t>Apoyo en la elaboraciOn de la solicitud de devoluciOn del IVA pagado por la Universidad en la compra de bienes y servicios, en la Oficina de Contabilidad</t>
  </si>
  <si>
    <t>LINARES SARRIA YAKELINE</t>
  </si>
  <si>
    <t>CPS-023-A2012</t>
  </si>
  <si>
    <t>Apoyo a la gestiOn financiera en lo relacionado con liquidaciOn de matrIcula de los estudiantes de pregrado y postgrado de la Universidad, liquidaciOn de pago de derechos pecuniarios de laSActividades de proyecciOn social, expediciOn de certificados y otros servicios que presta la Universidad, en el Grupo de LiquidaciOn de Derechos Pecuniarios</t>
  </si>
  <si>
    <t>MEDINA GOMEZ SERGIO IVAN</t>
  </si>
  <si>
    <t>CPS-024-A2012</t>
  </si>
  <si>
    <t>Apoyo a la gestiOn financiera en lo relacionado con el registro de cartera de los estudiantes de la Universidad, en el Grupo de LiquidaciOn de Derechos Pecuniarios</t>
  </si>
  <si>
    <t>BELALCAZAR SOLANO WILNAR GUILLERMO</t>
  </si>
  <si>
    <t>CPS-025-A2012</t>
  </si>
  <si>
    <t>Apoyo a la gestiOn financiera en lo relacionado con liquidaciOn de matrIcula de los estudiantes de pregrado y postgrado de la Universidad, liquidaciOn de pago de derechos pecuniarios de laSActividades de proyecciOn social, tramite de devoluciones  y otros servicios que presta la Universidad, en el Grupo de LiquidaciOn de Derechos Pecuniarios</t>
  </si>
  <si>
    <t>DUSSAN SANDOVAL ISABEL</t>
  </si>
  <si>
    <t>CPS-026-A2012</t>
  </si>
  <si>
    <t>AsesorIa financiera en la ejecuciOn y liquidaciOn de proyectos remunerados de los fondos especiales de la Universidad Surcolombiana, en la DivisiOn Financiera</t>
  </si>
  <si>
    <t>CARLOS ALBERTO GONZALEZ BEDOYA</t>
  </si>
  <si>
    <t>CPS-027-A2012</t>
  </si>
  <si>
    <t>Servicios profesionales en la administraciOn funcional del Sistema Financiero de la Universidad Surcolombiana y brindar asesorIa y apoyo en el Area Financiera</t>
  </si>
  <si>
    <t>CAVIEDES VEGA JOHN EDISON</t>
  </si>
  <si>
    <t>CPS-028-A2012</t>
  </si>
  <si>
    <t>Apoyo a la gestiOn en la realizaciOn de conciliaciones contables y registro de informaciOn del Sistema LINIX, en la Oficina de Fondos Especiales</t>
  </si>
  <si>
    <t>TOVAR YANEZ YASMIN</t>
  </si>
  <si>
    <t>CPS-029-A2012</t>
  </si>
  <si>
    <t>Apoyo y asesorIa en los procesos y procedimientoSAdministrativos en la VicerrectorIa de InvestigaciOn y ProyecciOn Social</t>
  </si>
  <si>
    <t>CAMERO CAMACHO ADRIANA MARCELA</t>
  </si>
  <si>
    <t>CPS-030-A2012</t>
  </si>
  <si>
    <t>Servicios profesionales para el apoyo y asesorIa en los diferentes procesos y procedimientos contractuales de la VicerrectorIa Administrativa</t>
  </si>
  <si>
    <t>RODRIGUEZ BARRERA MIGUEL ANGEL</t>
  </si>
  <si>
    <t>CPS-031-A2012</t>
  </si>
  <si>
    <t>Apoyo administrativo en el proceso de GestiOn Institucional del Area Financiera</t>
  </si>
  <si>
    <t>CUELLAR FAJARDO DISNORY ANDREA</t>
  </si>
  <si>
    <t>CPS-032-A2012</t>
  </si>
  <si>
    <t>Servicios tecnicos para el apoyo a la gestiOn en los diferentes procesos secretariales y de atenciOn al público de la Oficina de Control Interno</t>
  </si>
  <si>
    <t>RINCON CERQUERA MARIA CLEMENCIA</t>
  </si>
  <si>
    <t>CPS-033-A2012</t>
  </si>
  <si>
    <t>Apoyo a la gestiOn institucional en el Area de Servicios Generales</t>
  </si>
  <si>
    <t>BARRIOS CARRERA LINDA MARIA</t>
  </si>
  <si>
    <t>CPS-034-A2012</t>
  </si>
  <si>
    <t>Apoyo y asesorIa en la SecretarIa Academica de la Facultad de Salud</t>
  </si>
  <si>
    <t>SuspensiOn (3 enero de 2012): 3 enero al 29 marzo 2012.               Reinicio (3 de enero de 2012): 30 de marzo de 2012</t>
  </si>
  <si>
    <t>RODRIGUEZ ALVAREZ YOLIMA</t>
  </si>
  <si>
    <t>CPS-035-A2012</t>
  </si>
  <si>
    <t>Apoyo a la gestiOn administrativa en el Departamento de Medicina Social y Preventiva de la Facultad de Salud</t>
  </si>
  <si>
    <t>Acta Adicional del 6 de junio de 2012</t>
  </si>
  <si>
    <t>VARGAS LAGUNA LUZ ANGELA</t>
  </si>
  <si>
    <t>CPS-036-A2012</t>
  </si>
  <si>
    <t>Apoyo a la gestiOn administrativa en la revisiOn de las pOlizas y la proyecciOn de los informes periOdicoSA los Organos de control, en la Unidad de ContrataciOn - VicerrectorIa Administrativa</t>
  </si>
  <si>
    <t>DIAZ SANDRA LILIANA</t>
  </si>
  <si>
    <t>CPS-037-A2012</t>
  </si>
  <si>
    <t>Apoyo a la gestiOn de los procesos de contrataciOn, en la proyecciOn de las minutas y todos los tramites inherenteSA la Unidad de ContrataciOn - VicerrectorIa Administrativa</t>
  </si>
  <si>
    <t>DIAZ CHAMORRO WILLIAM ARMANDO</t>
  </si>
  <si>
    <t>CPS-038-A2012</t>
  </si>
  <si>
    <t>Servicios profesionales jurIdicos especializados en la coordinaciOn de la Unidad de ContrataciOn - VicerrectorIa Administrativa</t>
  </si>
  <si>
    <t>GIL BOSIGA MARIA ESTHER</t>
  </si>
  <si>
    <t>CPS-039-A2012</t>
  </si>
  <si>
    <t>Servicios profesionales de apoyo y asesorIa en la etapa precontractual de los diferentes procesos que se adelantan a traves de la Unidad de ContrataciOn - VicerrectorIa Administrativa</t>
  </si>
  <si>
    <t>MURCIA DELGADO JUAN PABLO</t>
  </si>
  <si>
    <t>CPS-040-A2012</t>
  </si>
  <si>
    <t>Servicios profesionales de asesorIa y asistencia jurIdica integral administrativa y representaciOn jurIdica judicial y extrajudicial, en la Oficina JurIdica</t>
  </si>
  <si>
    <t>QUINO NARVAEZ JAIME</t>
  </si>
  <si>
    <t>CPS-041-A2012</t>
  </si>
  <si>
    <t>AsesorIa en obras civiles y apoyo en la supervisiOn que ejerce la Oficina de PlaneaciOn sobre las diferentes obras civiles que se adelanten</t>
  </si>
  <si>
    <t>CHAVARRO ROJAS JORGE ASAAD</t>
  </si>
  <si>
    <t>CPS-042-A2012</t>
  </si>
  <si>
    <t>Servicios de operador de equipos de estudio en la Emisora Radio Universidad Surcolombiana 89.7 F.M. de la Facultad de Ciencias Sociales y Humanas</t>
  </si>
  <si>
    <t>RAMOS NUNEZ OSCAR IVAN</t>
  </si>
  <si>
    <t>CPS-043-A2012</t>
  </si>
  <si>
    <t>FORERO MOSQUERA OSCAR IVAN</t>
  </si>
  <si>
    <t>CPS-044-A2012</t>
  </si>
  <si>
    <t>Servicios como jefe de programaciOn en la Emisora Radio Universidad Surcolombiana 89.7 F.M. de la Facultad de Ciencias Sociales y Humanas</t>
  </si>
  <si>
    <t>MONTANO CARDOZO TANIA MARCELA</t>
  </si>
  <si>
    <t>CPS-045-A2012</t>
  </si>
  <si>
    <t>Servicios de periodista en la Emisora Radio Universidad Surcolombiana 89.7 F.M. de la Facultad de Ciencias Sociales y Humanas</t>
  </si>
  <si>
    <t>SANCHEZ DIAZ RAFAEL ANDRES</t>
  </si>
  <si>
    <t>CPS-046-A2012</t>
  </si>
  <si>
    <t>CELADA CICERI MAGDA LILIANA</t>
  </si>
  <si>
    <t>CPS-047-A2012</t>
  </si>
  <si>
    <t>Servicios profesionales especializados de auditoria en la Oficina de Control Interno</t>
  </si>
  <si>
    <t>BARRIOS SUAREZ EDWIN FABIAN</t>
  </si>
  <si>
    <t>CPS-048-A2012</t>
  </si>
  <si>
    <t>Apoyo para el mantenimiento de laboratorios de informatica de TecnologIa en Desarrollo de Software</t>
  </si>
  <si>
    <t>TOVAR CHAVARRO OLMER</t>
  </si>
  <si>
    <t>CPS-049-A2012</t>
  </si>
  <si>
    <t>Apoyo y asesorIa academica y administrativa en la Sede de Pitalito (H)</t>
  </si>
  <si>
    <t>POLANIA TAMAYO MERCEDES</t>
  </si>
  <si>
    <t>CPS-050-A2012</t>
  </si>
  <si>
    <t>Apoyo a la gestiOn administrativa en la Sede de GarzOn (H)</t>
  </si>
  <si>
    <t>SAPUY OME ARMANDO</t>
  </si>
  <si>
    <t>CPS-051-A2012</t>
  </si>
  <si>
    <t>Apoyo y asesorIa academica y administrativa en la Sede de GarzOn (H)</t>
  </si>
  <si>
    <t>CALDERON QUINTERO LINA JOHANA</t>
  </si>
  <si>
    <t>CPS-052-A2012</t>
  </si>
  <si>
    <t>Servicios profesionales de auditorIa en la Oficina de Control Interno</t>
  </si>
  <si>
    <t>BERNAL CERQUERA FRANCISCO RIVELINO</t>
  </si>
  <si>
    <t>CPS-053-A2012</t>
  </si>
  <si>
    <t>BERMEO BALAGUERA MAYRA ALEJANDRA</t>
  </si>
  <si>
    <t>CPS-054-A2012</t>
  </si>
  <si>
    <t>Apoyo a la gestiOn financiera en lo relacionado con pago en cuotas de la liquidaciOn de matrIcula de los estudiantes de pregrado y postgrado de la Universidad, control y seguimiento de pagos, cartera de los estudiantes y otros servicios que presta la Universidad, en el Grupo de LiquidaciOn de Derechos Pecuniarios</t>
  </si>
  <si>
    <t>AYA OROZCO LINA TATIANA</t>
  </si>
  <si>
    <t>CPS-055-A2012</t>
  </si>
  <si>
    <t>Servicios profesionales jurIdicos especializados para el apoyo y asesorIa legal en la Oficina JurIdica</t>
  </si>
  <si>
    <t>BOTACHE CAPERA ISRAEL</t>
  </si>
  <si>
    <t>CPS-056-A2012</t>
  </si>
  <si>
    <t>ARDILA RIVERA ANA MARIA</t>
  </si>
  <si>
    <t>CPS-057-A2012</t>
  </si>
  <si>
    <t>ALARCON ORJUELA MARIA ALEJANDRA</t>
  </si>
  <si>
    <t>CPS-058-A2012</t>
  </si>
  <si>
    <t>HORTA GONZALEZ LAURA BIBIANA</t>
  </si>
  <si>
    <t>CPS-059-A2012</t>
  </si>
  <si>
    <t>Apoyo a la gestiOn en el area de archivo y conservaciOn de documentos de las dependencias RectorIa y Oficina JurIdica</t>
  </si>
  <si>
    <t>GUARNIZO LLANOS NORMA CONSTANZA</t>
  </si>
  <si>
    <t>CPS-060-A2012</t>
  </si>
  <si>
    <t>Apoyo y asesorIa en el Programa de TecnologIa en Obras Civiles</t>
  </si>
  <si>
    <t>OTERO DEVIA LADY ANDREA</t>
  </si>
  <si>
    <t>CPS-061-A2012</t>
  </si>
  <si>
    <t>Apoyo en laSActividades de prescripciOn y control del ejercicio y demaSActividades propias del Laboratorio de EvaluaciOn y Desarrollo del Rendimiento FIsico (gimnasio de fuerza) del Programa de EducaciOn FIsica</t>
  </si>
  <si>
    <t>SALAMANCA HERNANDEZ LUIS FERNANDO</t>
  </si>
  <si>
    <t>CPS-062-A2012</t>
  </si>
  <si>
    <t>Servicios profesionales en laSActividades de evaluaciOn, prescripciOn y control del ejercicio, y asesorIa en actividades investigativas y demaSActividades propias del Laboratorio de EvaluaciOn y Desarrollo del Rendimiento FIsico (gimnasio de fuerza y Unidad de EvaluaciOn) del Programa de EducaciOn FIsica</t>
  </si>
  <si>
    <t>RAMOS VIDARTE JUAN CARLOS</t>
  </si>
  <si>
    <t>CPS-063-A2012</t>
  </si>
  <si>
    <t>ROJAS SEPULVEDA DEICY</t>
  </si>
  <si>
    <t>CPS-064-A2012</t>
  </si>
  <si>
    <t>PUYO CARLOS ANDRES</t>
  </si>
  <si>
    <t>CPS-065-A2012</t>
  </si>
  <si>
    <t>Apoyo y asesorIa academica y administrativa en la Sede de La Plata (H)</t>
  </si>
  <si>
    <t>ORDONEZ CABRERA MARTHA CECILIA</t>
  </si>
  <si>
    <t>CPS-066-A2012</t>
  </si>
  <si>
    <t>Apoyo a la gestiOn administrativa en la Sede de La Plata (H)</t>
  </si>
  <si>
    <t>ARIAS FUENTES MIGUEL ANGEL</t>
  </si>
  <si>
    <t>CPS-067-A2012</t>
  </si>
  <si>
    <t>Apoyo en los diferenteSAuditorios de la Facultad de IngenierIa</t>
  </si>
  <si>
    <t>PERDOMO MEDINA JOSE EDUARDO</t>
  </si>
  <si>
    <t>CPS-068-A2012</t>
  </si>
  <si>
    <t>Apoyo para la coordinaciOn de laSActividadeSAcademicas de los laboratorios del Programa de IngenierIa ElectrOnica de la Facultad de IngenierIa</t>
  </si>
  <si>
    <t>NAVARRO GUTIERREZ DIANA MARGARITA</t>
  </si>
  <si>
    <t>CPS-069-A2012</t>
  </si>
  <si>
    <t>Servicios profesionales de apoyo y asesorIa en laSActividades de investigaciOn relacionados con el Comite Central de InvestigaciOn - COCEIN de la VicerrectorIa de InvestigaciOn y ProyecciOn Social y el Comite de AsignaciOn de Puntaje CAP</t>
  </si>
  <si>
    <t>MEDINA LEON MARIA CAMILA</t>
  </si>
  <si>
    <t>CPS-070-A2012</t>
  </si>
  <si>
    <t>Apoyo en los procesoSAcademicos propios del Centro de Admisiones, Registro y Control Academico</t>
  </si>
  <si>
    <t>BENAVIDES MENESES MIRIAM JUDITH</t>
  </si>
  <si>
    <t>CPS-071-A2012</t>
  </si>
  <si>
    <t>Apoyo a la gestiOn administrativa en la Sede de Pitalito (H)</t>
  </si>
  <si>
    <t>FERNANDEZ BARRERA CESAR AUGUSTO</t>
  </si>
  <si>
    <t>CPS-072-A2012</t>
  </si>
  <si>
    <t>Servicios profesionales como diseNador grafico (web-master) para realizar las labores inherenteSAl Sistema de Gobierno en LInea, en el Centro de TecnologIas de InformaciOn y Comunicaciones</t>
  </si>
  <si>
    <t>BARON ROJAS GERMAN GONZALO</t>
  </si>
  <si>
    <t>CPS-073-A2012</t>
  </si>
  <si>
    <t>Servicios profesionales consistentes en acompaNamiento y asesorIa legal en la SecretarIa General en los diferentes procedimientoSAdministrativos que le corresponden, especIficamente en laSAreaSAcademicas, de proyecciOn social y contrataciOn administrativa</t>
  </si>
  <si>
    <t>GOMEZ TRUJILLO ARLYN</t>
  </si>
  <si>
    <t>CPS-074-A2012</t>
  </si>
  <si>
    <t>Apoyo a la gestiOn administrativa del Programa de Licenciatura en EducaciOn Basica con enfasis en Ciencias Naturales y EducaciOn Ambiental</t>
  </si>
  <si>
    <t>GARCIA ARIAS LEILA MERCEDES</t>
  </si>
  <si>
    <t>CPS-075-A2012</t>
  </si>
  <si>
    <t>Apoyo a la gestiOn administrativa del Programa de Licenciatura en EducaciOn ArtIstica y Cultural</t>
  </si>
  <si>
    <t>GUTIERREZ PENA ALMA YISETH</t>
  </si>
  <si>
    <t>CPS-076-A2012</t>
  </si>
  <si>
    <t>Servicios profesionales de asesorIa y apoyo en el Programa de AdministraciOn Financiera Ciclo TecnolOgico y Profesional</t>
  </si>
  <si>
    <t>JIMENEZ DORIS GRICEIDA</t>
  </si>
  <si>
    <t>CPS-077-A2012</t>
  </si>
  <si>
    <t>Apoyo a la gestiOn administrativa en el Programa de AdministraciOn de Empresas</t>
  </si>
  <si>
    <t>ROJAS CASTRO JAZMINE</t>
  </si>
  <si>
    <t>CPS-078-A2012</t>
  </si>
  <si>
    <t>Apoyo a la gestiOn de la SecretarIa General para ejercer actividades secretariales y de atenciOn al público</t>
  </si>
  <si>
    <t>ZUNIGA CORDOBA OSCAR HUBER</t>
  </si>
  <si>
    <t>CPS-079-A2012</t>
  </si>
  <si>
    <t>Servicios profesionales para realizar las funciones de apoyo y asesorIa academica y administrativa en el Programa de Derecho</t>
  </si>
  <si>
    <t>PERDOMO LOSADA SANDRA MILENA</t>
  </si>
  <si>
    <t>CPS-080-A2012</t>
  </si>
  <si>
    <t>Apoyo a la gestiOn administrativa en el Consultorio JurIdico de la Facultad de Derecho</t>
  </si>
  <si>
    <t>PASTRANA PINTO EDNA LIZED</t>
  </si>
  <si>
    <t>CPS-081-A2012</t>
  </si>
  <si>
    <t>Apoyo a la gestiOn administrativa en el Programa de Derecho</t>
  </si>
  <si>
    <t>LARA CORTES MAURICIO</t>
  </si>
  <si>
    <t>CPS-082-A2012</t>
  </si>
  <si>
    <t>Apoyo en el Area de Recursos</t>
  </si>
  <si>
    <t>RODRIGUEZ BASTO ORLANDO</t>
  </si>
  <si>
    <t>CPS-083-A2012</t>
  </si>
  <si>
    <t>Apoyo a la gestiOn de la SecretarIa General, Consejos Superior y Academico para ejercer actividades de archivo documental</t>
  </si>
  <si>
    <t>BUSTOS TRUJILLO LIDA PATRICIA</t>
  </si>
  <si>
    <t>CPS-084-A2012</t>
  </si>
  <si>
    <t>Servicios profesionales en laSActividades de higiene y seguridad industrial en el Programa de Salud Ocupacional del Area de Bienestar Universitario</t>
  </si>
  <si>
    <t>CUELLAR CERQUERA TANIA ROCIO</t>
  </si>
  <si>
    <t>CPS-085-A2012</t>
  </si>
  <si>
    <t>Servicios profesionales en laSActividades del sub-programa de medicina preventiva y del trabajo en lo que respecta al diagnOstico, prevenciOn, intervenciOn, manejo y control del riesgo psico-social en los trabajadores de la Universidad Surcolombiana, en el Programa de Salud Ocupacional del Area de Bienestar Universitario</t>
  </si>
  <si>
    <t>GALINDO PERDOMO MARIO</t>
  </si>
  <si>
    <t>CPS-086-A2012</t>
  </si>
  <si>
    <t>Servicios para realizar labores de apoyo en el Area de Recursos</t>
  </si>
  <si>
    <t>FIERRO MANRIQUE ALVARO</t>
  </si>
  <si>
    <t>CPS-087-A2012</t>
  </si>
  <si>
    <t>Servicios profesionales en laSActividades de Medicina Preventiva y del Trabajo en el Programa de Salud Ocupacional del Area de Bienestar Universitario</t>
  </si>
  <si>
    <t>CARLOS ALBERTO GALINDO REYES</t>
  </si>
  <si>
    <t>CPS-088-A2012</t>
  </si>
  <si>
    <t>CoordinaciOn y apoyo en los procesos y procedimientos del Sistema de GestiOn Integrado de Calidad en la Oficina Asesora de PlaneaciOn</t>
  </si>
  <si>
    <t>DIAZ ROJAS YANETDS PATRICIA</t>
  </si>
  <si>
    <t>CPS-089-A2012</t>
  </si>
  <si>
    <t>Apoyo en la atenciOn de salud oral en el Consultorio OdontolOgico del Area de Bienestar Universitario</t>
  </si>
  <si>
    <t>HERNANDEZ DIAZ JOHN JAIRO</t>
  </si>
  <si>
    <t>CPS-090-A2012</t>
  </si>
  <si>
    <t>Apoyo en el control y prestamo de implementos deportivos, en el Programa de Licenciatura en EducaciOn Basica con enfasis en EducaciOn Fïsica, RecreaciOn y Deporte</t>
  </si>
  <si>
    <t>POLANIA MONTIEL DIANA CAROLINA</t>
  </si>
  <si>
    <t>CPS-091-A2012</t>
  </si>
  <si>
    <t>Servicios para la direcciOn de laSActividades que se programen, asignen y/o se presenten de manera eventual en la Granja Experimental - Facultad de IngenierIa</t>
  </si>
  <si>
    <t>Acta Adicional del 22 de junio de 2012</t>
  </si>
  <si>
    <t>NAVARRO ALARCON SAULO DE FRANCISCO</t>
  </si>
  <si>
    <t>CPS-092-A2012</t>
  </si>
  <si>
    <t>JOVEN MENDEZ HECTOR ANDRES</t>
  </si>
  <si>
    <t>CPS-093-A2012</t>
  </si>
  <si>
    <t>Servicios profesionales en los procesos de analisis, diseNo, desarrollo e implementaciOn y mantenimiento de Sistemas de InformaciOn especIficamente lo relacionado con aplicativos planta fIsica, programaciOn academica, convocatoria docentes y SIPPA; en el Centro de TecnologIas de InformaciOn y Comunicaciones</t>
  </si>
  <si>
    <t>MONTENEGRO VALDERRAMA ADRIANA</t>
  </si>
  <si>
    <t>CPS-094-A2012</t>
  </si>
  <si>
    <t>CORRALES MENDOZA JASMIN</t>
  </si>
  <si>
    <t>CPS-095-A2012</t>
  </si>
  <si>
    <t>Apoyo a la gestiOn administrativa de los Programas de Software y Obras Civiles</t>
  </si>
  <si>
    <t>VALDES PINZON DIEGO ALEJANDRO</t>
  </si>
  <si>
    <t>CPS-096-A2012</t>
  </si>
  <si>
    <t>Apoyo en los talleres y laboratorios del Programa de EducaciOn ArtIstica</t>
  </si>
  <si>
    <t>ARDILA ROJAS YAKELINE</t>
  </si>
  <si>
    <t>CPS-097-A2012</t>
  </si>
  <si>
    <t>Servicios para realizar actividades como auxiliar de laboratorio en el desarrollo de practicaSAcademicas en proyectos de docencia, investigaciOn y proyecciOn social, en el Laboratorio de Aguas - Facultad de IngenierIa</t>
  </si>
  <si>
    <t>CLAVIJO BOLIVAR MARIO EDUARDO</t>
  </si>
  <si>
    <t>CPS-098-A2012</t>
  </si>
  <si>
    <t>Servicios profesionales para realizar laSActividades de asesorIa y apoyo en la coordinaciOn academico - administrativa del Programa de PsicologIa</t>
  </si>
  <si>
    <t>CASTRO CAMACHO JENNIFER KATIUSCA</t>
  </si>
  <si>
    <t>CPS-099-A2012</t>
  </si>
  <si>
    <t>Apoyo y asesorIa en laSActividadeSAcademicas que se realizan, y/o que se presenten de manera eventual, en los laboratorios de Control de Calidad y ProcesoSAgroindustriales de la Facultad de IngenierIa</t>
  </si>
  <si>
    <t>CARLOS ALBERTO CERQUERA ROJAS</t>
  </si>
  <si>
    <t>CPS-100-A2012</t>
  </si>
  <si>
    <t>Servicios profesionales en la gestiOn administrativa del procedimiento de programaciOn academica de profesores de catedra, visitantes y catedra adicional, en la VicerrectorIa Academica</t>
  </si>
  <si>
    <t>GOMEZ RUBIANO PABLO JOSE</t>
  </si>
  <si>
    <t>CPS-101-A2012</t>
  </si>
  <si>
    <t>Servicios tecnicos como auxiliar de apoyo logIstico y tecnico, en lo referente al procedimiento de gestiOn administrativa y el archivo de documentos soporte del proceso de formaciOn, en la VicerrectorIa Academica</t>
  </si>
  <si>
    <t>SOLANO NANEZ BLEYNER</t>
  </si>
  <si>
    <t>CPS-102-A2012</t>
  </si>
  <si>
    <t>Servicios en la gestiOn administrativa del proceso de formaciOn, en la VicerrectorIa Academica</t>
  </si>
  <si>
    <t>BURGOS GUTIERREZ JULIO DEIVIS</t>
  </si>
  <si>
    <t>CPS-103-A2012</t>
  </si>
  <si>
    <t>Servicios de coordinaciOn del proyecto de seguimiento a egresados y manejo de relaciones con egresados de la Universidad Surcolombiana, en la VicerrectorIa Academica</t>
  </si>
  <si>
    <t>BEDOYA GARRIDO WILMER</t>
  </si>
  <si>
    <t>CPS-104-A2012</t>
  </si>
  <si>
    <t>Servicios tecnicos consistentes en la realizacion del mantenimiento preventivo y correctivo y coordinaciOn de garantIas, de los equipos informaticos y mantenimientos de puntos de red de acuerdo con las normas tecnicas y procedimientos establecidos, por el Centro de TecnologIas de InformaciOn y Comunicaciones</t>
  </si>
  <si>
    <t>CASTANEDA CALDERON OSCAR ANDRES</t>
  </si>
  <si>
    <t>CPS-105-A2012</t>
  </si>
  <si>
    <t>GUTIERREZ ZAMBRANO DIEGO FERNANDO</t>
  </si>
  <si>
    <t>CPS-106-A2012</t>
  </si>
  <si>
    <t>Servicios profesionales para asesorar y apoyar el funcionamiento, diseNo, desarrollo, implementaciOn y actualizaciOn del Sistema Academico y de los Sistemas de InformaciOn SNIES, SPADIES, SIVIPS, en el Centro de TecnologIas de InformaciOn y Comunicaciones</t>
  </si>
  <si>
    <t>ANIBAL PALACIOS MIGUEL ANGEL</t>
  </si>
  <si>
    <t>CPS-107-A2012</t>
  </si>
  <si>
    <t>GOMEZ RAMIREZ LAUREANO</t>
  </si>
  <si>
    <t>CPS-108-A2012</t>
  </si>
  <si>
    <t>Servicios profesionales como asesor de la Jefatura del Programa de Medicina en las diferenteSActividadeSAcademicas y administrativas</t>
  </si>
  <si>
    <t>VICTORIA VILLARRUEL PRIMITIVO</t>
  </si>
  <si>
    <t>CPS-109-A2012</t>
  </si>
  <si>
    <t>Apoyo a la gestiOn financiera en lo relacionado con correspondencia, el archivo y la documentaciOn, en el Grupo de LiquidaciOn de Derechos Pecuniarios</t>
  </si>
  <si>
    <t>CORTES FLOREZ CARLOS ALFONSO</t>
  </si>
  <si>
    <t>CPS-110-A2012</t>
  </si>
  <si>
    <t>Apoyo logIstico y tecnico en lo referente al procedimiento de programaciOn academica de profesores de planta y de programaciOn de la planta fIsica de la Universidad, en la VicerrectorIa Academica</t>
  </si>
  <si>
    <t>CRUZ ROJAS ANGELICA</t>
  </si>
  <si>
    <t>CPS-111-A2012</t>
  </si>
  <si>
    <t>Apoyo para propiciar espacios y liderar procesoSArtIsticos y deportivos en las diferentes Sedes de la Universidad, en la Oficina de ExtensiOn Cultural</t>
  </si>
  <si>
    <t>BAUTISTA OVIEDO RAMON EDUARDO</t>
  </si>
  <si>
    <t>CPS-112-A2012</t>
  </si>
  <si>
    <t>Servicios para coordinar los procesos comunicativoSAl interior de la Universidad Surccolombiana a traves de la elaboraciOn del boletIn institucional "UsconexiOn", en la Facultad de Ciencias Sociales y Humanas</t>
  </si>
  <si>
    <t>MANCHOLA TOLEDO NIBIA</t>
  </si>
  <si>
    <t>CPS-113-A2012</t>
  </si>
  <si>
    <t>Apoyo a la gestiOn administrativa en el Programa de TecnologIa en Acuicultura Continental</t>
  </si>
  <si>
    <t>TEJADA GONZALEZ MARIO CESAR</t>
  </si>
  <si>
    <t>CPS-114-A2012</t>
  </si>
  <si>
    <t>ANGEL MELENDEZ RICARDO</t>
  </si>
  <si>
    <t>CPS-115-A2012</t>
  </si>
  <si>
    <t>Apoyo en actividades informaticas en la Biblioteca de la Facultad de Salud</t>
  </si>
  <si>
    <t>MEDINA RIVAS RAQUEL</t>
  </si>
  <si>
    <t>CPS-116-A2012</t>
  </si>
  <si>
    <t>Servicios profesionales en el area administrativa y financiera en la Facultad de Salud</t>
  </si>
  <si>
    <t>GOMEZ PERDOMO ANDRES</t>
  </si>
  <si>
    <t>CPS-117-A2012</t>
  </si>
  <si>
    <t>Servicios profesionales de apoyo al Centro de ConciliaciOn de la Facultad de Derecho</t>
  </si>
  <si>
    <t>CPS-118-A2012</t>
  </si>
  <si>
    <t>Apoyo para conformar y dirigir grupos de música colombiana (solistas, duetos, trIos y grupos folclOricos) vocal instrumental, realizar arreglos y montaje de paginas musicales colombianas, latinoamericanas y universales, en la Oficina de ExtensiOn Cultural</t>
  </si>
  <si>
    <t>MOLINA ESCALANTE CARLOS EDUARDO</t>
  </si>
  <si>
    <t>CPS-119-A2012</t>
  </si>
  <si>
    <t>Apoyo para diseNar y elaborar los diferentes carteles murales informativos, realizar las curadurias y montajes de las expresiones plasticas, incluyendo escenografIas, en la Oficina de ExtensiOn Cultural</t>
  </si>
  <si>
    <t>SANCHEZ TORRES FABIO NOEL</t>
  </si>
  <si>
    <t>CPS-120-A2012</t>
  </si>
  <si>
    <t>Apoyo para conformar y dirigir el grupo de música autOctona de los funcionarios y docentes de la Universidad, orientar talleres de formaciOn, realizar arreglos y montajes de paginas musicales colombianas, en la Oficina de ExtensiOn Cultural</t>
  </si>
  <si>
    <t>ZAMBRANO FIERRO HECTOR IVAN</t>
  </si>
  <si>
    <t>CPS-121-A2012</t>
  </si>
  <si>
    <t>Apoyo para conformar y dirigir el grupo de danzas de la Universidad, orientar los talleres de formaciOn, realizar tres planimetrIas del folclor colombiano, latinoamericanas y/o universales, en la Oficina de ExtensiOn Cultural</t>
  </si>
  <si>
    <t>ILES TOVAR HUGO ALBERTO</t>
  </si>
  <si>
    <t>CPS-122-A2012</t>
  </si>
  <si>
    <t>Apoyo para conformar y dirigir el grupo de música andina de la Universidad, orientar talleres de formaciOn, realizar arreglos y montajes de paginas musicaleSAcorde a los ritmoSAndinos y del folclor latinoamericano, en la Oficina de ExtensiOn Cultural</t>
  </si>
  <si>
    <t>FARFAN CALDERON JHORMAN HERVEY</t>
  </si>
  <si>
    <t>CPS-123-A2012</t>
  </si>
  <si>
    <t>Apoyo para conformar y dirigir el grupo de teatro de la Universidad, orientar talleres de formaciOn, realizar un montaje teatral por semestre, en la Oficina de ExtensiOn Cultural</t>
  </si>
  <si>
    <t>AMAYA LIZCANO MILTON HARVEY</t>
  </si>
  <si>
    <t>CPS-124-A2012</t>
  </si>
  <si>
    <t>Apoyo para el manejo del equipo de amplificaciOn de sonido, en la Oficina de ExtensiOn Cultural</t>
  </si>
  <si>
    <t>VALLEJO COLORADO CARLOS ARTURO</t>
  </si>
  <si>
    <t>CPS-125-A2012</t>
  </si>
  <si>
    <t>Apoyo para entrenamiento y formaciOn deportiva en baloncesto, desarrollo de actividades recreativas y de aprovechamiento del tiempo libre, y de proyecciOn social para todos los docentes y funcionarios en la Oficina de CoordinaciOn de Deportes, asI como la administraciOn de todos los escenarios deportivos</t>
  </si>
  <si>
    <t>TORRES CORREDOR ALVARO DANIEL</t>
  </si>
  <si>
    <t>CPS-126-A2012</t>
  </si>
  <si>
    <t>Apoyo para entrenamiento y formaciOn deportiva en fútbol, desarrollo de actividades recreativas y de aprovechamiento del tiempo libre, y de proyecciOn social para toda la comunidad universitaria, en la Oficina de CoordinaciOn de Deportes</t>
  </si>
  <si>
    <t>PENA CUESTAS CHRISTIAN JACBEL</t>
  </si>
  <si>
    <t>CPS-127-A2012</t>
  </si>
  <si>
    <t>Apoyo para entrenamiento y formaciOn deportiva en fútbol (estudiantes), desarrollo de actividades recreativas y de aprovechamiento del tiempo libre, y de proyecciOn social para toda la comunidad universitaria, en la Oficina de CoordinaciOn de Deportes</t>
  </si>
  <si>
    <t>TerminaciOn Anticipada de Mutuo Acuerdo</t>
  </si>
  <si>
    <t>RUEDA BONILLA YESID</t>
  </si>
  <si>
    <t>CPS-128-A2012</t>
  </si>
  <si>
    <t>Apoyo en el area de rehabilitaciOn fIsica y kinesiologIa, apoyo de actividades recreativas y de aprovechamiento del tiempo libre, y de proyecciOn social para toda la comunidad universitaria, en la Oficina de CoordinaciOn de Deportes</t>
  </si>
  <si>
    <t>CABRERA DE LOS RIOS MAURICIO FERNANDO</t>
  </si>
  <si>
    <t>CPS-129-A2012</t>
  </si>
  <si>
    <t>Apoyo para entrenamiento y formaciOn deportiva en rugby, desarrollo de actividades recreativas y de aprovechamiento del tiempo libre, y de proyecciOn social para toda la comunidad universitaria, en la Oficina de CoordinaciOn de Deportes</t>
  </si>
  <si>
    <t>CUENCA RAMIREZ LUIS EDUARDO</t>
  </si>
  <si>
    <t>CPS-130-A2012</t>
  </si>
  <si>
    <t>Apoyo para entrenamiento y formaciOn deportiva en baloncesto, desarrollo de actividades recreativas y de aprovechamiento del tiempo libre y demaSActividades inherenteSA esta labor, proyecciOn social para toda la comunidad universitaria, en la Oficina de CoordinaciOn de Deportes</t>
  </si>
  <si>
    <t>OTERO DEVIA JOHNATAN JAVIER</t>
  </si>
  <si>
    <t>CPS-131-A2012</t>
  </si>
  <si>
    <t>Apoyo y asesorIa en loSAsuntos jurIdicos y administrativos de la DirecciOn Administrativa de Control Disciplinario Interno</t>
  </si>
  <si>
    <t>BONILLA JOSE GREGORIO</t>
  </si>
  <si>
    <t>CPS-132-A2012</t>
  </si>
  <si>
    <t>Servicios para realizar el mantenimiento preventivo y correctivo de los equipos de refrigeraciOn, en el Area de Servicios Generales</t>
  </si>
  <si>
    <t>POLANIA ALVAREZ MARITZA</t>
  </si>
  <si>
    <t>CPS-133-A2012</t>
  </si>
  <si>
    <t>Servicios periodIsticos para comunicar y divulgar todas laSActividades de caracter academico, investigativo, administrativo y cultural que realiza la instituciOn, en la Oficina de Relaciones Nacionales e Internacionales</t>
  </si>
  <si>
    <t>SOLORZANO LOZANO JHON HENRY</t>
  </si>
  <si>
    <t>CPS-134-A2012</t>
  </si>
  <si>
    <t>Apoyo y asesorIa al proceso misional de ProyecciOn Social, en la VicerrectorIa de InvestigaciOn y ProyecciOn Social</t>
  </si>
  <si>
    <t>SANCHEZ MANCHOLA ALEXANDER</t>
  </si>
  <si>
    <t>CPS-135-A2012</t>
  </si>
  <si>
    <t>Servicios para coordinar laSActividades de gestiOn tecnolOgica de ProyecciOn Social dentro de la estrategia Universidad - Empresa - Estado - Sociedad, en la VicerrectorIa de InvestigaciOn y ProyecciOn Social</t>
  </si>
  <si>
    <t>RAMIREZ PERDOMO NANCY ROCIO</t>
  </si>
  <si>
    <t>CPS-136-A2012</t>
  </si>
  <si>
    <t>Apoyo en el manejo, control, archivo, actualizaciOn y custodia de las historias laborales de los servidores públicos, trabajadores oficiales y demas personal que tenga vInculo contractual, legal o reglamentario con la Universidad y del personal que haya tenido historia laboral, en el Area de Personal</t>
  </si>
  <si>
    <t>OLAYA OLAYA FRANCISCO ISMAEL</t>
  </si>
  <si>
    <t>CPS-137-A2012</t>
  </si>
  <si>
    <t>Asistencia de direcciOn y producciOn en el Centro de ProducciOn Audiovisual de la Facultad de Ciencias Sociales y Humanas</t>
  </si>
  <si>
    <t>CPS-138-A2012</t>
  </si>
  <si>
    <t>Asistencia de direcciOn y producciOn en el Centro de FormaciOn y ProducciOn RadiofOnica de la Facultad de Ciencias Sociales y Humanas</t>
  </si>
  <si>
    <t>CAPERA TOVAR ANGELICA MARIA</t>
  </si>
  <si>
    <t>CPS-139-A2012</t>
  </si>
  <si>
    <t>Apoyo y asesorIa en la SecretarIa Academica de la Facultad de Ciencias Sociales y Humanas</t>
  </si>
  <si>
    <t>GUZMAN LIZCANO OLGA</t>
  </si>
  <si>
    <t>CPS-140-A2012</t>
  </si>
  <si>
    <t>Apoyo para acompaNar los procesoSAcademicos, administrativos e investigativos del Programa de ComunicaciOn Social y Periodismo</t>
  </si>
  <si>
    <t>CESPEDES DURAN JULIAN ANGEL</t>
  </si>
  <si>
    <t>CPS-141-A2012</t>
  </si>
  <si>
    <t>Asistencia de producciOn y ediciOn de piezaSAudiovisuales con destino al Canal Universitario Nacional ZOOM, en la Facultad de Ciencias Sociales y Humanas</t>
  </si>
  <si>
    <t>CARDOZO SUAREZ FERNANDO</t>
  </si>
  <si>
    <t>CPS-142-A2012</t>
  </si>
  <si>
    <t>Apoyo a la gestiOn, seguimiento y control documental, en el Sistema de Archivo Institucional, en el Archivo Central</t>
  </si>
  <si>
    <t>REYES PINZON OSCAR JAVIER</t>
  </si>
  <si>
    <t>CPS-143-A2012</t>
  </si>
  <si>
    <t>ANGULO ARIAS OLGA JIMENA</t>
  </si>
  <si>
    <t>CPS-144-A2012</t>
  </si>
  <si>
    <t>Apoyo a la gestiOn en el area de archivo y conservaciOn de documentos en la VicerrectorIa Administrativa</t>
  </si>
  <si>
    <t>BETANCOURT ROMERO FEDERICO GUILLERMO</t>
  </si>
  <si>
    <t>CPS-145-A2012</t>
  </si>
  <si>
    <t>TRUJILLO PORTILLA DIANA MILENA</t>
  </si>
  <si>
    <t>CPS-146-A2012</t>
  </si>
  <si>
    <t>Apoyo en circulaciOn y prestamo en el Centro de DocumentaciOn, ProducciOn Intelectual y Publicaciones</t>
  </si>
  <si>
    <t>NINCO VERA SOLANYE GISETH</t>
  </si>
  <si>
    <t>CPS-147-A2012</t>
  </si>
  <si>
    <t>Apoyo al proceso misional de ProyecciOn Social, en la VicerrectorIa de InvestigaciOn y ProyecciOn Social</t>
  </si>
  <si>
    <t>ARIAS LOZANO MARIA ALDAMARI</t>
  </si>
  <si>
    <t>CPS-148-A2012</t>
  </si>
  <si>
    <t>Apoyo a la gestiOn administrativa, en la Decanatura de la Facultad de EconomIa y AdministraciOn</t>
  </si>
  <si>
    <t>SALGADO VASQUEZ DOLLY LUCIA</t>
  </si>
  <si>
    <t>CPS-149-A2012</t>
  </si>
  <si>
    <t>Apoyo a la gestiOn administrativa en el Laboratorio de Medicina GenOmica de la Facultad de Salud</t>
  </si>
  <si>
    <t>PASQUEL BEDOYA LINDA CLARISA</t>
  </si>
  <si>
    <t>CPS-150-A2012</t>
  </si>
  <si>
    <t>SOTO SOTO MAURA LORENA</t>
  </si>
  <si>
    <t>CPS-151-A2012</t>
  </si>
  <si>
    <t>FIGUEROA ROJAS NINI YOHANNA</t>
  </si>
  <si>
    <t>CPS-152-A2012</t>
  </si>
  <si>
    <t>Servicios como auxiliar en el Laboratorio de SimulaciOn de la Facultad de Salud</t>
  </si>
  <si>
    <t>GARZON SILVA ERICA LORENA</t>
  </si>
  <si>
    <t>CPS-153-A2012</t>
  </si>
  <si>
    <t>Apoyo en la coordinaciOn del Laboratorio de QuImica de la Facultad de Ciencias Exactas y Naturales, para ejercer actividades de manejo de equipos, preservaciOn y mediciOn de elementos quImicos, programaciOn academica y atenciOn al público</t>
  </si>
  <si>
    <t>FORERO SALAZAR WILMAN</t>
  </si>
  <si>
    <t>CPS-154-A2012</t>
  </si>
  <si>
    <t>Apoyo logIstico a la gestiOn administrativa en el Area de Servicios Generales</t>
  </si>
  <si>
    <t>CUENCA ROJAS YINETH PAOLA</t>
  </si>
  <si>
    <t>CPS-155-A2012</t>
  </si>
  <si>
    <t>GONZALEZ SEGURA JAIME ENRIQUE</t>
  </si>
  <si>
    <t>CPS-156-A2012</t>
  </si>
  <si>
    <t>Apoyo y asesorIa en procesos tecnicos, en el Centro de DocumentaciOn, ProducciOn Intelectual y Publicaciones</t>
  </si>
  <si>
    <t>PEREZ CASTRO ADRIANA XIMENA</t>
  </si>
  <si>
    <t>CPS-157-A2012</t>
  </si>
  <si>
    <t>Apoyo a la gestiOn administrativa en la Unidad de ContrataciOn - VicerrectorIa Administrativa</t>
  </si>
  <si>
    <t>MENDEZ JORGE ENRRIQUE</t>
  </si>
  <si>
    <t>CPS-158-A2012</t>
  </si>
  <si>
    <t>Servicios profesionales de apoyo y asesorIa jurIdica en la Unidad de ContrataciOn - VicerrectorIa Administrativa</t>
  </si>
  <si>
    <t>PERDOMO SANDOVAL MARTHA YUBELY</t>
  </si>
  <si>
    <t>CPS-159-A2012</t>
  </si>
  <si>
    <t>LUGO PALOMINO JAIME HUMBERTO</t>
  </si>
  <si>
    <t>CPS-160-A2012</t>
  </si>
  <si>
    <t>CARDOZO PRADA ASTRID LORENA</t>
  </si>
  <si>
    <t>CPS-161-A2012</t>
  </si>
  <si>
    <t>Servicios profesionales de apoyo y asesorIa en los procesos y procedimientos del Sistema de GestiOn de Calidad en la Oficina de PlaneaciOn</t>
  </si>
  <si>
    <t>PEREZ MORALES IVONNE ANDREA</t>
  </si>
  <si>
    <t>CPS-162-A2012</t>
  </si>
  <si>
    <t>Apoyo a la Unidad de GestiOn Ambiental de la Oficina Asesora de PlaneaciOn en los procesos, procedimientos y requisitos legaleSAmbientales para la implementaciOn y mantenimiento del Sistema de GestiOn Integrado de Calidad (Ambiental - Calidad) de la Universidad Surcolombiana</t>
  </si>
  <si>
    <t>PERDOMO MURILLO LINA FERNANDA</t>
  </si>
  <si>
    <t>CPS-163-A2012</t>
  </si>
  <si>
    <t>Apoyo y asesorIa en los procesos y procedimientos del Sistema de GestiOn de Calidad en la Oficina de PlaneaciOn</t>
  </si>
  <si>
    <t>POLANIA PERDOMO YOLANDA</t>
  </si>
  <si>
    <t>CPS-164-A2012</t>
  </si>
  <si>
    <t>Apoyo a la Unidad de GestiOn Ambiental de la Oficina Asesora de PlaneaciOn en los procesos y procedimientoSAmbientales para la implementaciOn y mantenimiento del Sistema de GestiOn Integrado de la Universidad</t>
  </si>
  <si>
    <t>CORTES MONTERO LILIANA</t>
  </si>
  <si>
    <t>CPS-165-A2012</t>
  </si>
  <si>
    <t>Apoyo a la gestiOn administrativa en el Programa de Matematica Aplicada</t>
  </si>
  <si>
    <t>RUIZ PERDOMO FERNANDO IVAN</t>
  </si>
  <si>
    <t>CPS-166-A2012</t>
  </si>
  <si>
    <t>Servicios profesionales para la coordinaciOn del Programa de acompaNamiento e intervenciOn integral a vIctimas del conflicto polItico, social y armado interno - PAVIP, en la VicerrectorIa de InvestigaciOn y ProyecciOn Social</t>
  </si>
  <si>
    <t>PARADA PARDO NOE SANTIAGO</t>
  </si>
  <si>
    <t>CPS-167-A2012</t>
  </si>
  <si>
    <t>Acta Adicional del 15 de junio de 2012</t>
  </si>
  <si>
    <t>CASTILLO OROZCO ALBERTO</t>
  </si>
  <si>
    <t>CPS-168-A2012</t>
  </si>
  <si>
    <t>PERDOMO MEDINA TULIA ANDREA</t>
  </si>
  <si>
    <t>CPS-169-A2012</t>
  </si>
  <si>
    <t>URIBE ALFONSO</t>
  </si>
  <si>
    <t>CPS-170-A2012</t>
  </si>
  <si>
    <t>Servicios tecnicos de apoyo, seguimiento y control de proyectos de investigaciOn, en la VicerrectorIa de InvestigaciOn y ProyecciOn Social</t>
  </si>
  <si>
    <t>LISCANO BARRERA VIANY MAGNOLIA</t>
  </si>
  <si>
    <t>CPS-171-A2012</t>
  </si>
  <si>
    <t>Apoyo y asesorIa a la Unidad EconOmica Administrativa y Financiera, en la Oficina Asesora de PlaneaciOn</t>
  </si>
  <si>
    <t>OSORIO PERDOMO ANA MARIA</t>
  </si>
  <si>
    <t>CPS-172-A2012</t>
  </si>
  <si>
    <t>Apoyo en los procesos relacionados con atenciOn al público, manejo de equipos de sistema y elaboraciOn de historias laborales y certificaciones para tramites de pensiOn de los interesados, en el Area de Personal</t>
  </si>
  <si>
    <t>URREA ROJAS CARLA ALEJANDRA</t>
  </si>
  <si>
    <t>CPS-173-A2012</t>
  </si>
  <si>
    <t>Apoyo en los procesos y procedimientos de la Unidad de GestiOn Ambiental en la Oficina Asesora de PlaneaciOn</t>
  </si>
  <si>
    <t>MONTOYA BAHAMON HECTOR DARIO</t>
  </si>
  <si>
    <t>CPS-174-A2012</t>
  </si>
  <si>
    <t>MAZORRA SANDOVAL ANGELA LIZETH</t>
  </si>
  <si>
    <t>CPS-175-A2012</t>
  </si>
  <si>
    <t>Apoyo a la gestiOn administrativa en la Oficina de Relaciones Nacionales e Internacionales</t>
  </si>
  <si>
    <t>RAMIREZ ARROYAVE GLORIA EUGENIA</t>
  </si>
  <si>
    <t>CPS-176-A2012</t>
  </si>
  <si>
    <t>Apoyo para entrenamiento y formaciOn deportiva en nataciOn, desarrollo de actividades recreativas y de aprovechamiento del tiempo libre, y de proyecciOn social para toda la comunidad universitaria, en la Oficina de CoordinaciOn de Deportes</t>
  </si>
  <si>
    <t>DELGADO MONTENEGRO EDISON ELIAS</t>
  </si>
  <si>
    <t>CPS-177-A2012</t>
  </si>
  <si>
    <t>Apoyo conformando y dirigiendo la coral de la Universidad, orientar los talleres de formaciOn, realizar arreglos y montajes de paginas musicales colombianas, latinoamericanas y universales, en la Oficina de ExtensiOn Cultural</t>
  </si>
  <si>
    <t>GUISA ROJAS CINDY ALEXANDRA</t>
  </si>
  <si>
    <t>CPS-178-A2012</t>
  </si>
  <si>
    <t>CoordinaciOn en la Oficina de Comunicaciones de la Facultad de Ciencias Sociales y Humanas</t>
  </si>
  <si>
    <t>CORREA TRUJILLO ANCIZAR</t>
  </si>
  <si>
    <t>CPS-179-A2012</t>
  </si>
  <si>
    <t>Apoyo para entrenamiento y formaciOn deportiva en taekwondo, desarrollo de actividades recreativas y de aprovechamiento del tiempo libre y de proyecciOn social para toda la comunidad universitaria, en la Oficina de CoordinaciOn de Deportes</t>
  </si>
  <si>
    <t>LEIVA BAHAMON MARTHA LUCIA</t>
  </si>
  <si>
    <t>CPS-180-A2012</t>
  </si>
  <si>
    <t>Apoyo a la gestiOn administrativa en el Laboratorio de InfecciOn e Inmunidad de la Facultad de Salud</t>
  </si>
  <si>
    <t>CUELLAR JULIAN ANDRES</t>
  </si>
  <si>
    <t>CPS-181-A2012</t>
  </si>
  <si>
    <t>Servicios para realizar la preproducciOn, producciOn y postproducciOn del programa institucional de televisiOn "VIa Universitaria", en la Facultad de Ciencias Sociales y Humanas</t>
  </si>
  <si>
    <t>MARIN TORRES LUZ MARY</t>
  </si>
  <si>
    <t>CPS-182-A2012</t>
  </si>
  <si>
    <t>Apoyo en circulaciOn y prestamo del Centro de DocumentaciOn, ProducciOn Intelectual y Publicaciones</t>
  </si>
  <si>
    <t>GARCIA CARDOZO FRANK</t>
  </si>
  <si>
    <t>CPS-183-A2012</t>
  </si>
  <si>
    <t>Apoyo para entrenamiento y formaciOn deportiva de fútbol sala, desarrollo de actividades recreativas y de aprovechamiento del tiempo libre, y de proyecciOn social para toda la comunidad universitaria, en la Oficina de CoordinaciOn de Deportes</t>
  </si>
  <si>
    <t>POVEDA HERNANDEZ JUAN CARLOS</t>
  </si>
  <si>
    <t>CPS-184-A2012</t>
  </si>
  <si>
    <t>Apoyo para entrenamiento y formaciOn deportiva en voleibol, desarrollo de actividades recreativas y de aprovechamiento del tiempo libre, y de proyecciOn social para toda la comunidad universitaria, en la Oficina de CoordinaciOn de Deportes</t>
  </si>
  <si>
    <t>VALDERRAMA PERDOMO JORGE PAOLO</t>
  </si>
  <si>
    <t>CPS-185-A2012</t>
  </si>
  <si>
    <t>Apoyo y asesorIa legal en los procesos y procedimientos de la VicerrectorIa de InvestigaciOn y ProyecciOn Social</t>
  </si>
  <si>
    <t>PEDROZA VILLANUEVA MARYURI</t>
  </si>
  <si>
    <t>CPS-186-A2012</t>
  </si>
  <si>
    <t>Apoyo en los tramites de vinculaciOn y pago de los docentes catedraticos, en el Area de Personal</t>
  </si>
  <si>
    <t>ZABALETA PARRA HEBER</t>
  </si>
  <si>
    <t>CPS-187-A2012</t>
  </si>
  <si>
    <t>Apoyo para planear, elaborar y editar el periOdico institucional Desde La U, en la Facultad de Ciencias Sociales y Humanas</t>
  </si>
  <si>
    <t>Acta Adicional del 30 de mayo de 2012</t>
  </si>
  <si>
    <t>SANCHEZ VALDERRAMA ANGIEKARINA</t>
  </si>
  <si>
    <t>CPS-188-A2012</t>
  </si>
  <si>
    <t>Apoyo a la gestiOn administrativa en el Departamento de Ciencias Basicas de la Facultad de Salud</t>
  </si>
  <si>
    <t>SALAZAR TORRES JEINER IRIAN</t>
  </si>
  <si>
    <t>CPS-189-A2012</t>
  </si>
  <si>
    <t>Servicios para realizar laSActividades de asesorIa jurIdica en el Area de Personal</t>
  </si>
  <si>
    <t>CAPERA LOMBO ANDRES</t>
  </si>
  <si>
    <t>CPS-190-A2012</t>
  </si>
  <si>
    <t>Servicios para brindar apoyo a la gestiOn institucional en la RectorIa</t>
  </si>
  <si>
    <t>BASTO SALAS SERGIO ANDRES</t>
  </si>
  <si>
    <t>CPS-191-A2012</t>
  </si>
  <si>
    <t>Apoyo a la gestiOn institucional en el Area de Bienestar Universitario</t>
  </si>
  <si>
    <t>ROJAS CASTRO NURY PATRICIA</t>
  </si>
  <si>
    <t>CPS-192-A2012</t>
  </si>
  <si>
    <t>Apoyo a la gestion administrativa en la DirecciOn General de CurrIculo</t>
  </si>
  <si>
    <t>Acta Adicional No. 001 del 16 de marzo de 2012</t>
  </si>
  <si>
    <t>AROCA TRUJILLO JORGE LUIS</t>
  </si>
  <si>
    <t>CPS-193-A2012</t>
  </si>
  <si>
    <t>Apoyo como auxiliar tecnico para dar soporte computacional a la Sala Especializada CPIP del Programa de IngenierIa de PetrOleos</t>
  </si>
  <si>
    <t>QUINAYASARAQUE GUILLERMO</t>
  </si>
  <si>
    <t>CPS-194-A2012</t>
  </si>
  <si>
    <t>Servicios para realizar el mantenimiento preventivo y correctivo de todo el sistema electrico y los equipos que hacen parte de este, asI como el sistema telefOnico, en el Area de Servicios Generales</t>
  </si>
  <si>
    <t>FERNANDEZ POLANIA LUCY</t>
  </si>
  <si>
    <t>CPS-195-A2012</t>
  </si>
  <si>
    <t>Apoyo a la gestiOn administrativa en el Centro de InteracciOn Empresarial CIE de la Facultad de EconomIa y AdministraciOn</t>
  </si>
  <si>
    <t>SEPULVEDA GONZALEZ ANA MARIA</t>
  </si>
  <si>
    <t>CPS-196-A2012</t>
  </si>
  <si>
    <t>Apoyo a la gestiOn administrativa en el Programa de FIsica</t>
  </si>
  <si>
    <t>REYES BAHAMON FRANCISCO JAVIER</t>
  </si>
  <si>
    <t>CPS-197-A2012</t>
  </si>
  <si>
    <t>Servicios de diseNador grafico para los cursos virtuales en plataforma Moodle, y apoyo al equipo de trabajo para implementaciOn del proyecto de objetos virtuales de aprendizaje en los modelos pedagOgicos de la Universidad Surcolombiana, en la VicerrectorIa Academica</t>
  </si>
  <si>
    <t>CELIS FIERRO LUIS FELIPE</t>
  </si>
  <si>
    <t>CPS-198-A2012</t>
  </si>
  <si>
    <t>Servicios de administrador de plataforma Moodle para la pagina www.uscovirtual.com, y apoyo al equipo de trabajo para implementaciOn del proyecto de USCOVIRTUAL, en la VicerrectorIa Academica</t>
  </si>
  <si>
    <t>HERRERA HERRERA VICTOR ALFONSO</t>
  </si>
  <si>
    <t>CPS-199-A2012</t>
  </si>
  <si>
    <t>Apoyo en el proceso de autoevaluaciOn del Programa de ComunicaciOn Social y Periodismo</t>
  </si>
  <si>
    <t>VILLA TORRES JULIAN ANDRES</t>
  </si>
  <si>
    <t>CPS-200-A2012</t>
  </si>
  <si>
    <t>TRUJILLO SANCHEZ JOHANNA MILENA</t>
  </si>
  <si>
    <t>CPS-201-A2012</t>
  </si>
  <si>
    <t>Servicios como Modelo Humano para laSAsignaturas Procesos Graficos y PictOricos II del Programa de Licenciatura en EducaciOn ArtIstica y Cultural</t>
  </si>
  <si>
    <t>LOSADA LONDONO RAFAEL HERNANDO</t>
  </si>
  <si>
    <t>CPS-202-A2012</t>
  </si>
  <si>
    <t>Servicios tecnicos para la instalaciOn, adaptaciOn y administraciOn del Sistema de Control de Acceso a la Universidad Surcolombiana, en el Centro de TecnologIas de InformaciOn y Comunicaciones</t>
  </si>
  <si>
    <t>CABRERA JIMENEZ JULIAN</t>
  </si>
  <si>
    <t>CPS-203-A2012</t>
  </si>
  <si>
    <t>Apoyo en el proceso de renovaciOn de la acreditaciOn del Programa de Lengua Extranjera - Ingles</t>
  </si>
  <si>
    <t>ARANDA ARIAS MARIA LUCELIA</t>
  </si>
  <si>
    <t>CPS-204-A2012</t>
  </si>
  <si>
    <t>Apoyo en el proceso de autoevaluaciOn con fines de renovaciOn de registro calificado del Programa de TecnologIa en Acuicultura Continental</t>
  </si>
  <si>
    <t>JARAMILLO MUNOZ LEIDY JOHANA</t>
  </si>
  <si>
    <t>CPS-205-A2012</t>
  </si>
  <si>
    <t>Apoyo para el diseNo de mOdulos y digitaciOn de documentos de la MaestrIa en EducaciOn FIsica</t>
  </si>
  <si>
    <t>LARA FIGUEROA DERLY CIBELLY</t>
  </si>
  <si>
    <t>CPS-206-A2012</t>
  </si>
  <si>
    <t>Apoyo en la recolecciOn de informaciOn en los procesos conducenteSA la obtenciOn de la renovaciOn del registro calificado y reacreditaciOn del Programa de AdministraciOn de Empresas</t>
  </si>
  <si>
    <t>POLANIA PUENTES JORGE ANTONIO</t>
  </si>
  <si>
    <t>CPS-207-A2012</t>
  </si>
  <si>
    <t>Apoyo al proceso de autoevaluaciOn con fines de acreditaciOn del Programa de IngenierIa ElectrOnica</t>
  </si>
  <si>
    <t>RAMIREZ PERDOMO ROCIO DEL PILAR</t>
  </si>
  <si>
    <t>CPS-208-A2012</t>
  </si>
  <si>
    <t>Servicios para asesorar metodolOgicamente el proceso de autoevaluaciOn con fines de renovaciOn de registro calificado del Programa de TecnologIa en Acuicultura Continental</t>
  </si>
  <si>
    <t>MANTILLA ESPINOSA ADOLFO JOSE</t>
  </si>
  <si>
    <t>CPS-209-A2012</t>
  </si>
  <si>
    <t>Servicios profesionales de asesorIa jurIdica integral para la gestiOn contractual a la Oficina JurIdica</t>
  </si>
  <si>
    <t>VERA ZAMBRANO CARLOS JULIO</t>
  </si>
  <si>
    <t>CPS-210-A2012</t>
  </si>
  <si>
    <t>Servicios como asistente para recolectar, analizar informaciOn, redacciOn y archivo del documento, apoyo en la gestiOn del proceso de autoevaluaciOn que tenga como finalidad la acreditaciOn de alta calidad del Programa de EconomIa</t>
  </si>
  <si>
    <t>CPS-211-A2012</t>
  </si>
  <si>
    <t>Servicios para asesorar metodolOgicamente el proceso de autoevaluaciOn con fines de acreditaciOn del Programa de PedagogIa Infantil</t>
  </si>
  <si>
    <t>TORRES POSADA KATHERIN</t>
  </si>
  <si>
    <t>CPS-212-A2012</t>
  </si>
  <si>
    <t>Servicios para asesorar y apoyar al Coordinador del Centro de Investigaciones de la Facultad de Derecho, CINFADE, en el diseNo y elaboraciOn del proyecto preliminar de creaciOn de las especializaciones en Derecho Procesal y en Derecho Probatorio</t>
  </si>
  <si>
    <t>CPS-213-A2012</t>
  </si>
  <si>
    <t>Servicios para asesorar y apoyar al Coordinador del Centro de Investigaciones de la Facultad de Derecho, CINFADE, en el diseNo y elaboraciOn del proyecto de creaciOn de las especializaciones en Derecho de ContrataciOn Estatal y en Derecho Laboral</t>
  </si>
  <si>
    <t>FUENTES VARGAS DAIRO ENRIQUE</t>
  </si>
  <si>
    <t>CPS-214-A2012</t>
  </si>
  <si>
    <t>Servicios profesionales de apoyo en la coordinaciOn y ejecuciOn de laSActividades relacionadas con el proyecto IncorporaciOn de la Cultura del Emprendimiento y GestiOn TecnolOgica de la Universidad Surcolombiana</t>
  </si>
  <si>
    <t>SALCEDO SANCHEZ JAIME</t>
  </si>
  <si>
    <t>CPS-215-A2012</t>
  </si>
  <si>
    <t>Servicios de asesorIa y apoyo metodolOgico en el proceso de autoevaluaciOn con fines de acreditaciOn del Programa de Derecho</t>
  </si>
  <si>
    <t>CPS-216-A2012</t>
  </si>
  <si>
    <t>Servicios de apoyo a la gestiOn administrativa en la DirecciOn General de CurrIculo</t>
  </si>
  <si>
    <t>ALJACH RAYO SAMIR</t>
  </si>
  <si>
    <t>CPS-217-A2012</t>
  </si>
  <si>
    <t>Servicios de apoyo y asesorIa legal en los procesos y procedimientos de la VicerrectorIa de InvestigaciOn y ProyecciOn Social</t>
  </si>
  <si>
    <t>VALENCIA CUELLAR LINA MERCEDES</t>
  </si>
  <si>
    <t>CPS-218-A2012</t>
  </si>
  <si>
    <t>Servicios de atenciOn de primer nivel en el area psicolOgica a los estudiantes y realizaciOn de examenes psicolOgicoSA loSAspiranteSAdmitidos en la Sede de La Plata</t>
  </si>
  <si>
    <t>RAMIREZ QUINTERO KELLY TATIANA</t>
  </si>
  <si>
    <t>CPS-219-A2012</t>
  </si>
  <si>
    <t>Servicios de atenciOn de primer nivel en el area psicolOgica a los estudiantes y realizaciOn de examenes psicolOgicoSA loSAspiranteSAdmitidos en la Sede de GarzOn</t>
  </si>
  <si>
    <t>VILLARRUEL TRUJILLO DIANA KARINA</t>
  </si>
  <si>
    <t>CPS-220-A2012</t>
  </si>
  <si>
    <t>Servicios de atenciOn de primer nivel en el area psicolOgica a los estudiantes y realizaciOn de examenes psicolOgicoSA loSAspiranteSAdmitidos en la Sede de Pitalito</t>
  </si>
  <si>
    <t>LADINO MEDINA WALTER LEWINS</t>
  </si>
  <si>
    <t>CPS-221-A2012</t>
  </si>
  <si>
    <t>Servicios de atenciOn de primer nivel para consulta medica a los estudiantes y realizaciOn de examenes de admisiOn a loSAspiranteSAdmitidos en la Sede de La Plata</t>
  </si>
  <si>
    <t>LOSADA FLORIANO DIEGO</t>
  </si>
  <si>
    <t>CPS-222-A2012</t>
  </si>
  <si>
    <t>Servicios de atenciOn de primer nivel para consulta medica a los estudiantes y realizaciOn de examenes de admisiOn a loSAspiranteSAdmitidos en la Sede de GarzOn</t>
  </si>
  <si>
    <t>CASTRO PARRA JESUS ANTONIO</t>
  </si>
  <si>
    <t>CPS-223-A2012</t>
  </si>
  <si>
    <t>Servicios de atenciOn de primer nivel para consulta medica a los estudiantes y realizaciOn de examenes de admisiOn a loSAspiranteSAdmitidos en la Sede de Pitalito</t>
  </si>
  <si>
    <t>MORALES CAMARGO JULIO CESAR</t>
  </si>
  <si>
    <t>CPS-224-A2012</t>
  </si>
  <si>
    <t>Servcios de atenciOn de primer nivel para consulta odontolOgica a los estudiantes y realizaciOn de examenes de admisiOn a loSAspiranteSAdmitidos en la Sede de La Plata</t>
  </si>
  <si>
    <t>LOZANO ESTEBAN RUBIELA</t>
  </si>
  <si>
    <t>CPS-225-A2012</t>
  </si>
  <si>
    <t>Servcios de atenciOn de primer nivel para consulta odontolOgica a los estudiantes y realizaciOn de examenes de admisiOn a loSAspiranteSAdmitidos en la Sede de GarzOn</t>
  </si>
  <si>
    <t>TOVAR CHAVARRO MONICA ANDREA</t>
  </si>
  <si>
    <t>CPS-226-A2012</t>
  </si>
  <si>
    <t>Servcios de atenciOn de primer nivel para consulta odontolOgica a los estudiantes y realizaciOn de examenes de admisiOn a loSAspiranteSAdmitidos en la Sede de Pitalito</t>
  </si>
  <si>
    <t>GONZALEZ SIERRA ISABEL</t>
  </si>
  <si>
    <t>CPS-227-A2012</t>
  </si>
  <si>
    <t>Servicios de apoyo a la gestiOn administrativa en la Decanatura de la Facultad de EconomIa y AdministraciOn</t>
  </si>
  <si>
    <t>BARRIOS OSORIO KARLA STEFFANY</t>
  </si>
  <si>
    <t>CPS-228-A2012</t>
  </si>
  <si>
    <t>Apoyo a la gestiOn administrativa en el proceso de autoevaluaciOn con fines de re-acreditaciOn del Programa de IngenierIa de PetrOleos</t>
  </si>
  <si>
    <t>CPS-229-A2012</t>
  </si>
  <si>
    <t>CoordinaciOn en la Oficina de Comunicaciones de la Universidad Surcolombiana a traves del Programa de ComunicaciOn Social y Periodismo</t>
  </si>
  <si>
    <t>CPS-230-A2012</t>
  </si>
  <si>
    <t>Servicios para coordinar la elaboraciOn y diseNo del BoletIn Institucional USCONEXION de forma fIsica y virtual con informaciOn de las Sedes de Neiva, Pitalito, GarzOn y La Plata, en la Facultad de Ciencias Sociales y Humanas</t>
  </si>
  <si>
    <t>GARCIA MONTEALEGRE YUDY ALEXANDRA</t>
  </si>
  <si>
    <t>CPS-231-A2012</t>
  </si>
  <si>
    <t>Servicios de asesorIa en la creaciOn y elaboraciOn de los documentos previos para la obtenciOn del Registro Calificado para la apertura de la MaestrIa en PetrOleos</t>
  </si>
  <si>
    <t>CPS-232-A2012</t>
  </si>
  <si>
    <t>Servicios para apoyar metodolOgicamente el proceso de autoevaluaciOn con fines de reacreditaciOn del Programa de IngenierIa AgrIcola</t>
  </si>
  <si>
    <t>CPS-233-A2012</t>
  </si>
  <si>
    <t>CPS-234-A2012</t>
  </si>
  <si>
    <t>CPS-235-A2012</t>
  </si>
  <si>
    <t>CPS-236-A2012</t>
  </si>
  <si>
    <t>CPS-237-A2012</t>
  </si>
  <si>
    <t>SALAZAR MEDINA WILLIAM JAVIER</t>
  </si>
  <si>
    <t>CPS-238-A2012</t>
  </si>
  <si>
    <t>Servicios profesionales para apoyar y asesorar a la SecretarIa Academica de la Facultad de Derecho</t>
  </si>
  <si>
    <t>MEZA MENDOZA LINA ALEXANDRA</t>
  </si>
  <si>
    <t>CPS-239-A2012</t>
  </si>
  <si>
    <t>Apoyo al proceso de autoevaluaciOn con fines de acreditaciOn del Programa de IngenierIa AgrIcola</t>
  </si>
  <si>
    <t>SEGURA PEREZ ANGELA ADRIANA</t>
  </si>
  <si>
    <t>CPS-240-A2012</t>
  </si>
  <si>
    <t>Servicios de capacitaciOn en competencias genericas (Competencia Lectura CrItica) a estudiantes de la Universidad Surcolombiana en las Sedes Central, Facultad de Salud, de los municipios de GarzOn, Pitalito y La Plata, para la presentaciOn de las pruebas SABER PRO</t>
  </si>
  <si>
    <t>BARRERO VASQUEZ MAGDA LILIANA</t>
  </si>
  <si>
    <t>CPS-241-A2012</t>
  </si>
  <si>
    <t>Servicios de capacitaciOn en competencias genericas (Competencia Escritura) a estudiantes de la Universidad Surcolombiana en las Sedes Central, Facultad de Salud, de los municipios de GarzOn, Pitalito y La Plata, para la presentaciOn de las pruebas SABER PRO</t>
  </si>
  <si>
    <t>CEDENO SALCEDO YELITHZA</t>
  </si>
  <si>
    <t>CPS-242-A2012</t>
  </si>
  <si>
    <t>Servicios de capacitaciOn en competencias genericas (Competencia Ingles) a estudiantes de la Universidad Surcolombiana en las Sedes Central, Facultad de Salud, de los municipios de GarzOn, Pitalito y La Plata, para la presentaciOn de las pruebas SABER PRO</t>
  </si>
  <si>
    <t>CPS-243-A2012</t>
  </si>
  <si>
    <t>Servicios de capacitaciOn en competencias genericas (Competencias Ciudadanas) a estudiantes de la Universidad Surcolombiana en las Sedes Central, Facultad de Salud, de los municipios de GarzOn, Pitalito y La Plata, para la presentaciOn de las pruebas SABER PRO</t>
  </si>
  <si>
    <t>CANO OTERO JONATHAN ANDRES</t>
  </si>
  <si>
    <t>CPS-244-A2012</t>
  </si>
  <si>
    <t>Servicios profesionales en la Oficina de Control Interno para realizar una auditorIa a laSAplicaciones LINIX y SILSA de la Universidad Surcolombiana</t>
  </si>
  <si>
    <t>IBANEZ SOLANO GLORIA HELENA</t>
  </si>
  <si>
    <t>CPS-245-A2012</t>
  </si>
  <si>
    <t>Servicios como asistente de acreditaciOn del Programa de Medicina en las diferenteSActividadeSAcademico y administrativas</t>
  </si>
  <si>
    <t>DUSSAN DUSSAN HOLMAN HERNANDO</t>
  </si>
  <si>
    <t>CPS-246-A2012</t>
  </si>
  <si>
    <t>Servicios de capacitaciOn en competencias genericas (Competencia Razonamiento Cuantitativo) a estudiantes de la Universidad Surcolombiana en las Sedes Central, Facultad de Salud, en los municipios de GarzOn, Pitalito y La Plata, para la presentaciOn de las pruebas SABER PRO</t>
  </si>
  <si>
    <t>CPS-247-A2012</t>
  </si>
  <si>
    <t>CERQUERA POLO MELIDA</t>
  </si>
  <si>
    <t>CPS-248-A2012</t>
  </si>
  <si>
    <t>Apoyo en los tramites de pago a los contratistas (honorarios, jOvenes investigadores y pasantes) y otras nOminas que puedan surgir durante la ejecuciOn de este contrato, en el Area de Personal</t>
  </si>
  <si>
    <t>CUELLAR SANTOS JUAN CARLOS</t>
  </si>
  <si>
    <t>CPS-249-A2012</t>
  </si>
  <si>
    <t>Apoyo metodolOgico dentro del proceso de acreditaciOn para el Programa de Licenciatura en EducaciOn ArtIstica y Cultural</t>
  </si>
  <si>
    <t>TRUJILLO NARVAEZ OSCAR OCTAVIO</t>
  </si>
  <si>
    <t>CPS-250-A2012</t>
  </si>
  <si>
    <t>Apoyo dentro del proceso de acreditaciOn para el Programa de Licenciatura en EducaciOn ArtIstica y Cultural</t>
  </si>
  <si>
    <t>CORTES OSORIO OSCAR JAVIER</t>
  </si>
  <si>
    <t>CPS-251-A2012</t>
  </si>
  <si>
    <t>Apoyo administrativo dentro del proceso de acreditaciOn de alta calidad del Programa de Lengua Castellana</t>
  </si>
  <si>
    <t>GONZALEZ CASTRO SANDRA ROCIO</t>
  </si>
  <si>
    <t>CPS-252-A2012</t>
  </si>
  <si>
    <t>Servicios de asesorIa y apoyo psicolOgica y apoyo al programa de prevenciOn promociOn de consumo de sustancias psicoactivas y programa de sexualidad responsable en el Area de Bienestar Universitario</t>
  </si>
  <si>
    <t>SANCHEZ FARFAN PAOLA ANDREA</t>
  </si>
  <si>
    <t>CPS-253-A2012</t>
  </si>
  <si>
    <t>Apoyo al proceso de obtenciOn de registro calificado para la creaciOn del Programa de IngenierIa Civil de la Facultad de IngenierIa</t>
  </si>
  <si>
    <t>HERRERA GARCIA LIDA YADILKA</t>
  </si>
  <si>
    <t>CPS-254-A2012</t>
  </si>
  <si>
    <t>Apoyo en las diferenteSActividades que conllevan el desarrollo del proceso de creaciOn del Programa de IngenierIa Mecanica y elaboraciOn del documento Condiciones de Calidad para solicitar el registro calificado según el Decreto 1295 del 20 de abril de 2010</t>
  </si>
  <si>
    <t>ROJAS NIETO DEIBY ALEXANDER</t>
  </si>
  <si>
    <t>CPS-255-A2012</t>
  </si>
  <si>
    <t>Servicios tecnicos en los procesos de analisis, diseNo y desarrollo e implementaciOn y mantenimiento de Sistemas de InformaciOn especIficamente en lo relacionado con el sistema de requerimientos y servicios y correspondencia interna, en el Centro de TecnologIas de InformaciOn y Comunicaciones</t>
  </si>
  <si>
    <t>CPS-256-A2012</t>
  </si>
  <si>
    <t>Apoyo a la gestiOn administrativa en la creaciOn de la MaestrIa en Didactica del Ingles</t>
  </si>
  <si>
    <t>TEJADA MORALES PAOLA ANDREA</t>
  </si>
  <si>
    <t>CPS-257-A2012</t>
  </si>
  <si>
    <t>AsesorIa psiquiatrica y apoyo Comite de Especialistas en el desarrollo de los programas de prevenciOn y promociOn en salud mental, en el Area de Bienestar Universitario</t>
  </si>
  <si>
    <t>MOSQUERA CONDE NAZLI MELISSA</t>
  </si>
  <si>
    <t>CPS-258-A2012</t>
  </si>
  <si>
    <t>Apoyo en los procesos de cubrimiento periodIstico y actualizaciOn de informaciOn al sistema de egresados de la Universidad, en la VicerrectorIa Academica</t>
  </si>
  <si>
    <t>CLEVES DIAZ MARIA DEL PILAR</t>
  </si>
  <si>
    <t>CPS-259-A2012</t>
  </si>
  <si>
    <t>CPS-260-A2012</t>
  </si>
  <si>
    <t>HOYOS SUAREZ CESAR AUGUSTO</t>
  </si>
  <si>
    <t>CPS-261-A2012</t>
  </si>
  <si>
    <t>CPS-262-A2012</t>
  </si>
  <si>
    <t>CPS-263-A2012</t>
  </si>
  <si>
    <t>VARGAS CALDERON JUAN FELIPE</t>
  </si>
  <si>
    <t>CPS-264-A2012</t>
  </si>
  <si>
    <t>Apoyo en los procesos y procediemientos del Sistema de Gestion De calidad y Gestion Ambiental en la Oficina de Plneacion</t>
  </si>
  <si>
    <t>CPS-265-A2012</t>
  </si>
  <si>
    <t>CPS-266-B-2012</t>
  </si>
  <si>
    <t>MURCIA CUBILLOSAURA HELENA</t>
  </si>
  <si>
    <t>CPS-267-A2012</t>
  </si>
  <si>
    <t>CPS-268-A2012</t>
  </si>
  <si>
    <t>Apoyo logistico y operativo en las funciones concernienteSAl levantamiento de Informacion requerida por la oficina asesora de planeacion</t>
  </si>
  <si>
    <t>Servicios profesionales de auditoria en la oficina d econtrol interno.</t>
  </si>
  <si>
    <t>CPS-268-B2012</t>
  </si>
  <si>
    <t>Prestar sus servicios de capacitaciOn en competencias genericas (competencia de ingles) a estudiantes de la Universidad Surcolombiana en las Sedes Central,Facultad de Salud,de los municipios de GarzOn,Pitalito y la Plata para la presentaciOn de las pruebas SABER PRO durante el mes de septiembre de 2012.</t>
  </si>
  <si>
    <t>CPS-269-A2012</t>
  </si>
  <si>
    <t>Apoyo logIstico y operativo en las funciones concernienteSAl levantamineto de informacion requerida por la Oficina Asesora de Planeacion</t>
  </si>
  <si>
    <t>CPS-270-A2012</t>
  </si>
  <si>
    <t>CPS-271-B2012</t>
  </si>
  <si>
    <t>ALARCON CURICO MAYRA ALEJANDRA</t>
  </si>
  <si>
    <t>CPS-272-B2012</t>
  </si>
  <si>
    <t>Apoyo a la gestion Administrativa en el Centro de Admisiones Registro y Control Academico.</t>
  </si>
  <si>
    <t>CPS-273-B2012</t>
  </si>
  <si>
    <t>CPS-274-B2012</t>
  </si>
  <si>
    <t>CPS-275-B2012</t>
  </si>
  <si>
    <t>CPS-276-B2012</t>
  </si>
  <si>
    <t>prestar sus servicios de CapacitaciOn en competencias genericas (Competencias Escritura) a estudiantes de la Universidad Surcolombiana en las Sedes Central, Facultad de Salud, de los municipios de GarzOn, Pitalito y la Plata, para la presentaciOn de la pruebas SABER PRO durante el mes de octubre de 2012</t>
  </si>
  <si>
    <t>CPS-277-B2012</t>
  </si>
  <si>
    <t>CPS-278-B2012</t>
  </si>
  <si>
    <t>CPS-279-B2012</t>
  </si>
  <si>
    <t>CPS-280-B2012</t>
  </si>
  <si>
    <t>CPS-281-B2012</t>
  </si>
  <si>
    <t>CPS-282-B2012</t>
  </si>
  <si>
    <t>CPS-283-B2012</t>
  </si>
  <si>
    <t>CPS-284-B2012</t>
  </si>
  <si>
    <t>CPS-285-B2012</t>
  </si>
  <si>
    <t>CPS-286-B-2012</t>
  </si>
  <si>
    <t>CPS-287-B2012</t>
  </si>
  <si>
    <t>CPS-288-B2012</t>
  </si>
  <si>
    <t>CPS-289-B2012</t>
  </si>
  <si>
    <t>CPS-290-B2012</t>
  </si>
  <si>
    <t>CPS-291-B2012</t>
  </si>
  <si>
    <t>CPS-292-B2012</t>
  </si>
  <si>
    <t>CPS-293-B2012</t>
  </si>
  <si>
    <t>CPS-294-B2012</t>
  </si>
  <si>
    <t>CPS-295-B2012</t>
  </si>
  <si>
    <t>CPS-296-B2012</t>
  </si>
  <si>
    <t>CPS-297-B2012</t>
  </si>
  <si>
    <t>CPS-298-B2012</t>
  </si>
  <si>
    <t>CPS-299-B2012</t>
  </si>
  <si>
    <t>CPS-300-B2012</t>
  </si>
  <si>
    <t>CPS-301-B-2012</t>
  </si>
  <si>
    <t>CPS-302-B2012</t>
  </si>
  <si>
    <t>CPS-303-B2012</t>
  </si>
  <si>
    <t>CPS-304-B2012</t>
  </si>
  <si>
    <t>CPS-305-B2012</t>
  </si>
  <si>
    <t>VARGAS CALDERON LUIS FERNANDO</t>
  </si>
  <si>
    <t>CPS-306-B2012</t>
  </si>
  <si>
    <t>Apoyo en la Gestion Administrativa en la Oficina de Relaciones Internacionales</t>
  </si>
  <si>
    <t>CPS-307-B2012</t>
  </si>
  <si>
    <t>CPS-308-B2012</t>
  </si>
  <si>
    <t>ZAMBRANO VERA CARLOS JULIO</t>
  </si>
  <si>
    <t>CPS-309-B2012</t>
  </si>
  <si>
    <t>Asistente para recolectar, analizar informacion, redaccion y archivo de documento, apoyo en la gestion del proceso de autoevalucion en la finalidad de acreditacion de alta calidad en el Programa de Economia</t>
  </si>
  <si>
    <t>CPS-310-B2012</t>
  </si>
  <si>
    <t>CARLOS ANDRES PUYO</t>
  </si>
  <si>
    <t>CPS-311-B2012</t>
  </si>
  <si>
    <t>CPS-312-B2012</t>
  </si>
  <si>
    <t>CPS-313-A-B2012</t>
  </si>
  <si>
    <t>CPS-314-B2012</t>
  </si>
  <si>
    <t>CPS-316-B2012</t>
  </si>
  <si>
    <t>CPS-317-B2012</t>
  </si>
  <si>
    <t>VARGAS ROJAS DIANA YUVELLY</t>
  </si>
  <si>
    <t>CPS-318-B2012</t>
  </si>
  <si>
    <t xml:space="preserve">prestar sus servicios de Apoyo a la gestiOn administrativa en el Departamento de Medicina Social Y Preventiva   de la Facultad de Salud de la Universidad Surcolombiana. SEGUNDA. OBLIGACIONES DEL CONTRATISTA. EL CONTRATISTA se compromete con la Universidad a: </t>
  </si>
  <si>
    <t>CPS-319-B2012</t>
  </si>
  <si>
    <t>CPS-320-B2012</t>
  </si>
  <si>
    <t>CPS-321-B2012</t>
  </si>
  <si>
    <t>SANDOVAL CUMBE HELBER MAURICIO</t>
  </si>
  <si>
    <t>CPS-322-B2012</t>
  </si>
  <si>
    <t>prestar sus servicios profesionales jurIdicos para el apoyo y asesorIa legal en la Oficina de JurIdica, en asuntos de alta complejidad</t>
  </si>
  <si>
    <t>CPS-323-B2012</t>
  </si>
  <si>
    <t>PUENTES FUENTES CINDY VANESSA</t>
  </si>
  <si>
    <t>CPS-324-B2012</t>
  </si>
  <si>
    <t>prestar servicios de apoyo a la gestiOn administrativa en el Programa de Ciencias PolIticas  de la Universidad Surcolombiana</t>
  </si>
  <si>
    <t>PACHECO GUTIERREZ LUIS FERNANDO</t>
  </si>
  <si>
    <t>CPS-325-B2012</t>
  </si>
  <si>
    <t>prestar servicios profesionales para realizar las funciones de Apoyo y AsesorIa  Academica y Administrativa al Programa de Ciencias PolIticas de la Facultad de Derecho de la Universidad Surcolombiana</t>
  </si>
  <si>
    <t>TORRES RICO AMANDA</t>
  </si>
  <si>
    <t>CPS-326-B2012</t>
  </si>
  <si>
    <t>prestar sus servicios de apoyo y asesorIa academica y administrativa de la Universidad Surcolombiana</t>
  </si>
  <si>
    <t>RAMON CARVAJAL CAYETANO</t>
  </si>
  <si>
    <t>CPS-327-B2012</t>
  </si>
  <si>
    <t>Servicios profesionales de asesoria y apoyo en el Programa de Administracion Financiera Ciclo Tecnologico Y Profesional en la Facultad de Economia y Administracion</t>
  </si>
  <si>
    <t>CPS-328-B2012</t>
  </si>
  <si>
    <t>CPS-329-B2012</t>
  </si>
  <si>
    <t>CPS-330-B2012</t>
  </si>
  <si>
    <t>CPS-331-B2012</t>
  </si>
  <si>
    <t>CPS-332-B2012</t>
  </si>
  <si>
    <t>CPS-333-B2012</t>
  </si>
  <si>
    <t>CPS-334-B2012</t>
  </si>
  <si>
    <t>CPS-335-B2012</t>
  </si>
  <si>
    <t>CPS-336-B2012</t>
  </si>
  <si>
    <t>CPS-337-B2012</t>
  </si>
  <si>
    <t>CPS-338-B2012</t>
  </si>
  <si>
    <t>CPS-339-B2012</t>
  </si>
  <si>
    <t>CPS-340-B2012</t>
  </si>
  <si>
    <t>Prestar servicios de apoyo para conformar y dirigir el grupo de Teatro de la universidad, orientar los talleres de formaciOn, realizar un montaje teatral por semestre. , de la Universidad Surcolombiana</t>
  </si>
  <si>
    <t>CPS-341-B2012</t>
  </si>
  <si>
    <t>CPS-342-B2012</t>
  </si>
  <si>
    <t>CPS-343-B2012</t>
  </si>
  <si>
    <t>CPS-344-B2012</t>
  </si>
  <si>
    <t>CPS-345-B2012</t>
  </si>
  <si>
    <t>HERRERA CANO DIANA PAOLA</t>
  </si>
  <si>
    <t>CPS-346-B2012</t>
  </si>
  <si>
    <t>CPS-347-B2012</t>
  </si>
  <si>
    <t>CPS-348-B2012</t>
  </si>
  <si>
    <t>CPS-349-B2012</t>
  </si>
  <si>
    <t>TRUJILLO REYES LINA MARIA</t>
  </si>
  <si>
    <t>CPS-350-B2012</t>
  </si>
  <si>
    <t>Prestar servicio de apoyo a  la  GestiOn Administrativa,  en la Secretaria Academica de la Facultad de EconomIa y AdministraciOn, de la Universidad Surcolombiana</t>
  </si>
  <si>
    <t>GUTIERREZ ANDRADE HOMERO IVAN</t>
  </si>
  <si>
    <t>CPS-351-B2012</t>
  </si>
  <si>
    <t>a prestar sus servicios Profesionales de AsesorIa JurIdica a la SecretarIa Academica de la Facultad de EconomIa y AdministraciOn, de la Universidad Surcolombiana.</t>
  </si>
  <si>
    <t>CPS-353-B2012</t>
  </si>
  <si>
    <t xml:space="preserve">a Prestar sus servicios de Realizar actividades  de apoyo en los talleres y laboratorios del programa  de EducaciOn artIstica de la Facultad de EducaciOn de la Universidad Surcolombiana. </t>
  </si>
  <si>
    <t>CPS-354-B2012</t>
  </si>
  <si>
    <t>Prestar sus servicios de  apoyo y asesorIa en laSActividadeSAcademicas que se realizan, y/o que se presenten de manera eventual, en los laboratorios de “Control de Calidad” y “ProcesoSAgroindustriales” de la  Facultad de IngenierIa</t>
  </si>
  <si>
    <t>ORTIZ HEREDIA CAMILO ELISEO</t>
  </si>
  <si>
    <t>CPS-355-B2012</t>
  </si>
  <si>
    <t>Prestar sus servicios como auxiliar de laboratorio de pruebas especializadas de la Facultad de IngenierIa, de la Universidad Surcolombiana</t>
  </si>
  <si>
    <t>CPS-356-B2012</t>
  </si>
  <si>
    <t>Prestar sus servicios en el laboratorio de Autocad y loSAuditorios de la Facultad de IngenierIa, de la Universidad Surcolombiana</t>
  </si>
  <si>
    <t>CPS-357-B2012</t>
  </si>
  <si>
    <t xml:space="preserve">Prestar sus servicios de apoyo para la coordinaciOn de laSActividadeSAcademicas, de la Universidad Surcolombiana. </t>
  </si>
  <si>
    <t>CPS-358-B2012</t>
  </si>
  <si>
    <t>Prestar sus servicios para realizar tareas de apoyo logIstico para el buen funcionamiento y desarrollo de laSActividadeSAcademicas que se desarrollan en laSAulas de clase ubicadas en la Sede Central, Edificio donde esta ubicada la Facultad de EducaciOn, 1º. 2º, 3º y 4º pisos de la Universidad Surcolombiana</t>
  </si>
  <si>
    <t>CPS-359-B2012</t>
  </si>
  <si>
    <t>Prestar sus servicios para realizar tareas de apoyo logIstico para el buen funcionamiento y desarrollo de laSActividadeSAcademicas que se desarrollan en laSAulas de clase ubicadas en la Sede Central, Edificio donde esta ubicada la Facultad de EducaciOn, 1º. 2º, 3º y 4º pisos de la Universidad Surcolombiana.</t>
  </si>
  <si>
    <t>CPS-360-B2012</t>
  </si>
  <si>
    <t>Prestar sus servicios de apoyo para el mantenimiento de laboratorios de Informatica de TecnologIa en Desarrollo de Software.</t>
  </si>
  <si>
    <t>CPS-361-B2012</t>
  </si>
  <si>
    <t>Prestar sus servicios de apoyo a la gestiOn administrativa en el Programa de Licenciatura de EducaciOn FIsica con enfasis EducaciOn FIsica, RecreaciOn y Deporte de la Universidad Surcolombiana con el propOsito de atender o se encargue de llevar el control y prestamo de los implementos deportivoSAsI como llevar el control y prestamo de la Sala Especializada del Gimnasio y Laboratorio de FisiologIa con la respectiva autorizaciOn del Jefe del programa.</t>
  </si>
  <si>
    <t>CPS-362-B2012</t>
  </si>
  <si>
    <t xml:space="preserve">Prestar sus servicios de Asistente de direcciOn y producciOn en  el centro de FormaciOn  y la ProducciOn RadiofOnica de la  Facultad de Ciencias Sociales y Humanas. </t>
  </si>
  <si>
    <t>ORTIZ CARDOZO JERSON ANDRES</t>
  </si>
  <si>
    <t>CPS-363-B2012</t>
  </si>
  <si>
    <t xml:space="preserve">servicios de asistencia de DirecciOn y ProducciOn en el Centro de ProducciOn Audiovisual de la Facultad de Ciencias Sociales y Humanas. </t>
  </si>
  <si>
    <t>CHARRY TENGONO JIMMY FERNANDO</t>
  </si>
  <si>
    <t>CPS-364-B2012</t>
  </si>
  <si>
    <t>Asistente de ProducciOn y EdiciOn del Canal Universitario Zoom en el Centro de ProducciOn Audiovisual de la Facultad de Ciencias Sociales y Humanas</t>
  </si>
  <si>
    <t>CPS-365-B2012</t>
  </si>
  <si>
    <t>Servicios de apoyo y asesria en el proceso de cobro coactivo de los expedientes en los que ya se han agotado la via persuasiva  y que a la fecha no han tenido respuesta favorable por parte de los respectivos deudores y que han configurado la renuncia de pagos.</t>
  </si>
  <si>
    <t>RAMOS OSPINA LINA MARIA</t>
  </si>
  <si>
    <t>CPS-366-B2012</t>
  </si>
  <si>
    <r>
      <t>Prestar sus servicios profesionales en la Oficina de Control Interno de la Universidad Surcolombiana</t>
    </r>
    <r>
      <rPr>
        <b/>
        <sz val="10"/>
        <rFont val="Arial"/>
        <family val="2"/>
      </rPr>
      <t xml:space="preserve"> </t>
    </r>
  </si>
  <si>
    <t>CARRILLO MORALES CARLOS MAURICIO</t>
  </si>
  <si>
    <t>CPS-367-B2012</t>
  </si>
  <si>
    <t>Prestar el servicio de apoyo al  Laboratorio de FIsica adscrito a la Facultad de Ciencias Exactas y Naturales para ejercer actividades  de manejo de equipos, preservaciOn y mediciOn de elementos quImicos, programaciOn academica y de atenciOn al público</t>
  </si>
  <si>
    <t>CARLOS ANDRES GUERRERO PALOMAR</t>
  </si>
  <si>
    <t>CPS-368-B2012</t>
  </si>
  <si>
    <t>Prestar el servicio de ElaboraciOn de los informes financieroSA los entes de control</t>
  </si>
  <si>
    <t>ARIAS STERLING GINA</t>
  </si>
  <si>
    <t>CPS-255-B-2012</t>
  </si>
  <si>
    <t>prestar sus servicios de apoyo a la gestiOn administrativa en el desarrollo de los seminarios de grado de la Facultad de EconomIa y AdministraciOn</t>
  </si>
  <si>
    <t>CUERVO POLANIA JOSE JOAQUIN</t>
  </si>
  <si>
    <t>CPS-256-B2012</t>
  </si>
  <si>
    <t>prestar sus servicios de Coordinador de la actividad “Identidad y convivencia Ciudadana” en el marco del desarrollo del Proyecto: PrevenciOn y ResoluciOn de Conflictos de la Universidad Surcolombiana</t>
  </si>
  <si>
    <t>LONDONO OROZCO JAIRO</t>
  </si>
  <si>
    <t>CPS-257-B2012</t>
  </si>
  <si>
    <t>prestar sus servicios de Elaborar y entregar el diseNo de un (1) modulo Institucional “AMBIENTES VIRTUALES DE APRENDIZAJE PARA SER APLICADO EN EL AULA” en el marco del DIPLOMADO COMPETENCIA S TIC’S PARA DOCENTES de la Universidad Surcolombiana.</t>
  </si>
  <si>
    <t>CPS-258-B2012</t>
  </si>
  <si>
    <t xml:space="preserve">prestar sus servicios para la ejecuciOn de trabajoSArtIsticos y culturaleSAl area de Bienestar Universitario en lo relacionado con el desarrollo del evento campaNa de expectativa “FASHAS SHOW Y OPERACION JAKE” en las instalaciones de la Sede Central de la Universidad realizando la aplicaciOn de encuestas (Herramientas del Diagnostico) a la comunidad universitaria, realizar el lanzamiento al publico del proyecto “ Identidad y Convivencia Ciudadana en el marco del desarrollo de la actividad del Plan de AcciOn Institucional: PrevenciOn y ResoluciOn de Conflictos de  la Universidad Surcolombiana, asI como desarrollar las convocatoriaSAl “Concurso de diseNo del escudo bandera y lema de esta Casa Estudios, la elaboraciOn del muro de la expresiOn y aplicaciOn de muestraSArtIsticas permanentes PERFORMANCE </t>
  </si>
  <si>
    <t>MONTERO CERQUERA MIREYA</t>
  </si>
  <si>
    <t>CPS-259-B2012</t>
  </si>
  <si>
    <t>prestar sus servicios  profesionales en PsicologIa al area de Bienestar Universitario en lo relacionado con el asesoramiento y ejecuciOn de tecnicas especIficas psicolOgicas  tendienteSA realizar un diagnOstico Institucional,  a traves del diseNo y ejecuciOn de instrumentos de mediciOn, desarrollando las estrategias para la promociOn e implementaciOn del proyecto: “Identidad y Convivencia Ciudadana en el marco del desarrollo de la actividad del Plan de AcciOn Institucional: PrevenciOn y ResoluciOn de Conflictos de la Universidad Surcolombiana.</t>
  </si>
  <si>
    <t>DUQUE HIGUERA MARIA DEL PILAR</t>
  </si>
  <si>
    <t>CPS-260-B2012</t>
  </si>
  <si>
    <t>CPS-261-B2012</t>
  </si>
  <si>
    <t>prestar sus servicios para Desarrollar y Orientar la capacitaciOn “Competencias Basicas para el Uso de las TIC” dirigidaSA los estudiantes de la Universidad Surcolombiana</t>
  </si>
  <si>
    <t>CLEVES RODRIGUEZ ISABEL CRISTINA</t>
  </si>
  <si>
    <t>CPS-262-B2012</t>
  </si>
  <si>
    <t>a prestar sus servicios para Realizar la revisiOn tecnica y los respectivoSAjusteSA los documentos denominados Plan de contingencia y continuidad Informatica y PolItica de seguridad de la informaciOn, determinar el nivel de criticidad de loSAplicativos de la Universidad Surcolombiana y entregar loSAnexos correspondienteSA GEL. de la Universidad Surcolombiana.</t>
  </si>
  <si>
    <t>VARON MONTEALEGRE ESTEFANIA</t>
  </si>
  <si>
    <t>CPS-263-B-2012</t>
  </si>
  <si>
    <t>prestar sus servicios de realizar las funciones de apoyo a la gestiOn administrativa en el proceso de autoevaluaciOn y ejecuciOn de laSActividades del plan de mejoramiento con fines de acreditaciOn de alta calidad del Programa de PsicologIa  la Universidad Surcolombiana</t>
  </si>
  <si>
    <t>VELASCO TRUJILLO DIEGO MAURICIO</t>
  </si>
  <si>
    <t>CPS-264-B-2012</t>
  </si>
  <si>
    <t>prestar sus servicios de realizar las funciones de apoyo a la gestiOn administrativa en el proceso de autoevaluaciOn y ejecuciOn de laSActividades del plan de mejoramiento con fines de acreditaciOn de alta calidad del Programa de PsicologIa  la Universidad Surcolombiana.</t>
  </si>
  <si>
    <t>SUAREZ BEDOYA LINA PAOLA</t>
  </si>
  <si>
    <t>CPS-265-B2012</t>
  </si>
  <si>
    <t>a prestar sus servicios de apoyo en la gestiOn administrativa al area de Bienestar Universitario en lo relacionado con la elaboraciOn  de oficios, comunicaciones, bases de datos, recolecciOn de informaciOn y demaSActividades necesarias  acorde con los objetivos de la Actividad  “Identidad y Convivencia Ciudadana”, en el marco del desarrollo del Proyecto: PrevenciOn y ResoluciOn de Conflictos de la Universidad Surcolombiana</t>
  </si>
  <si>
    <t>CPS-266-B2012</t>
  </si>
  <si>
    <t>prestar sus servicios de CapacitaciOn en competencias genericas (Competencias ciudadanas) a estudiantes de la Universidad Surcolombiana en las Sedes Central, Facultad de Salud, de los municipios de GarzOn, Pitalito y la Plata, para la presentaciOn de la pruebas SABER PRO durante el mes de septiembre de 2012</t>
  </si>
  <si>
    <t>VIVERO GUTIERREZ RENE</t>
  </si>
  <si>
    <t>CPS-267-B2012</t>
  </si>
  <si>
    <t>prestar sus servicios de CapacitaciOn en competencias especificas (MODELACION-ESTADISTICA) a profesores y estudiantes de la Universidad Surcolombiana, para la presentaciOn de la pruebas SABER PRO durante el mes de septiembre de  2012.</t>
  </si>
  <si>
    <t>prestar sus servicios de CapacitaciOn en competencias genericas (Competencia Ingles) a estudiantes de la Universidad Surcolombiana en las Sedes Central, Facultad de Salud, de los municipios de GarzOn, Pitalito y la Plata, para la presentaciOn de la pruebas SABER PRO durante el mes de septiembre de  2012..</t>
  </si>
  <si>
    <t>CPS-269-B2012</t>
  </si>
  <si>
    <t>prestar sus servicios CapacitaciOn en competencias genericas (Competencia Lectura CrItica) a estudiantes de la Universidad Surcolombiana en las Sedes Central, Facultad de Salud, de los municipios de GarzOn, Pitalito y la Plata, para la presentaciOn de la pruebas SABER PRO durante el mes de septiembre de  2012</t>
  </si>
  <si>
    <t>CARRENO BUSTAMANTE MARIA TERESA</t>
  </si>
  <si>
    <t>CPS-270-B2012</t>
  </si>
  <si>
    <t>prestar sus servicios de Brindar asesorIa  al Grupo de InvestigaciOn y ProyecciOn Social “Nuevas Visiones del Derecho” del Centro de Investigaciones de la Facultad de Derecho, en la revisiOn del documento maestro de creaciOn de la MaestrIa en Derecho Público</t>
  </si>
  <si>
    <t>BELTRAN RONDON GERMAN YOBANY</t>
  </si>
  <si>
    <t xml:space="preserve">prestar sus Servicios de Hosting y Dominio de la Plataforma www.uscovirtual.com </t>
  </si>
  <si>
    <t>GAITAN SANCHEZ MARIA ANGELICA</t>
  </si>
  <si>
    <t xml:space="preserve">prestar sus Servicios de Analisis, diseNo, soporte, actualizaciOn y mantenimiento del Sistema de InformaciOn de Bienestar Universitario </t>
  </si>
  <si>
    <t>VILLANI BARRERA SUSANA MARGARITA</t>
  </si>
  <si>
    <t>prestar sus Servicios de Auxiliar de investigaciOn cientIfica consistente en el trabajo de campo y la recolecciOn de la informaciOn en el marco de laSActividades de estudio epidemiolOgico sobre consumo de drogas sinteticas en la poblaciOn estudiantil de la Universidad Surcolombiana</t>
  </si>
  <si>
    <t>SANTOS SANCHEZ SERGIO ALEXANDER</t>
  </si>
  <si>
    <t xml:space="preserve">prestar sus Servicios de apoyo y acompaNamiento en la elaboraciOn del plan de desarrollo  de la Universidad Surcolombiana </t>
  </si>
  <si>
    <t>prestar sus Servicios de apoyo en el desarrollo de una estrategia de prevenciOn en el consumo de sustancias psicoactivas y promociOn de habilidades para la vida basada en herramientas de educaciOn, informaciOn y comunicaciOn</t>
  </si>
  <si>
    <t>Prestar los servicios de CapacitaciOn en competencias genericas (Competencia Razonamiento Cuantitativo) a estudiantes de la Universidad Surcolombiana en las Sedes Central, Facultad de Salud, de los municipios de GarzOn, Pitalito y la Plata, para la presentaciOn de la pruebas SABER PRO durante el mes de octubre de  2012</t>
  </si>
  <si>
    <t>Prestar los servicios para orientar metodolOgicamente el proceso de AutoevaluaciOn con fines de Re acreditaciOn del Programa de IngenierIa AgrIcola, en la recolecciOn y analisis de informaciOn de los indicadores numericos, especiales, opiniOn y conocimiento.</t>
  </si>
  <si>
    <t>Prestar los servicios de apoyo a laSActividades desarrolladas por la Oficina de Control Interno para el fomento de la cultura de Autocontrol, determinadas en el Programa de Auditoria de la Vigencia 2012</t>
  </si>
  <si>
    <t>Prestar los servicios para orientar metodolOgicamente el proceso de AutoevaluaciOn con fines de Re acreditaciOn del Programa de Pedagogia Infantil, en la recolecciOn y analisis de informaciOn de los indicadores numericos, especiales, opiniOn y conocimiento.</t>
  </si>
  <si>
    <t>NAUMOV ANDREI</t>
  </si>
  <si>
    <t>PrestaciOn de Servicios Profesionales para la formulaciOn, acompaNamiento y socializaciOn del Plan de Desarrollo 2013-2027 de la Facultad de EconomIa y AdministraciOn de la Universidad Surcolombiana durante el periodo academico B-2012</t>
  </si>
  <si>
    <t>PrestaciOn de Servicios en asesorIa en la CreaciOn y ElaboraciOn de los documentos previos para la obtenciOn del Registro Calificado para la Apertura de la MaestrIa en PetrOleos de la Universidad Surcolombiana</t>
  </si>
  <si>
    <t xml:space="preserve">UNIVERSIDAD SURCOLOMBIANA </t>
  </si>
  <si>
    <t>CARLOS ANTONIO HERMIDA GUILLERMO</t>
  </si>
  <si>
    <t>No. FE-001</t>
  </si>
  <si>
    <t>Prestar sus servicios como apoyo a la gestiOn administrativa en ILEUSCO cohorte I aNo 2012.</t>
  </si>
  <si>
    <t>REGIMEN PRIVADO</t>
  </si>
  <si>
    <t>NIEVA</t>
  </si>
  <si>
    <t>TERMINADO</t>
  </si>
  <si>
    <t>ROCIO REYES HERRERA</t>
  </si>
  <si>
    <t>No. FE-002</t>
  </si>
  <si>
    <t>DIANA GORETTY ESCOBAR PERDOMO</t>
  </si>
  <si>
    <t>No. FE-003</t>
  </si>
  <si>
    <t>MERCEDES TORRES GONZALEZ</t>
  </si>
  <si>
    <t>No. FE-004</t>
  </si>
  <si>
    <t>JULIAN CABRERA JIMENEZ</t>
  </si>
  <si>
    <t>No. FE-005</t>
  </si>
  <si>
    <t>Prestar sus servicios como apoyo profesional en el laboratorio TELL ME MORE del ILEUSCO cohorte I aNo 2012.</t>
  </si>
  <si>
    <t>GLADYS VARGASALMARIO</t>
  </si>
  <si>
    <t>No. FE-006</t>
  </si>
  <si>
    <t>Apoyo a la gesstiOn administrativa de las especializacionesen educacion integracion educativa para la discapacidad, comunicaciOn y creatividad para la docencia y pedagogia de la expresion ludica, cohorte XIV-A semestre 3 y Cohorte XIV-B semestre I/2012</t>
  </si>
  <si>
    <t>ALEXANDER PENA BARREIRO</t>
  </si>
  <si>
    <t>No. FE – 007</t>
  </si>
  <si>
    <t>APOYO A LA GESTION ADMINISTRATIVA EN LAS ESPECIALIZACIONES DE “INTEGRACION EDUCATIVA PARA LA DISCAPACIDAD, PEDAGOGIA DE LA EXPRESION LÚDICA, COMUNICACION Y CREATIVIDAD PARA LA DOCENCIA”, COHORTE XIV B, SEMESTRE 1, DE 2012,</t>
  </si>
  <si>
    <t>No. FE- 008</t>
  </si>
  <si>
    <t>APOYO A LA GESTION ADMINISTRATIVA EN LA ESPECIALIZACIONES DE “SISTEMAS DINAMICOS”.</t>
  </si>
  <si>
    <t>NORMA CONSTANZA YEPES CONDE</t>
  </si>
  <si>
    <t>No. FE – 009</t>
  </si>
  <si>
    <t>PRESTAR LOS SEERVICIOS DE APOYO A LA GESTION ADMINISTRATIVA EN EL PROGRAMA DE MAESTRIA EN EDUCACION</t>
  </si>
  <si>
    <t>LIQUIDADO</t>
  </si>
  <si>
    <t>JULIAN ANDRES RODRIGUEZ CASTRO</t>
  </si>
  <si>
    <t>No. FE-010</t>
  </si>
  <si>
    <t>Prestar los servicios profesionales como docente invitado dictando 70 horas en la cohorte I del aNo 2012.</t>
  </si>
  <si>
    <t>NORMA CONSTANZA BASTO SALAS</t>
  </si>
  <si>
    <t>No. FE-011</t>
  </si>
  <si>
    <t>Prestar los servicios profesionales como docente invitado dictando 350 horas en la cohorte I del aNo 2012.</t>
  </si>
  <si>
    <t>No. FE-012</t>
  </si>
  <si>
    <t>Prestar los servicios profesionales como docente invitado dictando 140 horas en la cohorte I del aNo 2012.</t>
  </si>
  <si>
    <t>CARLOS AUGUSTO GARCIA FORERO</t>
  </si>
  <si>
    <t>No. FE-013</t>
  </si>
  <si>
    <t>EYLIN CAROLINA DIAZ TORRES</t>
  </si>
  <si>
    <t>No. FE-014</t>
  </si>
  <si>
    <t>ISABEL CRISTINA PARRA BENEDETTI</t>
  </si>
  <si>
    <t>No. FE-015</t>
  </si>
  <si>
    <t>No. FE-016</t>
  </si>
  <si>
    <t>YOHAMER ERNESTO GUEVARA SALAZAR</t>
  </si>
  <si>
    <t>No. FE-017</t>
  </si>
  <si>
    <t>No. FE-018</t>
  </si>
  <si>
    <t>CARLOS ALBERTO SANCHEZ MANRIQUE</t>
  </si>
  <si>
    <t>No. FE-019</t>
  </si>
  <si>
    <t>Prestar los servicios profesionales como docente invitado dictando 210 horas en la cohorte I del aNo 2012.</t>
  </si>
  <si>
    <t>JHON EFRAIN SANCHEZ BOLANOS</t>
  </si>
  <si>
    <t>No. FE-020</t>
  </si>
  <si>
    <t>EVER ARMANDO VARGASADAMES</t>
  </si>
  <si>
    <t>No. FE-021</t>
  </si>
  <si>
    <t>MARIA DEL PILAR NARVAEZ GARZON</t>
  </si>
  <si>
    <t>No. FE-022</t>
  </si>
  <si>
    <t>YINA PAOLA CANON REINA</t>
  </si>
  <si>
    <t>No. FE-023</t>
  </si>
  <si>
    <t>ALBERTO RODRIGUEZ LOSADA</t>
  </si>
  <si>
    <t>No. FE-024</t>
  </si>
  <si>
    <t>JUAN GABRIEL SOLORZANO</t>
  </si>
  <si>
    <t>No. FE-025</t>
  </si>
  <si>
    <t>OLGA LUCIA MONTEALEGRE GRANADOS</t>
  </si>
  <si>
    <t>No. FE-026</t>
  </si>
  <si>
    <t>IVONNE CAROLINA RIVERA CORRALES</t>
  </si>
  <si>
    <t>No. FE-027</t>
  </si>
  <si>
    <t>SANDRA MERCEDES PARRA TRUJILLO</t>
  </si>
  <si>
    <t>No. FE-028</t>
  </si>
  <si>
    <t>GENTIL MURCIA MOLINA</t>
  </si>
  <si>
    <t>No. FE-029</t>
  </si>
  <si>
    <t>MARTHA PATRICIA OBREGON SILVA</t>
  </si>
  <si>
    <t>No. FE – 030</t>
  </si>
  <si>
    <t>PRESTAR SUS SERVICIOS COMO DOCENTE INVITADO EN EL DESARROLLO DE LA ESPECIALIZACION INTEGRACION EDUCATIVA PARA LA DISCAPACIDAD, ASIGNATURA DEPRIVACION SOCIOAFECTIVA, COHORTE XIV A.</t>
  </si>
  <si>
    <t>DIEGO OMAR FLOREZ LUGO</t>
  </si>
  <si>
    <t>No. FE-031</t>
  </si>
  <si>
    <t>KATHERINE SALAZAR MARTINEZ</t>
  </si>
  <si>
    <t>No. FE-032</t>
  </si>
  <si>
    <t>LINA CONSTANZA HOME GUTIERREZ</t>
  </si>
  <si>
    <t>No. FE-033</t>
  </si>
  <si>
    <t>FABIAN ANDRES GAONA OVALLE</t>
  </si>
  <si>
    <t>No. FE-034</t>
  </si>
  <si>
    <t>ORFANIRI CASTANEDA GUZMAN</t>
  </si>
  <si>
    <t>No. FE-035</t>
  </si>
  <si>
    <t>MAGDA MAYLETH DIAZ PAQUE</t>
  </si>
  <si>
    <t>No. FE-036</t>
  </si>
  <si>
    <t>No. FE- 037</t>
  </si>
  <si>
    <t xml:space="preserve">ANULADO </t>
  </si>
  <si>
    <t>LINA MARIA CONTRERAS GUTIERREZ</t>
  </si>
  <si>
    <t>No. FE-038</t>
  </si>
  <si>
    <t>GERMAN PERDOMO TRUJILLO</t>
  </si>
  <si>
    <t>No. FE-039</t>
  </si>
  <si>
    <t>DANIEL FERNANDO TORRES CHARRY</t>
  </si>
  <si>
    <t>No. FE-040</t>
  </si>
  <si>
    <t>HECTOR EDUARDO CLEVES DIAZ</t>
  </si>
  <si>
    <t>No. FE-041</t>
  </si>
  <si>
    <t>NATALIA CORREDOR TOVAR</t>
  </si>
  <si>
    <t>No. FE-042</t>
  </si>
  <si>
    <t>LUZ DARY TORRES GONZALEZ</t>
  </si>
  <si>
    <t>No. FE-043</t>
  </si>
  <si>
    <t>YIRA NATALIA OSPINA MURCIA</t>
  </si>
  <si>
    <t>No. FE-044</t>
  </si>
  <si>
    <t>ANA VICTORIA PUENTES DE VELAZQUEZ</t>
  </si>
  <si>
    <t>No. FE- 045</t>
  </si>
  <si>
    <t>PRESTAR SUS SERVICIOS PROFESIONALES DE ASESORIA ACADEMICA DEL PROGRAMA DE MAESTRIA EN EDUCACION</t>
  </si>
  <si>
    <t xml:space="preserve">MARTHA PATRICIA VIVES </t>
  </si>
  <si>
    <t>No. FE-046</t>
  </si>
  <si>
    <t>PRESTAR SUS SERVICIOS PROFESIONLES COMO DOCENTE INVITADO EN EL DESARROLLO DEL PROGRAMA DE MAESTRIA EN EDUCACION, aREA DE PROFUNDIZACION, DISENO, GESTION Y EVALUACION CURRICULAR, COHORTE IV - CUARTO SEMESTRE A REALIZARSE EN LA UNIVERSIDAD SURCOLOMBIANA, SEDE NEIVA, DICTANDO 26 HORAS DE CATeDRA DEL SEMINARIO "FORMULACION DEL PROBLEMA DE INVESTIGACION"</t>
  </si>
  <si>
    <t>JAIME MONJE MAHECHA</t>
  </si>
  <si>
    <t>No. FE – 047</t>
  </si>
  <si>
    <t>PRESTAR SUS SERVICIOS COMO DOCENTE INVITADO , EN EL DESARROLLO DE LA ESPECIALIZACION PEDAGOGIA DE LA EXPRESION LUDICA, EN LA ASIGNATURA FUNDAMENTOS ED LUDICA COHORTE XIV B.</t>
  </si>
  <si>
    <t>No. FE – 048</t>
  </si>
  <si>
    <t>PRESTAR SUS SERVICIOS COMO DOCENTE INVITADO , EN EL DESARROLLO DE LA ESPECIALIZACION INTEGRACION EDUCATIVA PARA LA DISCAPACIDAD, ASIGNATURA DESARROLLO HUMANO,  COHORTE XIV B.</t>
  </si>
  <si>
    <t>PIEDAD CECILIA ORTEGA VALENCIA</t>
  </si>
  <si>
    <t>No. FE-049</t>
  </si>
  <si>
    <t>PRESTAR SUS SERVICIOS PROFESIONALES COMO DOCENTE INVITADO AL PROGRAMA DE MAESTRIA EN EDUCACION</t>
  </si>
  <si>
    <t>No. FE 050</t>
  </si>
  <si>
    <t>PRESTAR SERVICIOS DE APOYO A LA GESTION ADMINISTRATIVA EN EL DIPLOMADO EN DOCENCIA UNIVERSITARIA GRUPO I DE LA UNIVERSIDAD SURCOLOMBIANA.</t>
  </si>
  <si>
    <t>ROQUE GONZALEZ GARZON</t>
  </si>
  <si>
    <t>No-FE-051</t>
  </si>
  <si>
    <t>No. FE – 052</t>
  </si>
  <si>
    <t>PRESTAR SUS SERVICIOS COMO DOCENTE INVITADO EN EL DESARROLLO DE LA ESPECIALIZACION INTEGRACION EDUCATIVA PARA LA DISCAPACIDAD, ASIGNATURA PROBLEMAS EN EL APRENDIZAJE, COHORTE XIV A.</t>
  </si>
  <si>
    <t>RUBI LORENA MORALES MOSQUERA</t>
  </si>
  <si>
    <t>No. FE – 053</t>
  </si>
  <si>
    <t>PRESTAR SUS SERVICIOS COMO DOCENTE INVITADO EN EL DESARROLLO DE LA ESPECIALIZACION COMUNICACION Y CREATIVIDAD PARA LA DOCENCIA, ASIGNATURA TALLER DE PRODUCCION PRENSA, COHORTE XIV A.</t>
  </si>
  <si>
    <t>No. FE – 054</t>
  </si>
  <si>
    <t>PRESTAR SUS SERVICIOS COMO DOCENTE INVITADO EN EL DESARROLLO DE LAS ESPECIALIZACIONES DICTANDO EL SEMINARIO “HERRAMIENTAS PARA LA CONSTRUCCION DE PROYECTOS DE VIDA EN EL AULA”, COHORTE XIV A.</t>
  </si>
  <si>
    <t>No. FE 055</t>
  </si>
  <si>
    <t>PRESTAR SERVICIOS DE APOYO A LA GESTION ADMINISTRATIVA EN EL CURSO FORMACION PEDAGOGICA PARA PROFESIONALES DE LA UNIVERSIDAD SURCOLOMBIANA.</t>
  </si>
  <si>
    <t>No. FE-056</t>
  </si>
  <si>
    <t>Prestar los servicios profesionales como docente invitado dictando 70 horas en la cohorte I sede Pitalito del aNo 2012.</t>
  </si>
  <si>
    <t>PITALITO</t>
  </si>
  <si>
    <t>DORIS CONSUELO CASAS ROA</t>
  </si>
  <si>
    <t>No. FE-057</t>
  </si>
  <si>
    <t>Prestar los servicios profesionales como docente invitado dictando 140 horas en la cohorte I del aNo 2012, sede Pitalito.</t>
  </si>
  <si>
    <t>LUIS ALBERTO MALAGON PLATA</t>
  </si>
  <si>
    <t>No. FE- 058</t>
  </si>
  <si>
    <t>No. FE-059</t>
  </si>
  <si>
    <t xml:space="preserve">PRSTAR SERVICIOS DE ASESORIA JURIDICA A LOS PROYECTOS DE PROYECCION SOCIAL QUE SE DESARROLLEN EN LA FACULTAD DE EDUCACION </t>
  </si>
  <si>
    <t xml:space="preserve">HUILA </t>
  </si>
  <si>
    <t>No.FE-060</t>
  </si>
  <si>
    <t>Prestar los servicios profesionales como docente invitado dictando 140 horas en la cohorte II del aNo 2012.</t>
  </si>
  <si>
    <t>No.FE-061</t>
  </si>
  <si>
    <t>Prestar los servicios profesionales como docente invitado dictando 210 horas en la cohorte II del aNo 2012.</t>
  </si>
  <si>
    <t>No.FE-062</t>
  </si>
  <si>
    <t>No.FE-063</t>
  </si>
  <si>
    <t>Prestar los servicios profesionales como docente invitado dictando 70 horas en la cohorte II del aNo 2012.</t>
  </si>
  <si>
    <t>No.FE-064</t>
  </si>
  <si>
    <t>No.FE-065</t>
  </si>
  <si>
    <t>No.FE-066</t>
  </si>
  <si>
    <t>MICHELLE FRANCINE CABARCAS CAMARGO</t>
  </si>
  <si>
    <t>No.FE-067</t>
  </si>
  <si>
    <t>No.FE-068</t>
  </si>
  <si>
    <t>No.FE-069</t>
  </si>
  <si>
    <t>No.FE-070</t>
  </si>
  <si>
    <t>No.FE-071</t>
  </si>
  <si>
    <t>No.FE-072</t>
  </si>
  <si>
    <t>No.FE-073</t>
  </si>
  <si>
    <t>No.FE-074</t>
  </si>
  <si>
    <t>No. FE-075</t>
  </si>
  <si>
    <t xml:space="preserve">PRESTAR SERVICIOS EN LA DIVULGACION Y EMPODERAMIENTO DE LASACTIVIDADESACADEMICAS Y DE PROYECCION SOCIAL DE LA FACULTAD DE EDUCACION </t>
  </si>
  <si>
    <t>JUAN BAUTISTA JARAMILLO HERRERA</t>
  </si>
  <si>
    <t>No. FE- 076</t>
  </si>
  <si>
    <t>LUIS ALFONSO TAMAYO VALENCIA</t>
  </si>
  <si>
    <t>No. FE-077</t>
  </si>
  <si>
    <t>MARIA FERANDA MENDEZ</t>
  </si>
  <si>
    <t>No. FE- 078</t>
  </si>
  <si>
    <t xml:space="preserve">SERVICIOS DE APOYO A LA GESTION ADMINISTRATIVA DE LA COORDINACION DE PROYECCION SOCIAL DE LA FACULTA DE EDUCACION </t>
  </si>
  <si>
    <t>ANGEL MILLER ROA CRUZ</t>
  </si>
  <si>
    <t>FE – 079</t>
  </si>
  <si>
    <t>PRESTAR SUS SERVICIOS COMO DOCENTE INVITADO EN EL DESARROLLO DE LA ESPECIALIZACION PEDAGOGIA DE LA EXPRESION LUDICA DICTANDO 18 HORAS EN LA ASINGATURA LUDIEXPRESION ECOLOGICA COHORTE XIV PRIMER PERIODO.</t>
  </si>
  <si>
    <t>SANDRA PATRICIA IMBACHI ROJAS</t>
  </si>
  <si>
    <t>No.- FE-080</t>
  </si>
  <si>
    <t>Prestar sus servicios como apoyo a la gestiOn administrativa en ILEUSCO sede Pitalito cohorte I aNo 2012.</t>
  </si>
  <si>
    <t>No. - FE – 081</t>
  </si>
  <si>
    <t>PRESTAR SUS SERVICIOS DE ASESORIA Y ACOMPANAMIENTO AL PROYECTO DE INVESTIGACION “ESTRATEGIA DE SEGUIMIENTO DE CORTO Y LARGO PLAZO” Y ESTUDIO DE IMPACTO DE LOS EGRESADOS EN EL MEDIO SOCIAL, DE LAS COHORTES DE 2005 A 2010.</t>
  </si>
  <si>
    <t>LISIMACO VALLEJO</t>
  </si>
  <si>
    <t>EXTRANJERO</t>
  </si>
  <si>
    <t>No. FE- 082</t>
  </si>
  <si>
    <t xml:space="preserve">SERVICIOS PROFESIONALES COMO CONFERENCISTA INVITADO </t>
  </si>
  <si>
    <t>FE 083</t>
  </si>
  <si>
    <t>PRESTAR SERVICIOS PROFESIONALES COMO DOCENTE INVITADO EN EL DESARROLLO DEL DIPLOMADO EN DOCENCIA UNIVERSITARIA GRUPO I DE LA UNIVERSIDAD SURCOLOMBIANA</t>
  </si>
  <si>
    <t>No.FE-084</t>
  </si>
  <si>
    <t>Prestar sus servicios profesionales como docente invitado en la aplicaciOn del examen de ingles y validaciOn del mismo.</t>
  </si>
  <si>
    <t>No. FE – 085</t>
  </si>
  <si>
    <t>PRESTAR SUS SERVICIOS COMO DOCENTE INVITADO, EN EL DESARROLLO DE LA ESPECIALIZACION INTEGRACION EDUCATIVA PARA LA DISCAPACIDAD, COHORTE XIV B, DICTANDO 18 HORAS EN LA ASIGNATURA COMPONENTE FLEXIBLE, PROBLEMAS EN EL APRENDIZAJE.</t>
  </si>
  <si>
    <t>RAMIRO LOSADA BERJAN</t>
  </si>
  <si>
    <t>No. FE- 086</t>
  </si>
  <si>
    <t xml:space="preserve">PRESTAR SERVICIOS COMO DOCENTE INVITADO, PARA EL ENCUENTRO DEL PROGRAMA PEDAGOGIA INFANTIL </t>
  </si>
  <si>
    <t>AMINTA RAMIREZ CORONADO</t>
  </si>
  <si>
    <t>No. FE 087</t>
  </si>
  <si>
    <t>MARIA CLARA TOVAR DE ACOSTA</t>
  </si>
  <si>
    <t>No. FE- 088</t>
  </si>
  <si>
    <t>No. FE-089</t>
  </si>
  <si>
    <t>APOYO A LA GESTION ADMINISTRATIVA EN LAS ESPECIALIZACIONES DE “INTEGRACION EDUCATIVA PARA LA DISCAPACIDAD,COMUNICACION Y CREATIVIDAD PARA LA DOCENCIA Y PEDAGOGIA DE LA EXPRESION LUDICA”, COHORTE XIV B, SEMESTRE 2, DEL 2012,</t>
  </si>
  <si>
    <t>DANIEL DUSSAN MERA</t>
  </si>
  <si>
    <t>No. FE-090</t>
  </si>
  <si>
    <t>APOYO A LA GESTION ADMINISTRATIVA EN LAS ESPECIALIZACIONES DE “INTEGRACION EDUCATIVA PARA LA DISCAPACIDAD, COMUNICACION Y CREATIVIDAD PARA LA DOCENCIA Y PEDAGOGIA DE LA EXPRESION LÚDICA”, COHORTE XIV B, SEMESTRE 2, DE 2012,</t>
  </si>
  <si>
    <t>No. FE 091</t>
  </si>
  <si>
    <t xml:space="preserve">PRESTAR SERVICIO PROFESIONALES COMO DOCENTE INVITADO EN EL DESARROLLO DEL CURSO FORMACION PEDAGOGICA PARA PROFESIONALES SEDE NEIVA </t>
  </si>
  <si>
    <t>No. FE-092</t>
  </si>
  <si>
    <t>Prestar sus servicios como apoyo a la gestiOn administrativa en ILEUSCO cohorte III aNo 2012.</t>
  </si>
  <si>
    <t>No.FE-093</t>
  </si>
  <si>
    <t>No. FE-094</t>
  </si>
  <si>
    <t>Prestar sus servicios como apoyo profesional y academico en el Laboratorio Tell me more de ILEUSCO en la cohorte III del aNo 2012.</t>
  </si>
  <si>
    <t>No. FE-095</t>
  </si>
  <si>
    <t>Prestar sus servicios de AsesorIa y Apoyo financiero y administrativo en ILEUSCO en la cohorte III del aNo 2012.</t>
  </si>
  <si>
    <t>No. FE-096</t>
  </si>
  <si>
    <t>Prestar sus servicios de AsesorIa y apoyo en el Sistema de Gestion Integral en ILEUSCO en la cohorte III del aNo 2012 .</t>
  </si>
  <si>
    <t>ROGER TORO MUNOZ</t>
  </si>
  <si>
    <t>N0.097</t>
  </si>
  <si>
    <t xml:space="preserve">Prestar servicios de apoyo a la gestion administrativa en actividades de archivistica en la coordinacion de proyeccion social </t>
  </si>
  <si>
    <t xml:space="preserve">YANETH CHAVARRO RIOS </t>
  </si>
  <si>
    <t>No. 098</t>
  </si>
  <si>
    <t>Prestar servicios de apoyo a la gestiOn administrativa en el diplomado en docencia universitaria</t>
  </si>
  <si>
    <t>MARIA CRISTINA ANDRADE ORTIZ</t>
  </si>
  <si>
    <t>No. FE 099</t>
  </si>
  <si>
    <t>No. FE- 100</t>
  </si>
  <si>
    <t>ANULADO</t>
  </si>
  <si>
    <t>No. FE-101</t>
  </si>
  <si>
    <t>Prestar sus servicios profesionales como docente invitado dictando 210 horas de catedra de la cohorte III del aNo 2012.</t>
  </si>
  <si>
    <t>NATALIA MENDEZ LUGO</t>
  </si>
  <si>
    <t>No. FE-102</t>
  </si>
  <si>
    <t>Prestar sus servicios profesionales como docente invitado dictando 140 horas de catedra de la cohorte III del aNo 2012.</t>
  </si>
  <si>
    <t>No.FE-103</t>
  </si>
  <si>
    <t>No. FE-104</t>
  </si>
  <si>
    <t>Prestar sus servicios profesionales como docente invitado dictando 70 horas de catedra de la cohorte III del aNo 2012.</t>
  </si>
  <si>
    <t>No. FE-105</t>
  </si>
  <si>
    <t>No FE-106</t>
  </si>
  <si>
    <t>NATALIA ANDREA CONTRERAS GUTIERREZ</t>
  </si>
  <si>
    <t>No. FE-107</t>
  </si>
  <si>
    <t>No. FE-108</t>
  </si>
  <si>
    <t>No. FE-109</t>
  </si>
  <si>
    <t>No. FE-110</t>
  </si>
  <si>
    <t>No.FE-111</t>
  </si>
  <si>
    <t>No. FE-112</t>
  </si>
  <si>
    <t>No. FE-113</t>
  </si>
  <si>
    <t>No FE-114</t>
  </si>
  <si>
    <t>No. FE-115</t>
  </si>
  <si>
    <t>Prestar sus servicios profesionales como docente invitado dictando 280 horas de catedra de la cohorte III del aNo 2012.</t>
  </si>
  <si>
    <t>No. FE-116</t>
  </si>
  <si>
    <t>No.FE-117</t>
  </si>
  <si>
    <t>No. FE-118</t>
  </si>
  <si>
    <t>No. FE-119</t>
  </si>
  <si>
    <t>No. FE-120</t>
  </si>
  <si>
    <t>EDISSON RODRIGUEZ QUINTERO</t>
  </si>
  <si>
    <t>No. FE-121</t>
  </si>
  <si>
    <t>No. FE-122</t>
  </si>
  <si>
    <t>No. FE-123</t>
  </si>
  <si>
    <t>No. FE-124</t>
  </si>
  <si>
    <t>No. FE-125</t>
  </si>
  <si>
    <t>No. FE-126</t>
  </si>
  <si>
    <t>No, FE-127</t>
  </si>
  <si>
    <t>No. FE-128</t>
  </si>
  <si>
    <t>No. FE-129</t>
  </si>
  <si>
    <t>Prestar sus servicios profesionales como docente invitado dictando 70 horas de catedra de la cohorte II sede pitalito del aNo 2012.</t>
  </si>
  <si>
    <t>No. FE- 130</t>
  </si>
  <si>
    <t>PRESTAR LOS SERVICIOS DE APOYO A LA GESTION ADMINISTRATIVA EN EL PROGRAMA DE MAESTRIA EN EDUCACION</t>
  </si>
  <si>
    <t>NATALIA ANDREA PIEDRAHITA MOTTA</t>
  </si>
  <si>
    <t>No. FE- 131</t>
  </si>
  <si>
    <t>PRESTAR SUS SERVICIOS PROFESIONALES DE ASESORIA, ASISTENCIA Y APOYO A LA GESTION ADMINISTRATIVA Y ACADEMICA DEL PROGRAMA DE MAESTRIA EN EDUCACION</t>
  </si>
  <si>
    <t>No. FE-132</t>
  </si>
  <si>
    <t>CARLOS ALCIDES MUNOZ HERNANDEZ</t>
  </si>
  <si>
    <t>No. FE-133</t>
  </si>
  <si>
    <t>Prestar sus servicios profesionales como conferencista invitado desarrollando la conferencia - taller "Niveles de la adquisiciOn  de una segunda lengua, TaxonomIa de Bloom aprendizaje cooperativo hacia el desarrollo de habilidades de pensamiento superior de nuestroSAprendices".</t>
  </si>
  <si>
    <t>PEDRO ALONSO LOPEZ ALVARADO</t>
  </si>
  <si>
    <t>No. FE 134</t>
  </si>
  <si>
    <t>ROCIO DEL PILAR RAMIREZ PERDOMO</t>
  </si>
  <si>
    <t>No. FE-135</t>
  </si>
  <si>
    <t>PRESTAR SUS SERVICIOS DE ORIENTAR LA PRIMERA ETAPA DEL PROCESO DE AUTOEVALUACION DE ACUERDO A LOS LINEAMIENTOS INSTITUCIONALES DE ACREDITACION Y DEL CONSEJO NACIONAL DE ACREDITACION -CNA- PARA LAS ESPECIALIZACIONES “PEDAGOGIA DE LA EXPRESION LUDICA, COMUNICACION Y CRETAIVIDAD PARA DOCENCIA E INTEGRACION EDUCATIVA PARA LA DISCAPACIDAD”</t>
  </si>
  <si>
    <t>MAGDA ALETTE NAVARRO SALCEDO</t>
  </si>
  <si>
    <t>No. FE 136</t>
  </si>
  <si>
    <t>MARIA ELVIRA CARVAJAL SALCEDO</t>
  </si>
  <si>
    <t>No. FE- 137</t>
  </si>
  <si>
    <t>PRESTAR SUS SERVICIOS PROFESIONALES COMO DOCENTE INVITADO AL PROGRAMA DE MAESTRIA EN EDUCACION COHORTE IV- CUARTO SEMESTRE A REALIZARSE EN LA SEDE NEIVA, DICTANDO 26 HORAS CATEDRA.</t>
  </si>
  <si>
    <t>JAVIER ALFREDO FAYAD SIERRA</t>
  </si>
  <si>
    <t>No. FE- 138</t>
  </si>
  <si>
    <t>MARCO RAUL MEJIA JIMENEZ</t>
  </si>
  <si>
    <t>No. FE-139</t>
  </si>
  <si>
    <t>PRESTAR SUS SERVICIOS PROFESIONALES COMO DOCENTE INVITADO AL PROGRAMA DE MAESTRIA EN EDUCACION COHORTE V- SEGUNDO SEMESTRE A REALIZARSE EN LA SEDE NEIVA, DICTANDO 26 HORAS CATEDRA.</t>
  </si>
  <si>
    <t>No, FE-140</t>
  </si>
  <si>
    <t>Prestar sus servicios profesionales en la elaboraciOn del proyecto de autoevaluaciOn del curriculo del Instituto ILEUSCO.</t>
  </si>
  <si>
    <t xml:space="preserve">NATHALI E ROJAS MARIN </t>
  </si>
  <si>
    <t>No. FE-141</t>
  </si>
  <si>
    <t xml:space="preserve">PRESTAR SERVICIOS DE APOYO A LA DIRECCION GENERAL DE PROYECCION SOCIAL </t>
  </si>
  <si>
    <t>212/08721</t>
  </si>
  <si>
    <t>ALCIDES PARRA ROJAS</t>
  </si>
  <si>
    <t>FE-142</t>
  </si>
  <si>
    <t>PRESTAR SUS SERVICIOS PROFESIONALES COMO DOCENTE INVITADO, EN EL DESARROLLO DE LA  ESPECIALIZACION “INTEGRACION EDUCATIVA PARA LA DISCAPACIDAD Y PEDAGOGIA DE LA EXPRESION LUDICA”, COHORTE XIV-B, SEGUNDO PERIODO A REALIZARSE EN LA UNIVERSIDAD SURCOLOMBIANA SEDE NEIVA, DICTADO VEINTIDOS (22) HORAS DE CATEDRA EN LA ASIGNATURA “LITERALUDICA” Y DIEZ (10) HORAS DE CATEDRA EN “CURRICULO ADECUACIONES – LENGUA CASTELLANA”</t>
  </si>
  <si>
    <t>FE-143</t>
  </si>
  <si>
    <t>PRESTAR SUS SERVICIOS PROFESIONALES COMO DOCENTE INVITADO, EN EL DESARROLLO DE LA  ESPECIALIZACION “COMUNICACION Y CREATIVADAD PARA LA DOCENCIA”, COHORTE XIV-B, SEGUNDO PERIODO A REALIZARSE EN LA UNIVERSIDAD SURCOLOMBIANA SEDE NEIVA, DICTADO VEINTIDOS (22) HORAS DE CATEDRA EN LA ASIGNATURA “TALLER DE AUTORRECONOCIMIENTO I Y II”</t>
  </si>
  <si>
    <t>FE-144</t>
  </si>
  <si>
    <t>PRESTAR SUS SERVICIOS PROFESIONALES COMO DOCENTE INVITADO, EN EL DESARROLLO DE LA  ESPECIALIZACION “INTEGRACION EDUCATIVA PARA DISCAPAQCIDAD Y PEDAGOGIA DE LA EXPRESION LUDICA”, COHORTE XIV-B, SEGUNDO PERIODO A REALIZARSE EN LA UNIVERSIDAD SURCOLOMBIANA SEDE NEIVA, DICTANDO DIEZ (10) HORAS DE CATEDRA EN LA ASIGNATURA “CURRICULO Y ADECUACIONES MATEMATICAS”, VEINTIDOS (22) HORAS DE CATEDRA EN “LUDIMATEMATICAS” Y DIEZ (10) HORAS DE CATEDRA EN “CURRICULO Y ADECUACIONES CIENCIAS NATURALES”</t>
  </si>
  <si>
    <t>LINO MUNOZ BRAVO</t>
  </si>
  <si>
    <t>FE145</t>
  </si>
  <si>
    <t>FE 146</t>
  </si>
  <si>
    <t>FE –147</t>
  </si>
  <si>
    <t>PRESTAR SUS SERVICIOS COMO DOCENTE INVITADO , EN EL DESARROLLO DE LA ESPECIALIZACION “INTEGRACIONEDUCATIVA PARA LA DISCAPACIDAD”, COHORTE XIV-B, SEGUNDO PERIODO A REALIZARSE EN LA UNIVERSIDAD SURCOLOMBIANA SEDE NEIVA, DICTANDO DIEZ  (10) HORAS DE CATEDRA EN LA ASIGNATURA “CURRICULO Y ADECUACIONES EDUFISICA”.</t>
  </si>
  <si>
    <t xml:space="preserve">GERARDO GUTIERREZ JUAREZ </t>
  </si>
  <si>
    <t>FE- 148</t>
  </si>
  <si>
    <t xml:space="preserve">PRESTAR SERVICIOS PROFESIONALES COMO CONFERENCIATA INVITADO PARA EL III ENCUENTRO DE EGRESADOS DEL PROGRAMA CIENCIAS NATURALES </t>
  </si>
  <si>
    <t xml:space="preserve">CARLOS EDUARDO VASCO URIBE </t>
  </si>
  <si>
    <t>FE-149</t>
  </si>
  <si>
    <t xml:space="preserve">PRESTAR SERVICIOS PROFESIONALES COMO CONFERENCISTA INVITADO EN EL DESARROLLO DEL PROGRAMA MAESTRIA EN EDUCACION </t>
  </si>
  <si>
    <t>GILMA ZUNIGA CAMACHO</t>
  </si>
  <si>
    <t>FE-150</t>
  </si>
  <si>
    <t>Prestar sus servicios profesionales en la aplicaciOn del examen de ingles de ILEUSCO y validaciOn de los resultados del mismo, que el Instituto aplicara a estudiantes interesados.</t>
  </si>
  <si>
    <t>MAGDALENA MARGARITA GUERRA</t>
  </si>
  <si>
    <t>FE 151</t>
  </si>
  <si>
    <t>GUSTAVO BRINEZ VILLA</t>
  </si>
  <si>
    <t>FE-152</t>
  </si>
  <si>
    <t xml:space="preserve">PRESTAR SUS SERVICIOS PROFESIONALES COMO DOCENTE INVITADO AL PROGRAMA DE MAESTRIA EN EDUCACION DICTANDO 20 HORAS DE ASESORIA A LA TESIS "COMO MEJORAR LA COMPRESION LECTORA DE LOS ESTUDIANTES DEL GRADO 9 Y 10 DE LA I.E EDUCATIVA EN GIGANTE HUIILA" A UN ESTUDIANTE DE LA IV COHORTE- CUARTO SEMESTE. </t>
  </si>
  <si>
    <t>FE-153</t>
  </si>
  <si>
    <t xml:space="preserve">PRESTAR SUS SERVICIOS PROFESIONALES COMO DOCENTE INVITADO AL PROGRAMA DE MAESTRIA EN EDUCACION DICTANDO 30 HORAS DE ASESORIA A LA TESIS "REESTRUCTURA CURRICULAR DEL PROGRAMA DE DERECHO DE LA UNIVERSIDAD SURCOLOMBIANA- NEIVA" A UN ESTUDIANTE DE LA IV COHORTE- CUARTO SEMESTE. </t>
  </si>
  <si>
    <t xml:space="preserve">MARTHA CECILIA ANDRADE </t>
  </si>
  <si>
    <t>FE-154</t>
  </si>
  <si>
    <t xml:space="preserve">SERVICIOS PROFESIONALES COMO DOCENTE INVITADO EN EL DESARROLLO DEL IV ENCUENTRO DE EGRESADOS DEL PROGRAMA LENGUA CASTELLANA </t>
  </si>
  <si>
    <t xml:space="preserve">MARIA DEL MAR DUSSAN </t>
  </si>
  <si>
    <t>FE-155</t>
  </si>
  <si>
    <t xml:space="preserve">HENRY OSORIO </t>
  </si>
  <si>
    <t>FE-156</t>
  </si>
  <si>
    <t>FE- 157</t>
  </si>
  <si>
    <t>PRESTAR SUS SERVICIOS PROFESIONALES, COMO DOCENTE INVITADO EN EL DESARROLLO DEL PROGRAMA DE MAESTRIA EN EDUCACION</t>
  </si>
  <si>
    <t>NEVIA</t>
  </si>
  <si>
    <t>ARLOVICH CORREA MANCHOLA</t>
  </si>
  <si>
    <t>FE-158</t>
  </si>
  <si>
    <t>PRESTAR SUS SERVICIOS PROFESIONLES COMO DOCENTE INVITADO EN EL DESARROLLO DEL PROGRAMA DE MAESTRIA EN EDUCACION, aREA DE PROFUNDIZACION, DISENO, GESTION Y EVALUACION CURRICULAR, COHORTE IV - CUARTO SEMESTRE A REALIZARSE EN LA UNIVERSIDAD SURCOLOMBIANA, SEDE NEIVA, DICTANDO 26 HORAS DE CATeDRA DEL SEMINARIO "IMPLEMENTACION E IMPACTOS DE LAS TICS  EN EL PROCESO DE INVESTIGACION EN LA EDUCACION SUPERIOR"</t>
  </si>
  <si>
    <t>FE-159</t>
  </si>
  <si>
    <t xml:space="preserve">PRESTAR SUS SERVICIOS PROFESIONLES COMO DOCENTE INVITADO EN EL DESARROLLO DEL PROGRAMA DE MAESTRIA EN EDUCACION, aREA DE PROFUNDIZACION, DISENO, GESTION Y EVALUACION CURRICULAR, A REALIZARSE EN LA UNIVERSIDAD SURCOLOMBIANA SEDE NEIVA,  DICTANDO 25 HORAS DE ASESORIA DE LA TESIS "ALTERNATIVAS DE INCLUSION EDUCATIVA COMO COMPONENTE ADICIONAL PARA LOS PROGRAMAS DE LICENCIATURA EN EDUCACION DE LA UNIVERSIDAD ANTONIO NARINO" A UN ESTUDIANTE IV SEMESTRE-2012 </t>
  </si>
  <si>
    <t>FE-160</t>
  </si>
  <si>
    <t xml:space="preserve"> PRESTO SUS SERVICIOS PROFESIONALES COMO DOCENTE INVITADO, EN EL DESARROLLO DEL PROGRAMA DE MAESTRIA EN EDUCACION aREA DE PROFUNDIZACION DISENO, GESTION Y EVALUACION CURRICULAR DE LA UNIVERSIDAD SURCOLOMBIANA SEDE POSGRADOS DICTANDO CUARENTA (40) HORAS DE ASESORIA DE LAS TESIS “ABRAZOTERAPIA MODELO DE CONVIVENCIA” Y “PERMANENCIA EN LA EDUCACION BASICA RURAL” A DOS ESTUDIANTES DE LA IV COHORTE SEMESTRE</t>
  </si>
  <si>
    <t>FE 161</t>
  </si>
  <si>
    <t>PRESTAR SERVICIOS PROFESIONALES COMO DOCENTE INVITADO EN EL DESARROLLO DEL DIPLOMADO EN DOCENCIA UNIVERSITARIA SEDE NEIVA GRUPO II</t>
  </si>
  <si>
    <t>FE – 162</t>
  </si>
  <si>
    <t>PRESTAR SUS SERVICIOS COMO DOCENTE INVITADO , EN EL DESARROLLO DE LA ESPECIALIZACION “INTEGRACIONEDUCATIVA PARA LA DISCAPACIDAD”, COHORTE XIV-B, SEGUNDO PERIODO A REALIZARSE EN LA UNIVERSIDAD SURCOLOMBIANA SEDE NEIVA, DICTANDO DIECIEOCHO  (18) HORAS DE CATEDRA EN LA ASIGNATURA “COMPONENTE FLEXIBLE – DEFICIT DE ATENCION”.</t>
  </si>
  <si>
    <t>ALVARO TRUJILLO CUENCA</t>
  </si>
  <si>
    <t>FE – 163</t>
  </si>
  <si>
    <t>PRESTAR SUS SERVICIOS COMO DOCENTE INVITADO , EN EL DESARROLLO DE LA ESPECIALIZACION “PEDAGOGIA DE LA EXPRESION LUDICA”, COHORTE XIV-B, SEGUNDO PERIODO A REALIZARSE EN LA UNIVERSIDAD SURCOLOMBIANA SEDE NEIVA, DICTANDO DIECIEOCHO  (18) HORAS DE CATEDRA EN LA ASIGNATURA “LUDIEXPRESION ESCENICA”.</t>
  </si>
  <si>
    <t>FE-164</t>
  </si>
  <si>
    <t>Prestar sus servicios profesionales como docente invitado dictando 70 horas de catedra de la cohorte IV del aNo 2012.</t>
  </si>
  <si>
    <t>CARLOS RENE BRAVO MORENO</t>
  </si>
  <si>
    <t>FE-165</t>
  </si>
  <si>
    <t>Prestar sus servicios profesionales como docente invitado dictando 140 horas de catedra de la cohorte IV del aNo 2012.</t>
  </si>
  <si>
    <t>MARIA FERNANDA TRUJILLO ROJAS</t>
  </si>
  <si>
    <t>FE-166</t>
  </si>
  <si>
    <t>FE-167</t>
  </si>
  <si>
    <t>FE-168</t>
  </si>
  <si>
    <t>FE-169</t>
  </si>
  <si>
    <t>FE-170</t>
  </si>
  <si>
    <t>FE-171</t>
  </si>
  <si>
    <t>FE-172</t>
  </si>
  <si>
    <t>FE-173</t>
  </si>
  <si>
    <t>FE-174</t>
  </si>
  <si>
    <t>Prestar sus servicios profesionales como docente invitado dictando 210 horas de catedra de la cohorte Ide la cohorte IV del aNo 2012. del aNo 2012.</t>
  </si>
  <si>
    <t xml:space="preserve">PABLO ARIEL VOMARO </t>
  </si>
  <si>
    <t>FE-175</t>
  </si>
  <si>
    <t xml:space="preserve">PRESTAR SERVICIOS  PROFESIONALES COMO CONFERENCISTA INVITADO DESARROLLANDO LA CONFERENCIA DENOMINADA COLOQUIO INTERNACIONAL SOBRE PROGRAMAS DE MAESTRIA Y DOCTORADO </t>
  </si>
  <si>
    <t>FE-176</t>
  </si>
  <si>
    <t>FE-177</t>
  </si>
  <si>
    <t>FE-178</t>
  </si>
  <si>
    <t>Prestar sus servicios profesionales como docente invitado dictando 210 horas de catedra de la cohorte IV del aNo 2012.</t>
  </si>
  <si>
    <t>FE-179</t>
  </si>
  <si>
    <t>DIEGO ALEJANDRO VALDES PINZON</t>
  </si>
  <si>
    <t>FE-180</t>
  </si>
  <si>
    <t>Prestar sus servicios de apoyo a la gestion administrativa en el Instituto ILEUSCO cohorte IV de 2012.</t>
  </si>
  <si>
    <t>FE-181</t>
  </si>
  <si>
    <t>Prestar sus servicios profesionales en la coordinaciOn de laSAcciones tendienteSA la autoevaluaciOn del currIculo de ingles del Instituto de Lenguas Extranjeras de la Universidad Surcolombiana "ILEUSCO".</t>
  </si>
  <si>
    <t>FE-182</t>
  </si>
  <si>
    <t>Prestar sus servicios profesionales en el apoyo de la ejecuciOn del plan de Mejoramiento del currIculo del Instituto ILEUSCO, estableciendo fortalezas y debilidades del currIculo de ingles.</t>
  </si>
  <si>
    <t>FE-183</t>
  </si>
  <si>
    <t>Prestar sus servicios profesionales para elaborar, ilustrar y editar la revista NEW FLASH del Instituto de Lenguas ILEUSCO.</t>
  </si>
  <si>
    <t>MARIA LILIANA DIAZ PERDOMO</t>
  </si>
  <si>
    <t>FE 184</t>
  </si>
  <si>
    <t>PRESTAR SERVICIOS PROFESIONALES COMO DOCENTE INVITADO EN EL DESARROLLO DEL CURSO FORMACION PEDAGOGICA PARA PROFESIONALES SEDE NEIVA</t>
  </si>
  <si>
    <t xml:space="preserve">DIANA PATRICIA MOJICA </t>
  </si>
  <si>
    <t>FE- 185</t>
  </si>
  <si>
    <t xml:space="preserve">PRESTAR SERVICIOS DE APOYO A LA GESTION ADMINISTRATIVA EN EL DESARROLLO DE ACTIVIDADES DE ARCHIVISTICA </t>
  </si>
  <si>
    <t>FE-186</t>
  </si>
  <si>
    <t>Prestar sus servicios profesionales como docente invitado, en el desarrollo del curso de capacitaciOn a docentes del Instituto ILEUSCO en investigaciOn - acciOn en el aula y escritura academica de artIculos e informes  de investigaciOn en ingles.</t>
  </si>
  <si>
    <t>MARTHA CLARA VANEGAS SILVA</t>
  </si>
  <si>
    <t>FE-187</t>
  </si>
  <si>
    <t>PRESTAR SUS SERVICIOS COMO DOCENTE INVITADO , EN EL DESARROLLO DE LA ESPECIALIZACION “INTEGRACION EDUCATIVA PARA LA DISCAPACIDAD, PEDAGOGIA DE LA EXPRESION LUDICA Y COMUNICACION Y CREATIVIDAD PARA LA DOCENCIA”, COHORTE XV, PRIMER PERIODO A REALIZARSE EN LA UNIVERSIDAD SURCOLOMBIANA SEDE NEIVA, DICTANDO VEINTIDOS  (22) HORAS DE CATEDRA EN LA ASIGNATURA “FORMACION PEDAGOGICA”.</t>
  </si>
  <si>
    <t>FE-188</t>
  </si>
  <si>
    <t>MARIA CONSUELO FIGUEREDO</t>
  </si>
  <si>
    <t>FE- 189</t>
  </si>
  <si>
    <t>A PRESTAR SUS SERVICIOS PROFESIONALES COMO DOCENTE INVITADO, EN EL DESARROLLO DEL PROGRAMA DE MAESTRIA EN EDUCACION, aREA DE PROFUNDIZACION EN DISENO, GESTION Y EVALUACION CURRICULAR, A REALIZARSE EN LA  UNIVERSIDAD SURCOLOMBIANA SEDE NEIVA, DICTANDO SESENTA (60) HORAS DE ASESORIA  DE LAS TESIS “COMO AFECTAN LAS RELACIONES ESCOLARESAL DESEMPENO ACADEMICO DE LOS ESTUDIANTES DE BASICA Y SECUNDARIA" Y “LA ENSENANZA DE LA HISTORIA UN PROBLEMA DE COMPRESION EN LA EDUCACION BaSICA”  A DOS ESTUDIANTES DE LA IV COHORTE IV  SEMESTRE - 2012.</t>
  </si>
  <si>
    <t xml:space="preserve">RAMON OSCAR CABRERA </t>
  </si>
  <si>
    <t>FE- 190</t>
  </si>
  <si>
    <t xml:space="preserve">PRESTAR SERVICIOS PROFESIONALES COMO CONFERENCISTA DE LOS TALLERES DESARROLLADOS POR EL PROGRAMA LI. EN EDUCACION ARTISITICA </t>
  </si>
  <si>
    <t>No.FE- 191</t>
  </si>
  <si>
    <t>PRESTAR SUS SERVICIOS PROFESIONALES COMO DOCENTE INVITADO, EN EL DESARROLLO DEL PROGRAMA DE MAESTRIA EN EDUCACION aREA DE PROFUNDIZACION DISENO, GESTION Y EVALUACION CURRICULAR DE LA UNIVERSIDAD SURCOLOMBIANA SEDE POSGRADOS DICTANDO TREINTA (30) HORAS DE ASESORIA DE LA TESIS “CONOCER  LA INCIDENCIA DEL PAPEL DEL MAESTRO EN UNA ESCUELA INTEGRADORA” A UN ESTUDIANTE DE LA IV COHORTE IV SEMESTRE</t>
  </si>
  <si>
    <t>No.FE-192</t>
  </si>
  <si>
    <t>PRESTAR SUS SERVICIOS PROFESIONALES EN LA APLICACION DEL EXAMEN PLACEMENT TEST A LOS DOCENTES DE PITALITO</t>
  </si>
  <si>
    <t>No.FE-193</t>
  </si>
  <si>
    <t>PRESTAR SUS SERVICIOS PROFESIONALES COMO DOCENTE INVITADO AL PROGRAMA DE MAESTRIA EN EDUCACION DICTANDO 30 HORAS DE ASESORIA DE LA TESIS "IMAGINARIOS CREATIVOS DE LOS NINOS DE LA FUNDACION PRO NINOS DE LA CIUDAD DE NEIVA" A UN ESTUDIANTE DE LA CUATRA COHORTE - CUARTO SEMESTRES</t>
  </si>
  <si>
    <t>No.FE-194</t>
  </si>
  <si>
    <t>PRESTAR SUS SERVICIOS PROFESIONALES COMO DOCENTE INVITADO DICTANDO 60 HORAS DE CAPACITACION EN EL MUNICIPIO DE PITALITO</t>
  </si>
  <si>
    <t>No. FE-195</t>
  </si>
  <si>
    <t xml:space="preserve">MARIA ANGELES LACAVA </t>
  </si>
  <si>
    <t>No. FE - 196</t>
  </si>
  <si>
    <t>PRESTAR SERVICIOS PROFESIONALES COMO DOCENTE INVITADO REALIZANDO UN CURSO TITULADO "INTRODUCCION AL COMPORTAMIENTO ANINAL Y SUS METODOS DE ESTUDIO</t>
  </si>
  <si>
    <t>LUIS FERNANDO GARCIA</t>
  </si>
  <si>
    <t>No. FE -197</t>
  </si>
  <si>
    <t>PRESTAR SERVICIOS PROFESIONALES COMO DOCENTE INVITADO A REALIZANDO UN CURSO TITULADO "INTRODUCCION AL COMPORTAMIENTO ANIMAL Y SUS METODOS DE ESTUDIO"</t>
  </si>
  <si>
    <t>OSCAR OCTAVIOTRUJILLO</t>
  </si>
  <si>
    <t>No.FE- 198</t>
  </si>
  <si>
    <t xml:space="preserve">PRESTAR SERVICIOS DE APOYO A LA GESTION ACADEMICO-ADMINISTRATIVA DENTRO DEL PROCESO DE ACREDITACION DEL PROGRAMA LI. EN EDUCACION ARTISTICA </t>
  </si>
  <si>
    <t>FLORENCIA MORA ANTO</t>
  </si>
  <si>
    <t>No. FE- 199</t>
  </si>
  <si>
    <t xml:space="preserve">PRESTAR SERVICIOS PROFESIONALES COMO PAR COLABORATIVO </t>
  </si>
  <si>
    <t>REPRESENTACIONESAVILA SALDANA Y COMPANIA AVIACOR LTDA</t>
  </si>
  <si>
    <t>Nº FE-001-I12-S</t>
  </si>
  <si>
    <t>PRESTAR SERVICIOS DE TRANSPORTE AeREO PARA EL DESPLAZAMIENTO DE LOS DOCENTES INVITADOS DEL PROGRAMA DE MAESTRIA EN EDUCACION</t>
  </si>
  <si>
    <t>ORDEN SERVICIOS</t>
  </si>
  <si>
    <t>LUCELIDA MOLINA SUAREZ</t>
  </si>
  <si>
    <t>Nº FE-002-I12-S</t>
  </si>
  <si>
    <t>PRESTAR SERVICIOS DE ALOJAMIENTO A LOS DOCENTES INVITADOS DEL PROGRAMA DE MAESTRIA EN EDUCACION</t>
  </si>
  <si>
    <t xml:space="preserve">NEVIA </t>
  </si>
  <si>
    <t>NºFE-003-I12-S</t>
  </si>
  <si>
    <t xml:space="preserve">PRESTAR SERVICIOS DE TRANSPORTE AeREO PARA EL DESPLAZAMIENTO DE LOS DOCENTES INVITADOS DE LA QUINTA COHORTE PRIMER SEMESTRE DEL PROGRAMA DE MAESTRIA EN EDUCACION </t>
  </si>
  <si>
    <t>Nº FE-004-I12-S</t>
  </si>
  <si>
    <t>PRESTAR SERVICIOS DE ALOJAMIENTO A LOS DOCENTES INVITADOS DEL PROGRAMA DE MAESTRIA EN EDUCACION DE LA QUINTA COHORTE PRIMER SEMESTRE</t>
  </si>
  <si>
    <t>HULA</t>
  </si>
  <si>
    <t>CARLOS ALBERTO HUEJE NUNEZ</t>
  </si>
  <si>
    <t>Nº FE-005-I12-S</t>
  </si>
  <si>
    <t>PRESTAR ELSERVICIO DE PUBLICIDAD RADIAL PROMOCIONANDO LOS CURSOS DE INGLES DE ILEUSCO</t>
  </si>
  <si>
    <t>ORGANIZCION RADIAL OLIMPICA SA</t>
  </si>
  <si>
    <t>Nº FE-006-I12-S</t>
  </si>
  <si>
    <t>LUZ MARINA SALAZAR VARGAS</t>
  </si>
  <si>
    <t>Nº FE-007-I12-S</t>
  </si>
  <si>
    <t>Nº FE-008-I12-S</t>
  </si>
  <si>
    <t>Nº FE-009-I12-S</t>
  </si>
  <si>
    <t xml:space="preserve">PRESTAR SERVICIO DE RESTAURANTE PARA LA CELEBRACION DEL DIA DE LA SECRETARIA DE LAS FUNCIONARIAS DE LA FACULTAD DE EDUCACION </t>
  </si>
  <si>
    <t>MAURICIO PASCUAS VIEDA</t>
  </si>
  <si>
    <t>Nº FE-010-I12-S</t>
  </si>
  <si>
    <t xml:space="preserve">PRESTAR EL SERVICIO DE PRODUCCION Y POSTPRODUCCION DEL VIDEO INSTITUCIONAL DE LA FACULTAD DE EDUCACION </t>
  </si>
  <si>
    <t>SEGUNDO DIMAS BONILLA</t>
  </si>
  <si>
    <t>Nº FE-011-I12-S</t>
  </si>
  <si>
    <t>PRESTAR EL SERVICIO DE PUBLICIDAD POR PERIFONEO PROMOCIONANDO LOS CURSOS DE INGLES DE ILEUSCO SEDE PITALITO</t>
  </si>
  <si>
    <t>PAOLY EUGENIA SANDOVAL ORTIZ</t>
  </si>
  <si>
    <t>Nº FE-012-I12-S</t>
  </si>
  <si>
    <t>PRESTAR EL SERVICIO DE FOTOCOPIAS PARA EL DESARROLLO DE LOS CURSOS DE INGLES SEDE PITALITO</t>
  </si>
  <si>
    <t>PAOLA ANDREA LOSASA GUZMAN</t>
  </si>
  <si>
    <t>Nº FE-013-I12-S</t>
  </si>
  <si>
    <t>PRESTAR EL SERVICIO DE RESTAURANTE (REFRIGERIOS) PARA 100 PERSONASASISTENTESA LA CEREMONIA DE GRADO DE LA TERCERA PROMOCION DE ILEUSCO</t>
  </si>
  <si>
    <t>CHARRY OLARTE Y CIA S EN C.</t>
  </si>
  <si>
    <t>Nº FE-014-I12-S</t>
  </si>
  <si>
    <t xml:space="preserve">PRESTAR SERVICIO DE RESTAURANTE PARA LA CELEBRACION DEL DIA DEL MAESTRO PARA LOS DOCENTES DE LA FACULTAD DE EDUCACION </t>
  </si>
  <si>
    <t>CESAR AUGUSTO LOPEZ GARCIA</t>
  </si>
  <si>
    <t>Nº FE-015-I12-S</t>
  </si>
  <si>
    <t>PRESTAR EL SERVICIO DE RESTAURANTE PARA 360 PERSONASASISTENTES  AL OCTAVO SIMPOSIO ORGANIZADO POR ELPROGRAMA DE LENGUA EXTRANJERA INGLES</t>
  </si>
  <si>
    <t>NANCY CARDENAS DE RAMOS</t>
  </si>
  <si>
    <t>Nº FE-016-I12-S</t>
  </si>
  <si>
    <t xml:space="preserve">PRESTAR SERVICIO DE RESTAURANTE PARA LAS PERSONAS PARTICIPANTES DEL III ENCUENTRO DE EGRESADAS DEL PROGRAMA PEDAGOGIA INFANTIL </t>
  </si>
  <si>
    <t>Nº FE-017-I12-S</t>
  </si>
  <si>
    <t>PRESTAR EL SERVICIO DE PUBLICIDAD RADIAL PROMOCIONANDO LOS CURSOS DE INGLES DE ILEUSCO SEDE NEIVA</t>
  </si>
  <si>
    <t>Nº FE-018-I12-S</t>
  </si>
  <si>
    <t>PRESTAR EL SERVICIO DEPUBLICIDAD RADIAL PROMOCIONANDO LOS CURSOS DE NGLES DE ILEUSCO SEDE NEIVA</t>
  </si>
  <si>
    <t>Nº FE-019-I12-S</t>
  </si>
  <si>
    <t>Nº FE-020-I12-S</t>
  </si>
  <si>
    <t>9</t>
  </si>
  <si>
    <t>Nº FE-021-I12-S</t>
  </si>
  <si>
    <t>PRESTAR SERVICIO DE PUBLICIDAD DE PRESNTA EN UNA PUBLICACION DE UNA PAGINA IMPAR EN EL PERIODICO LA NACION.</t>
  </si>
  <si>
    <t>FONDA LOSARRIEROS</t>
  </si>
  <si>
    <t>Nº FE-022-I12-S</t>
  </si>
  <si>
    <t xml:space="preserve">PRESTAR SERVICIO DE RESTAURANTE PARA LOS PARTICIPANTES DEL PRIMER TALLER PLAN DE DESARROLLO DE LA FACULTAD </t>
  </si>
  <si>
    <t>MULTISERVICIOS MARYUL LTDA</t>
  </si>
  <si>
    <t>Nº FE-023-I12-S</t>
  </si>
  <si>
    <t>PRESTAR EL SERVICIO DE MANTENIMIENTO Y ADECUACION OBRA DE ILEUSCO</t>
  </si>
  <si>
    <t>FE 024-I12-S</t>
  </si>
  <si>
    <t>SUMINISTRO DE FOTOCOPIAS PARA EL DESARROLLO ADMINISTRATIVO Y ACADEMICO DEL DIPLOMADO EN DOCENCIA UNIVERSITARIA SEDE NEIVA GRUPO II</t>
  </si>
  <si>
    <t>5</t>
  </si>
  <si>
    <t>Nº FE-025-I12-S</t>
  </si>
  <si>
    <t>SUMINISTRO DE FOTOCOPIAS PARA PROCESO ADMTIVO Y ACADEMICO DEL CURSO DE FORMACION PEDAGOGICA PARA PROFESIONALES I.</t>
  </si>
  <si>
    <t>Nº FE-026-I12-S</t>
  </si>
  <si>
    <t xml:space="preserve">PRESTAR SERVICIO DE RESTAURANTE PARA LOS PARTICIPANTES DEL SEGUNDO Y TERCER  TALLER PLAN DE DESARROLLO DE LA FACULTAD </t>
  </si>
  <si>
    <t>2012/0731</t>
  </si>
  <si>
    <t xml:space="preserve">JAVIER LESMES RODRIGUEZ </t>
  </si>
  <si>
    <t>Nº FE-027-I12-S</t>
  </si>
  <si>
    <t xml:space="preserve">PRESTAR SERVICIOS DE PULIDO, ENSAMBLADO, EMPOTRADO Y ´PINTURA DEL MURAL EN FIBRA DE VIDRIO DE 21 MT2 REALIZADO POR LOS ESTUDIANTES DEL PROGRAMA EDUCACION ARTISTICA Y CULTURAL DE LA FACULTAD DE EDUCACION </t>
  </si>
  <si>
    <t>Nº FE-028-I12-S</t>
  </si>
  <si>
    <t>PRESTAR EL SERVICIO DE FOTOCOPIAS PARA EL DESARROLLO DE LOS CURSOS DE INGLES SEDE PITALITO SEGUNDA COHORTE</t>
  </si>
  <si>
    <t xml:space="preserve"> FE- 029-I12-S</t>
  </si>
  <si>
    <t>PRESTAR LOS ERVICIOS  DE ALOJAMIENTO EN EL HOTEL SULICAM A LOS DOCENTES INVITADOSAL PROGRAMA DE MAESTRIA DE L IV Y V COHORTE 2012-B</t>
  </si>
  <si>
    <t xml:space="preserve"> FE- 030-I12-S</t>
  </si>
  <si>
    <t>PRESTAR LOS ERVICIOS  DE PASAJESAEREOSA LOS DOCENTES INVITADOSAL PROGRAMA DE MAESTRIA DE L IV Y V COHORTE 2012-B</t>
  </si>
  <si>
    <t>Nº FE-031-I12-S</t>
  </si>
  <si>
    <t>Nº FE-032-I12-S</t>
  </si>
  <si>
    <t>PRESTAR EL SERVICIO DE PUBLICIAD RADIAL PROMOCIONANDO LOS CURSOS DE INGLES ILEUSCO SEDE NEIVA</t>
  </si>
  <si>
    <t>Nº FE-033-I12-S</t>
  </si>
  <si>
    <t>TURISMO Y EVENTOS V.I.P</t>
  </si>
  <si>
    <t>4</t>
  </si>
  <si>
    <t>Nº FE-034-I12-S</t>
  </si>
  <si>
    <t xml:space="preserve">PRESTAR SERVICIO DE TANSPORTE AEREO DE PASAJEROS REQUERIDO PARA EL ENCUENTRO DE EGRESAOS Y ACREDITACION DE LOS PROGRAMAS DE LA FACULTAD DE EDUCACION </t>
  </si>
  <si>
    <t>Nº FE-035-I12-S</t>
  </si>
  <si>
    <t>6</t>
  </si>
  <si>
    <t>Nº FE-036-I12-S</t>
  </si>
  <si>
    <t xml:space="preserve">PRESTAR SERVICIO DE RESTAURANTE PARA LA JORNADA DE INTEGRACION DE DOCENTES Y ADMINISTRATIVOS DE LA FACULTAD DE EDUCACION </t>
  </si>
  <si>
    <t>LILIANA HORTENSIA AGUDELO VARGAS</t>
  </si>
  <si>
    <t>Nº FE-037-I12-S</t>
  </si>
  <si>
    <t xml:space="preserve">PRESTAR SERVICIO DE RESTAURANTE PARA TALLERES DE AUTOEVALUACION PARA DOCENTES Y EGRESDOS DE LAS ESPECIALIZACION EN EDUCACION </t>
  </si>
  <si>
    <t>Nº FE-038-I12-S</t>
  </si>
  <si>
    <t xml:space="preserve">SERVICIO DE RESTAURANTE PARA EL TALLER DE SOCIALIZACION DEL PROCESO DE REVONOVACION DE LA ACREDITACION DEL PROGRAMA LENGUA EXTRANJERA </t>
  </si>
  <si>
    <t>CENTRO RECREACIONAL U.C.C</t>
  </si>
  <si>
    <t>Nº FE-039-I12-S</t>
  </si>
  <si>
    <t>PRESTAR EL SERVICIO LOGISTICO PARA 300 PERSONAS</t>
  </si>
  <si>
    <t>Nº FE-040-I12-S</t>
  </si>
  <si>
    <t>PRESTAR EL SERVICIO DE ADECUACION Y MANTENIMIENTO DE VIGACANAES Y VAJANTES DEL ILEUSCO</t>
  </si>
  <si>
    <t>Nº FE-041-I12-S</t>
  </si>
  <si>
    <t>Nº FE-042-I12-S</t>
  </si>
  <si>
    <t>Nº FE-043-I12-S</t>
  </si>
  <si>
    <t>ADRIAN ALEXANDER GONZALESAROCA</t>
  </si>
  <si>
    <t>Nº FE-044-I12-S</t>
  </si>
  <si>
    <t>ELLEIN QUIMBAYA</t>
  </si>
  <si>
    <t>Nº FE-045-I12-S</t>
  </si>
  <si>
    <t xml:space="preserve">PRESTAR SERVICIO DE RESTAURANTE PARA LA REUNION DEL CONSEJO DE FACULTAD AMPLIADO Y LA JORNADA DE INTEGRACION NAVIDENA DE DOCENTES Y ADMINISTRATIVOS DE LA FACULTAD DE EDUCACION </t>
  </si>
  <si>
    <t xml:space="preserve">NEIVA </t>
  </si>
  <si>
    <t>FE-046-II12-S</t>
  </si>
  <si>
    <t>PRESTAR SERVICIOS DE RESTAURANTE PARA 50 PERSONASA LA CLAUSARA DEL DIPLOMADO DE DOCENCIA UNIVERSITARIA GRUPO 2 SEDE NEIVA</t>
  </si>
  <si>
    <t>Nº FE-047-I12-S</t>
  </si>
  <si>
    <t xml:space="preserve">PRESTAR SERVICIOS DE HOSPEDAJE PARA  DOCENTES INVITADOS PARA LA REALIZACION DEL CURSO </t>
  </si>
  <si>
    <t>Nº FE-048-I12-S</t>
  </si>
  <si>
    <t xml:space="preserve">REALIZAR LA PUBLICACION Y DIVULGACION DE INFORMACION INSTITUCIONAL DE LA MAESTRIA EN EDUCACION </t>
  </si>
  <si>
    <t>Nº FE-049-I12-S</t>
  </si>
  <si>
    <t xml:space="preserve">PRESTAR SERVICIO DE PUBLICIDAD RADIAL CON LA INFORMACION INSTITUCIONAL DE LA MAESTRIA EN EDUCACION </t>
  </si>
  <si>
    <t>No. FE-001-I12-B</t>
  </si>
  <si>
    <t>ENTREGAR A TITULO D EVENTA EQUIPOS DE OFICINA REQUERIDOS PARA LAS ESPECIALIZACIONES EN EDUCACION.</t>
  </si>
  <si>
    <t>BIENES Y SUMINISTRO</t>
  </si>
  <si>
    <t>No. FE-002-I12-B</t>
  </si>
  <si>
    <t>REALIZAR EL DISENO, DIAGRAMACION Y ELABORACION DE MANILLAS BRAZALETE USB DE 4 GIGAS.</t>
  </si>
  <si>
    <t>No. FE-003-I12-B</t>
  </si>
  <si>
    <t>REALIZAR LA DIAGRAMACION, IMPRESION Y ELABORACION DE LOS MODULOS DE INVESTIGACION I, II Y TRABAJO DE GRADO.</t>
  </si>
  <si>
    <t>No. FE-004-I12-B</t>
  </si>
  <si>
    <t xml:space="preserve">ENTREGAR A TITULO DE VENTA LAS PERSIANAS DE LAS OFICINAS DEL PROGRAMA EDUCACION FISICA Y DE LAS OFICINAS DE LOS DOCENTES DEL PROGRAMA LENGUA EXTRANJERA </t>
  </si>
  <si>
    <t>1</t>
  </si>
  <si>
    <t>No. FE-005-I12-B</t>
  </si>
  <si>
    <t xml:space="preserve">REALIZAR LA EDICION, DIAGRAMACION E IMPRESION DE LA PUBLICIDAD DEL VIII ENCUENTRO DE EGRESADOS DEL PROGRAMA EDUCACION FISICA </t>
  </si>
  <si>
    <t>No. FE-006-I12-B</t>
  </si>
  <si>
    <t>REALIZAR EL DISENO, DIAGRAMACION DE MOSAICO Y CERTIFICACIONES PARA LA III PROMOCION DE ILEUSCO.</t>
  </si>
  <si>
    <t>MODULARES DEL HUILA LTDA</t>
  </si>
  <si>
    <t>No. FE-007-12-B</t>
  </si>
  <si>
    <t>ENTREGAR A TITULO DE VENTA SILLAS TIPO SECRETARIA Y EL SUMINISTRO E INSTALACION DE SOPORTES METÀLICOS PARA GRABADORAS CON DESTINO A ILEUSCO</t>
  </si>
  <si>
    <t>CP GESTION Y LOGISTICA SAS.</t>
  </si>
  <si>
    <t>No. FE-008-I12-B</t>
  </si>
  <si>
    <t>ENTREGAR A TITULO DE VENTA EQUIPOS DE COMPUTO CON DESTINO A ILEUSCO</t>
  </si>
  <si>
    <t>MARIA ELIZABETH BONILLA VITOVIZ</t>
  </si>
  <si>
    <t>No. FE-009-I12-B</t>
  </si>
  <si>
    <t xml:space="preserve">ENTREGAR A TITULO DE VENTA 20 UNIFORMES DEPORTIVOS DE FUTBOL PARA LOS DOCENTES Y FUNCIONARIOS DE LA FACULTAD DE EDUCACION </t>
  </si>
  <si>
    <t>No. FE-010-I12-B</t>
  </si>
  <si>
    <t>SUMINISTRAR FOTOCOPIAS EN LA SEDE DE POSGRADOS, CON DESTINO A LAS ESPECIALIZACIONES EN EDUCACION.</t>
  </si>
  <si>
    <t>No. FE-011-I12-B</t>
  </si>
  <si>
    <t>ENTREGAR A TITULO DE VENTA LICENCIAS DE MICROSOFT CON DESTINO A ILEUSCO</t>
  </si>
  <si>
    <t>No. FE-012-I12-B</t>
  </si>
  <si>
    <t>ENTREGAR A TITULO DE VENTA LOS ELEMENTOS DE PAPELERIA NECESARIOS PARA EL DESARROLLO DE LAS ESPECIALIZACIONES EN EDUCACION.</t>
  </si>
  <si>
    <t>INVERSIONESAUDIOCOLOR LTDA</t>
  </si>
  <si>
    <t>No. FE-013-I12-B</t>
  </si>
  <si>
    <t>ENTREGAR A TITULO DE VENTA UNA NEVERA CON DESTINO A ILEUSCO</t>
  </si>
  <si>
    <t>No. FE-014-I12-B</t>
  </si>
  <si>
    <t>REALIZAR LA DIAGRAMACION, IMPRESION Y ELABORACION DE LA REVISTA PARA PUBLICAR LOS RESULTADOS DE LAS INVESTIGACIONES TANTO DE LOS ESTUDIANTES COMO DE PROFESORES.</t>
  </si>
  <si>
    <t>No. FE-015-I12-B</t>
  </si>
  <si>
    <t>No. FE 016-I12-B</t>
  </si>
  <si>
    <t>SUMINISTRO DE FOTOCOPIAS PARA PROCESO ADMTIVO Y ACADEMICO DEL DIPLOMADO EN DOCENCIA UNIVERSITARIA GRUPO I SEDE NEIVA</t>
  </si>
  <si>
    <t>No. FE-017-I12-B</t>
  </si>
  <si>
    <t xml:space="preserve">ELABORACION Y ENTREGA A TITULO DE VENTA UNAS PLACAS DE RECONOCIMIENTO GRABADAS EN VIDRIO PARA LA CONMEMORACION DEL DIA DEL MAESTRO </t>
  </si>
  <si>
    <t>No. FE-018-I12-B</t>
  </si>
  <si>
    <t>ENTREGAR A TITULO DE VENTA PAPELERIA Y UTILES DE OFICINA CON DESTINO A ILEUSCO</t>
  </si>
  <si>
    <t>No. FE-019-I12-B</t>
  </si>
  <si>
    <t>SUMINISTRO DE FOTOCOPIAS PARA EL BUEN DESARROLLO DE LASACTIVIDADESACADEMICAS Y ADMINISTRATIVAS DE LA ESPECIALIZACION</t>
  </si>
  <si>
    <t>WILSON MAURICIO PIEDRAHITA CAMACHO</t>
  </si>
  <si>
    <t>No. FE-020-I12-B</t>
  </si>
  <si>
    <t xml:space="preserve">ENTREGAR A TITULO DE VENTA LOS ELEMENTOS DE ASEO Y CAFETERIA PARA LAS ESPECIALIACIONES EN EDUCACION </t>
  </si>
  <si>
    <t>No. FE-021-I12-B</t>
  </si>
  <si>
    <t>SUMINISTRAR MEMORIAS USB DE 8GB PARA EL OCTAVO SIMPOSIO ORGANIZADO POR EL PROGRAMA DE LENGUA EXTRANJERA INGLES</t>
  </si>
  <si>
    <t>No. FE-022-I12-B</t>
  </si>
  <si>
    <t>REALIZAR EL DISENO DIAGRAMACION E IMPRESION DE AFICHES PLEGABLES Y VOLANTES PUBLICITARIO PARA PROMOCIONAR LOS CURSOS DE INGLES E ILEUSCO</t>
  </si>
  <si>
    <t>No. FE 023-I12-B</t>
  </si>
  <si>
    <t>ENTREGAR A TITULO DE VENTA ELEMENTOS DE PAPELERIA PARA EL DESARROLLO DEL DIPLOMADO EN DOCENCIA UNIVERSITARIA GRUPO I SEDE NEIVA</t>
  </si>
  <si>
    <t>ALIX CANON LAMILLA</t>
  </si>
  <si>
    <t>No. FE-024-I12-B</t>
  </si>
  <si>
    <t>ENTREGAR A TITULO DE VENTA IMPLEMENTOS DE ASEO Y CAFETERIA CON DESTINO A ILEUSCO</t>
  </si>
  <si>
    <t>No. FE-025-I12-B</t>
  </si>
  <si>
    <t>No. FE-026-I12-B</t>
  </si>
  <si>
    <t>ENTREGAR A TITULO DE VENTA EQUIOS DE AYUDA AUDIOVISUAL CON DESTINO A ILEUSCO</t>
  </si>
  <si>
    <t>No. FE-027-I12-B</t>
  </si>
  <si>
    <t xml:space="preserve">ENTREGAR A TITULO DE VENTA LOS IMPLEMENTOS DE ASEO Y CAFETERIA PARA LA OFICINA DE LA DECANATURA DE LA FACULTAD DE EDUCACION </t>
  </si>
  <si>
    <t>JESUS ALBERTO SALAZAR MOLANO</t>
  </si>
  <si>
    <t>No. FE-028-II12-B</t>
  </si>
  <si>
    <t>ENTREGAR A TITULO DE VENTA REPUESTOS PARA AIRESACONDICIONADOS CON DESTINO A ILEUSCO</t>
  </si>
  <si>
    <t xml:space="preserve"> FE- 029 I12-B</t>
  </si>
  <si>
    <t>ENTREGAR A TITULO DE VENTA LOS ELEMENTOS DE PAPELERIA NECESARIOS PARA EL DESARROLLO DEL PROGRAMA DE MAESTRIA EN EDUCACION 2012-B</t>
  </si>
  <si>
    <t>DISTRIBUIDORA SERVIASEO DEL HUILA</t>
  </si>
  <si>
    <t xml:space="preserve"> FE- 030 I12-B</t>
  </si>
  <si>
    <t>ENTREGAR A TITULO DE VENTA LOS ELEMENTOS DE ASEO Y CAFETERIA NECESARIOS PARA EL DESARROLLO DEL PROGRAMA DE MAESTRIA EN EDUCACION 2012-B</t>
  </si>
  <si>
    <t>FE-031- II12-B</t>
  </si>
  <si>
    <t xml:space="preserve">REALIZAR LA EDICION. DIAGRAMACION E IMPRESION DE LAS MEMORIAS DEL TALLER DE INVESTIGACION Y PRACTICA PEDAGOGICA Y EL PORTFOLIO DE SERVICIOS DEL PROGRAMA LENGUA CASTELLANA , Y EL SUMINISTRO DE FOTOCOPIAS PARA LOS TALLERES DE AUTOEVALUACION </t>
  </si>
  <si>
    <t>201209/10</t>
  </si>
  <si>
    <t>FE-032 II12-B</t>
  </si>
  <si>
    <t xml:space="preserve">ENTREGAR A TITULO DE VENTA LOS EQUIPOS DE COMPUTO Y AYUDA AUDIOVISUAL CON DESTINO A ILEUSCO </t>
  </si>
  <si>
    <t>7</t>
  </si>
  <si>
    <t>FE-033 II12-B</t>
  </si>
  <si>
    <t xml:space="preserve">REALIZAR LA DIAGRAMACION E IMPRESION DEL INSTRUCTIVO DE INDUCCION PARA LOS ESTUDIANTES DE PRIMER SEMESTRE DE LA FCULTAD DE EDUCACION </t>
  </si>
  <si>
    <t>FE-034 II12-B</t>
  </si>
  <si>
    <t>ENTREGAR A TITULO DDE VENTA IMPLEMENTOS DE ASEO Y CAFETERIA</t>
  </si>
  <si>
    <t>FE 035-II12-B</t>
  </si>
  <si>
    <t>PRESTAR SERVICIOS DE RESTAURANTE (REFRIGERIOS) PARA 100 PERSONASASISTENTESA LA CEREMONIA DE GRADO DEL DIPLOMADO EN DOCENCIA UNIVERSITARIA GRUPO I SEDE NEIVA</t>
  </si>
  <si>
    <t>FE- 036- II12-B</t>
  </si>
  <si>
    <t>FE - 037 II12-B</t>
  </si>
  <si>
    <t>PRESTAR LOS SERVICIOS DE RESTAURANTE (REFRIGERIOS) PARA TALLERES DE AUTOEVALUACION PARA EGRESADOS Y DOCENTES DE LAS ESPECIALIZACIONES EN EDUCACION</t>
  </si>
  <si>
    <t xml:space="preserve"> FE- 038 I12-B</t>
  </si>
  <si>
    <t>ENTREGAR A TITULO DE VENTA EQUIPOS DE OFICINA (COMPUTADORES)NECESARIOS PARA EL DESARROLLO DEL PROGRAMA DE MAESTRIA EN EDUCACION 2012-B</t>
  </si>
  <si>
    <t>FE-039 II12-B</t>
  </si>
  <si>
    <t>REALIZAR EL DIENO DIAGRAMACION E IMPRESION DE AFICHES PLEGABLES Y VOLENTES PUBLICITARIOS PROMOCIONANDO LOS CURSOS DE INGLES QUE OFRECE ILEUSCO</t>
  </si>
  <si>
    <t>FE-040 II12-B</t>
  </si>
  <si>
    <t>REALIZAR EL DISENO E IMPRECION DE LA REVISTA NEW FLASH DE ILEUSCO</t>
  </si>
  <si>
    <t>FE 041 – II12-B</t>
  </si>
  <si>
    <t>ENTREGAR A TITULO DE VENTA LOS ELEMENTOS DE PAPELERIA NECESARIOS PARA EL DESARROLLO DEL CURSO FORMACION PEDAGOGICA PARA PROFESIONALES SEGUNDO PERIODO</t>
  </si>
  <si>
    <t>EDILSON MEDINA JIMENEZ</t>
  </si>
  <si>
    <t>FE-042- II12-B</t>
  </si>
  <si>
    <t>VENTA DE REPUESTOS Y MANTENIMIENTO PREVENTIVO Y CORRECTIVO DE LA FOTOCOPIADORA AFICIO 1060 UBICADO EN ILEUSCO</t>
  </si>
  <si>
    <t>FE-043- II12-B</t>
  </si>
  <si>
    <t xml:space="preserve">EDICION ,DIAGRAMACION E IMPRESION DE 500 ESCARAPELAS, 500 PLEGABLES Y 500 AFICHES DEL SEMINARIO TALLER ESCUELA AFUERA, DEL PROGRAMA LIC. EN EDUCACION ARTISTICA  </t>
  </si>
  <si>
    <t>FE 044 – II12-B</t>
  </si>
  <si>
    <t xml:space="preserve">REALIZAR LA DIAGRAMACION E IMPRESION DE LA REVISTA PACA DE LA MAESTRIA EN EDUCACION </t>
  </si>
  <si>
    <t>FE 045 – II12-B</t>
  </si>
  <si>
    <t xml:space="preserve">SUMINISTRO DE FOTOCOPIAS PARA EL PROGRAMA DE MAESTRIA EN EDUCACION </t>
  </si>
  <si>
    <t>JUAN SEBASTIAN LOZANO CHINCHILLA</t>
  </si>
  <si>
    <t>0</t>
  </si>
  <si>
    <t>FE 046 – II12-B</t>
  </si>
  <si>
    <t xml:space="preserve">ENTREGAR A TITULO DE VENTA 22 TONER PARA LAS IMPRESORAS DE FACULTAD DE DUCACION </t>
  </si>
  <si>
    <t>FE 047- II12-B</t>
  </si>
  <si>
    <t xml:space="preserve">SUMINISTRO DE TIQUETESAEREOS REQUERIDOS PARA EL DESARROLLO DEL SEMINARIO TALLER "ESCUELA AFUERA UN IMAGINARIO CULTURAL EN EXPANSION" DE LA FACULTAD DE EDUCACION </t>
  </si>
  <si>
    <t>FE 48- II12-B</t>
  </si>
  <si>
    <t xml:space="preserve">ENTREGAR A TITULO DE VENTA UNA CAFETERA MARCA ELECTROLUZ PARA EL DESARROLLO DEL PROGRAMA DE MAESTRIA EN EDUCACION </t>
  </si>
  <si>
    <t>FE 049- II12-B</t>
  </si>
  <si>
    <t>ENTRGAR A TITULO DE VENTA LOS ELEMENTOS DE PAPELERIA NECESARIOS PARA EL DESARROLLO DEL CURSO TEORICO-PRACTICO " INTRODUCCION AL COMPORTAMIENTO ANINAL"</t>
  </si>
  <si>
    <t>FE 050- II12-B</t>
  </si>
  <si>
    <t xml:space="preserve">REALIZAR LA DIAGRAMACION,  IMPRESIONE INSTACION DE UN PENDON Y DE LOSAVISOS DE IDENTIFICACION DE LAS OFICINAS,LABORATORIOS Y PUESTOS DE TRABAJO DE LA FACULTAD DE EDUCACION </t>
  </si>
  <si>
    <t>FE 051 – II12-B</t>
  </si>
  <si>
    <t>ENTREGAR A TITULO DE VENTA LOS ELEMENTOS DE PAPELERIA NECESARIOS PARA EL DESARROLLO DEL DIPLOMADO EN DOCENCIA UNIVERSITARIA SEDE NEIVA GRUPO II</t>
  </si>
  <si>
    <t>FE 052- II12-B</t>
  </si>
  <si>
    <t>RELIZAR LA IMPRESION DE 40 MODULOS PARA EL DESARROLLO DE LA CAPACITACION A DOCENTES EN EL MUNICIPIO DE PITALITO</t>
  </si>
  <si>
    <t>FE 053- II12-B</t>
  </si>
  <si>
    <t>REALIZAR LA EDICION. DIAGRAMACION E IMPRESION DE LOS PROSPECTOS DEL PROGRAMA DE MAESTRIA EN EDUCACION</t>
  </si>
  <si>
    <t>LUISARIEL OSORIO</t>
  </si>
  <si>
    <t>FE 054- II12-B</t>
  </si>
  <si>
    <t xml:space="preserve">ENTREGAR A TITULO DE VENTA LOS MUEBLES Y REPISAS EMPOTRDOS DEL AULA MULTIMEDIAL ANTONIO CADENA IRIARTE DEL PROGRAMA LENGUA CASTELLANA </t>
  </si>
  <si>
    <t>JAVIER ALFONSO MALUENDAS</t>
  </si>
  <si>
    <t>FE 055- II12-B</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</si>
</sst>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 #,##0.00_);_(&quot;$&quot;\ * \(#,##0.00\);_(&quot;$&quot;\ * &quot;-&quot;??_);_(@_)"/>
    <numFmt numFmtId="43" formatCode="_(* #,##0.00_);_(* \(#,##0.00\);_(* &quot;-&quot;??_);_(@_)"/>
    <numFmt numFmtId="164" formatCode="0;[Red]0"/>
    <numFmt numFmtId="165" formatCode="yyyy\-mm\-dd;@"/>
    <numFmt numFmtId="166" formatCode="d\-mmm\-yy;@"/>
    <numFmt numFmtId="167" formatCode="#,##0;[Red]#,##0"/>
    <numFmt numFmtId="168" formatCode="yyyy/mm/dd"/>
    <numFmt numFmtId="169" formatCode="&quot;$&quot;\ #,##0.00"/>
  </numFmts>
  <fonts count="14" x14ac:knownFonts="1">
    <font>
      <sz val="11"/>
      <color theme="1"/>
      <name val="Calibri"/>
      <family val="2"/>
      <scheme val="minor"/>
    </font>
    <font>
      <sz val="11"/>
      <color theme="1"/>
      <name val="Calibri"/>
      <family val="2"/>
      <scheme val="minor"/>
    </font>
    <font>
      <sz val="10"/>
      <color theme="1"/>
      <name val="Arial"/>
      <family val="2"/>
    </font>
    <font>
      <sz val="10"/>
      <color rgb="FF000000"/>
      <name val="Arial"/>
      <family val="2"/>
    </font>
    <font>
      <sz val="10"/>
      <name val="Arial"/>
      <family val="2"/>
    </font>
    <font>
      <sz val="10"/>
      <color indexed="8"/>
      <name val="Arial"/>
      <family val="2"/>
    </font>
    <font>
      <sz val="10"/>
      <color indexed="10"/>
      <name val="Arial"/>
      <family val="2"/>
    </font>
    <font>
      <sz val="10"/>
      <color indexed="60"/>
      <name val="Arial"/>
      <family val="2"/>
    </font>
    <font>
      <i/>
      <sz val="10"/>
      <color indexed="8"/>
      <name val="Arial"/>
      <family val="2"/>
    </font>
    <font>
      <b/>
      <sz val="10"/>
      <name val="Arial"/>
      <family val="2"/>
    </font>
    <font>
      <u/>
      <sz val="11"/>
      <color theme="10"/>
      <name val="Calibri"/>
      <family val="2"/>
      <scheme val="minor"/>
    </font>
    <font>
      <u/>
      <sz val="10"/>
      <color indexed="12"/>
      <name val="Arial"/>
      <family val="2"/>
    </font>
    <font>
      <b/>
      <sz val="9"/>
      <color indexed="8"/>
      <name val="Tahoma"/>
      <family val="2"/>
      <charset val="1"/>
    </font>
    <font>
      <sz val="9"/>
      <color indexed="8"/>
      <name val="Tahoma"/>
      <family val="2"/>
      <charset val="1"/>
    </font>
  </fonts>
  <fills count="16">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DDD9C4"/>
        <bgColor indexed="64"/>
      </patternFill>
    </fill>
    <fill>
      <patternFill patternType="solid">
        <fgColor rgb="FFFCD5B4"/>
        <bgColor indexed="64"/>
      </patternFill>
    </fill>
    <fill>
      <patternFill patternType="solid">
        <fgColor rgb="FFDDD9C4"/>
        <bgColor rgb="FFFFFFCC"/>
      </patternFill>
    </fill>
    <fill>
      <patternFill patternType="solid">
        <fgColor rgb="FFFCD5B4"/>
        <bgColor indexed="22"/>
      </patternFill>
    </fill>
    <fill>
      <patternFill patternType="solid">
        <fgColor rgb="FFFCD5B4"/>
        <bgColor rgb="FFFFFFCC"/>
      </patternFill>
    </fill>
    <fill>
      <patternFill patternType="solid">
        <fgColor rgb="FF92D050"/>
        <bgColor indexed="34"/>
      </patternFill>
    </fill>
    <fill>
      <patternFill patternType="solid">
        <fgColor rgb="FFFFFF00"/>
        <bgColor indexed="34"/>
      </patternFill>
    </fill>
    <fill>
      <patternFill patternType="solid">
        <fgColor rgb="FF92D050"/>
        <bgColor indexed="26"/>
      </patternFill>
    </fill>
    <fill>
      <patternFill patternType="solid">
        <fgColor rgb="FFDDD9C4"/>
        <bgColor indexed="26"/>
      </patternFill>
    </fill>
    <fill>
      <patternFill patternType="solid">
        <fgColor rgb="FFFCD5B4"/>
        <bgColor indexed="26"/>
      </patternFill>
    </fill>
    <fill>
      <patternFill patternType="solid">
        <fgColor rgb="FFDDD9C4"/>
        <bgColor indexed="49"/>
      </patternFill>
    </fill>
    <fill>
      <patternFill patternType="solid">
        <fgColor rgb="FF92D050"/>
        <bgColor indexed="4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0" fontId="4" fillId="0" borderId="0"/>
    <xf numFmtId="0" fontId="4" fillId="0" borderId="0"/>
    <xf numFmtId="0" fontId="10" fillId="0" borderId="0" applyNumberFormat="0" applyFill="0" applyBorder="0" applyAlignment="0" applyProtection="0"/>
  </cellStyleXfs>
  <cellXfs count="206">
    <xf numFmtId="0" fontId="0" fillId="0" borderId="0" xfId="0"/>
    <xf numFmtId="0" fontId="2" fillId="0" borderId="1" xfId="0" applyFont="1" applyBorder="1" applyAlignment="1">
      <alignment horizontal="left" vertical="center"/>
    </xf>
    <xf numFmtId="0" fontId="2" fillId="2" borderId="1" xfId="0" applyFont="1" applyFill="1" applyBorder="1" applyAlignment="1">
      <alignment horizontal="left" vertical="center"/>
    </xf>
    <xf numFmtId="0" fontId="2" fillId="3" borderId="1" xfId="0" applyFont="1" applyFill="1" applyBorder="1" applyAlignment="1">
      <alignment horizontal="left" vertical="center"/>
    </xf>
    <xf numFmtId="0" fontId="2" fillId="4" borderId="1" xfId="0" applyFont="1" applyFill="1" applyBorder="1" applyAlignment="1">
      <alignment horizontal="left" vertical="center"/>
    </xf>
    <xf numFmtId="0" fontId="2" fillId="5" borderId="1" xfId="0" applyFont="1" applyFill="1" applyBorder="1" applyAlignment="1">
      <alignment horizontal="left" vertical="center"/>
    </xf>
    <xf numFmtId="0" fontId="2" fillId="5" borderId="1" xfId="0" applyFont="1" applyFill="1" applyBorder="1" applyAlignment="1">
      <alignment horizontal="left" vertical="center"/>
    </xf>
    <xf numFmtId="0" fontId="2" fillId="0" borderId="1" xfId="0" applyFont="1" applyFill="1" applyBorder="1" applyAlignment="1">
      <alignment horizontal="left" vertical="center"/>
    </xf>
    <xf numFmtId="0" fontId="2" fillId="2" borderId="1" xfId="0" applyFont="1" applyFill="1" applyBorder="1" applyAlignment="1">
      <alignment horizontal="left" vertical="center"/>
    </xf>
    <xf numFmtId="0" fontId="2" fillId="3" borderId="1" xfId="0" applyFont="1" applyFill="1" applyBorder="1" applyAlignment="1">
      <alignment horizontal="left" vertical="center"/>
    </xf>
    <xf numFmtId="164" fontId="2" fillId="3" borderId="1" xfId="0" applyNumberFormat="1" applyFont="1" applyFill="1" applyBorder="1" applyAlignment="1">
      <alignment horizontal="left" vertical="center"/>
    </xf>
    <xf numFmtId="0" fontId="2" fillId="4" borderId="1" xfId="0" applyFont="1" applyFill="1" applyBorder="1" applyAlignment="1">
      <alignment horizontal="left" vertical="center"/>
    </xf>
    <xf numFmtId="0" fontId="2" fillId="4" borderId="1" xfId="0" applyFont="1" applyFill="1" applyBorder="1" applyAlignment="1">
      <alignment horizontal="left" vertical="center" wrapText="1"/>
    </xf>
    <xf numFmtId="165" fontId="2" fillId="4" borderId="1" xfId="0" applyNumberFormat="1" applyFont="1" applyFill="1" applyBorder="1" applyAlignment="1">
      <alignment horizontal="left" vertical="center"/>
    </xf>
    <xf numFmtId="164" fontId="2" fillId="4" borderId="1" xfId="0" applyNumberFormat="1" applyFont="1" applyFill="1" applyBorder="1" applyAlignment="1">
      <alignment horizontal="left" vertical="center"/>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164" fontId="2" fillId="3" borderId="1" xfId="0" applyNumberFormat="1" applyFont="1" applyFill="1" applyBorder="1" applyAlignment="1">
      <alignment horizontal="left" vertical="center" wrapText="1"/>
    </xf>
    <xf numFmtId="0" fontId="3" fillId="4" borderId="1" xfId="0" applyFont="1" applyFill="1" applyBorder="1" applyAlignment="1">
      <alignment horizontal="left" vertical="center" wrapText="1"/>
    </xf>
    <xf numFmtId="165" fontId="3" fillId="4" borderId="1" xfId="0" applyNumberFormat="1" applyFont="1" applyFill="1" applyBorder="1" applyAlignment="1">
      <alignment horizontal="left" vertical="center" wrapText="1"/>
    </xf>
    <xf numFmtId="164" fontId="4" fillId="6" borderId="1" xfId="0" applyNumberFormat="1" applyFont="1" applyFill="1" applyBorder="1" applyAlignment="1" applyProtection="1">
      <alignment horizontal="left" vertical="center" wrapText="1"/>
      <protection locked="0"/>
    </xf>
    <xf numFmtId="0" fontId="3" fillId="5" borderId="1" xfId="0" applyFont="1" applyFill="1" applyBorder="1" applyAlignment="1">
      <alignment horizontal="left" vertical="center" wrapText="1"/>
    </xf>
    <xf numFmtId="0" fontId="5" fillId="7" borderId="1" xfId="0" applyFont="1" applyFill="1" applyBorder="1" applyAlignment="1">
      <alignment horizontal="left" vertical="center"/>
    </xf>
    <xf numFmtId="0" fontId="2" fillId="5" borderId="1" xfId="0" applyFont="1" applyFill="1" applyBorder="1" applyAlignment="1">
      <alignment horizontal="left" vertical="center" wrapText="1"/>
    </xf>
    <xf numFmtId="165" fontId="2" fillId="4" borderId="1" xfId="0" applyNumberFormat="1" applyFont="1" applyFill="1" applyBorder="1" applyAlignment="1">
      <alignment horizontal="left" vertical="center" wrapText="1"/>
    </xf>
    <xf numFmtId="164" fontId="2" fillId="4" borderId="1" xfId="0" applyNumberFormat="1" applyFont="1" applyFill="1" applyBorder="1" applyAlignment="1">
      <alignment horizontal="left" vertical="center" wrapText="1"/>
    </xf>
    <xf numFmtId="0" fontId="4" fillId="8" borderId="1" xfId="0" applyFont="1" applyFill="1" applyBorder="1" applyAlignment="1" applyProtection="1">
      <alignment horizontal="left" vertical="center" wrapText="1"/>
      <protection locked="0"/>
    </xf>
    <xf numFmtId="0" fontId="3" fillId="8" borderId="1" xfId="0" applyFont="1" applyFill="1" applyBorder="1" applyAlignment="1" applyProtection="1">
      <alignment horizontal="left" vertical="center" wrapText="1"/>
      <protection locked="0"/>
    </xf>
    <xf numFmtId="0" fontId="4" fillId="5" borderId="1" xfId="0" applyFont="1" applyFill="1" applyBorder="1" applyAlignment="1">
      <alignment horizontal="left" vertical="center" wrapText="1"/>
    </xf>
    <xf numFmtId="0" fontId="4" fillId="3" borderId="1" xfId="0" applyFont="1" applyFill="1" applyBorder="1" applyAlignment="1" applyProtection="1">
      <alignment horizontal="left" vertical="center"/>
      <protection locked="0"/>
    </xf>
    <xf numFmtId="164" fontId="2" fillId="3" borderId="1" xfId="0" applyNumberFormat="1" applyFont="1" applyFill="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0" fontId="4" fillId="4" borderId="1" xfId="0" applyFont="1" applyFill="1" applyBorder="1" applyAlignment="1">
      <alignment horizontal="left" vertical="center" wrapText="1"/>
    </xf>
    <xf numFmtId="165" fontId="4" fillId="4" borderId="1" xfId="0" applyNumberFormat="1" applyFont="1" applyFill="1" applyBorder="1" applyAlignment="1" applyProtection="1">
      <alignment horizontal="left" vertical="center"/>
      <protection locked="0"/>
    </xf>
    <xf numFmtId="164" fontId="4" fillId="4" borderId="1" xfId="0" applyNumberFormat="1"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164" fontId="2" fillId="4" borderId="1" xfId="0" applyNumberFormat="1" applyFont="1" applyFill="1" applyBorder="1" applyAlignment="1" applyProtection="1">
      <alignment horizontal="left" vertical="center"/>
      <protection locked="0"/>
    </xf>
    <xf numFmtId="0" fontId="4" fillId="3" borderId="1" xfId="3" applyFont="1" applyFill="1" applyBorder="1" applyAlignment="1">
      <alignment horizontal="left" vertical="center" wrapText="1"/>
    </xf>
    <xf numFmtId="164" fontId="4" fillId="3" borderId="1" xfId="3" applyNumberFormat="1" applyFont="1" applyFill="1" applyBorder="1" applyAlignment="1">
      <alignment horizontal="left" vertical="center" wrapText="1"/>
    </xf>
    <xf numFmtId="49" fontId="4" fillId="4" borderId="1" xfId="3" applyNumberFormat="1" applyFont="1" applyFill="1" applyBorder="1" applyAlignment="1">
      <alignment horizontal="left" vertical="center" wrapText="1"/>
    </xf>
    <xf numFmtId="0" fontId="4" fillId="4" borderId="1" xfId="3" applyFont="1" applyFill="1" applyBorder="1" applyAlignment="1">
      <alignment horizontal="left" vertical="center" wrapText="1"/>
    </xf>
    <xf numFmtId="165" fontId="4" fillId="4" borderId="1" xfId="3" applyNumberFormat="1" applyFont="1" applyFill="1" applyBorder="1" applyAlignment="1">
      <alignment horizontal="left" vertical="center" wrapText="1"/>
    </xf>
    <xf numFmtId="164" fontId="4" fillId="4" borderId="1" xfId="3" applyNumberFormat="1" applyFont="1" applyFill="1" applyBorder="1" applyAlignment="1" applyProtection="1">
      <alignment horizontal="left" vertical="center"/>
      <protection locked="0"/>
    </xf>
    <xf numFmtId="1" fontId="4" fillId="5" borderId="1" xfId="3" applyNumberFormat="1" applyFont="1" applyFill="1" applyBorder="1" applyAlignment="1" applyProtection="1">
      <alignment horizontal="left" vertical="center"/>
      <protection locked="0"/>
    </xf>
    <xf numFmtId="0" fontId="4" fillId="3" borderId="1" xfId="3" applyFont="1" applyFill="1" applyBorder="1" applyAlignment="1">
      <alignment horizontal="left" vertical="center"/>
    </xf>
    <xf numFmtId="164" fontId="4" fillId="3" borderId="1" xfId="3" applyNumberFormat="1" applyFont="1" applyFill="1" applyBorder="1" applyAlignment="1" applyProtection="1">
      <alignment horizontal="left" vertical="center"/>
      <protection locked="0"/>
    </xf>
    <xf numFmtId="164" fontId="4" fillId="3" borderId="1" xfId="3" applyNumberFormat="1" applyFont="1" applyFill="1" applyBorder="1" applyAlignment="1">
      <alignment horizontal="left" vertical="center"/>
    </xf>
    <xf numFmtId="1" fontId="2" fillId="5" borderId="1" xfId="0" applyNumberFormat="1" applyFont="1" applyFill="1" applyBorder="1" applyAlignment="1" applyProtection="1">
      <alignment horizontal="left" vertical="center"/>
      <protection locked="0"/>
    </xf>
    <xf numFmtId="0" fontId="4" fillId="3" borderId="1" xfId="0" applyFont="1" applyFill="1" applyBorder="1" applyAlignment="1">
      <alignment horizontal="left" vertical="center" wrapText="1"/>
    </xf>
    <xf numFmtId="164" fontId="4" fillId="3" borderId="1" xfId="0" applyNumberFormat="1" applyFont="1" applyFill="1" applyBorder="1" applyAlignment="1">
      <alignment horizontal="left" vertical="center" wrapText="1"/>
    </xf>
    <xf numFmtId="49" fontId="4" fillId="4" borderId="1" xfId="0" applyNumberFormat="1" applyFont="1" applyFill="1" applyBorder="1" applyAlignment="1">
      <alignment horizontal="left" vertical="center" wrapText="1"/>
    </xf>
    <xf numFmtId="165" fontId="4" fillId="4" borderId="1" xfId="0" applyNumberFormat="1" applyFont="1" applyFill="1" applyBorder="1" applyAlignment="1">
      <alignment horizontal="left" vertical="center" wrapText="1"/>
    </xf>
    <xf numFmtId="0" fontId="4" fillId="3" borderId="1" xfId="0" applyFont="1" applyFill="1" applyBorder="1" applyAlignment="1">
      <alignment horizontal="left" vertical="center"/>
    </xf>
    <xf numFmtId="164" fontId="4" fillId="3" borderId="1" xfId="0" applyNumberFormat="1" applyFont="1" applyFill="1" applyBorder="1" applyAlignment="1">
      <alignment horizontal="left" vertical="center"/>
    </xf>
    <xf numFmtId="0" fontId="4" fillId="4" borderId="1" xfId="4" applyFont="1" applyFill="1" applyBorder="1" applyAlignment="1" applyProtection="1">
      <alignment horizontal="left" vertical="center"/>
      <protection locked="0"/>
    </xf>
    <xf numFmtId="1" fontId="2" fillId="4" borderId="1" xfId="0" applyNumberFormat="1" applyFont="1" applyFill="1" applyBorder="1" applyAlignment="1">
      <alignment horizontal="left" vertical="center" wrapText="1"/>
    </xf>
    <xf numFmtId="0" fontId="4" fillId="3" borderId="1" xfId="5" applyFont="1" applyFill="1" applyBorder="1" applyAlignment="1">
      <alignment horizontal="left" vertical="center" wrapText="1"/>
    </xf>
    <xf numFmtId="0" fontId="4" fillId="4" borderId="1" xfId="5" applyFont="1" applyFill="1" applyBorder="1" applyAlignment="1">
      <alignment horizontal="left" vertical="center" wrapText="1"/>
    </xf>
    <xf numFmtId="165" fontId="4" fillId="4" borderId="1" xfId="5" applyNumberFormat="1" applyFont="1" applyFill="1" applyBorder="1" applyAlignment="1">
      <alignment horizontal="left" vertical="center" wrapText="1"/>
    </xf>
    <xf numFmtId="0" fontId="4" fillId="5" borderId="1" xfId="5" applyFont="1" applyFill="1" applyBorder="1" applyAlignment="1">
      <alignment horizontal="left" vertical="center" wrapText="1"/>
    </xf>
    <xf numFmtId="0" fontId="5" fillId="3" borderId="1" xfId="5" applyFont="1" applyFill="1" applyBorder="1" applyAlignment="1">
      <alignment horizontal="left" vertical="center" wrapText="1"/>
    </xf>
    <xf numFmtId="0" fontId="5" fillId="4" borderId="1" xfId="5" applyFont="1" applyFill="1" applyBorder="1" applyAlignment="1">
      <alignment horizontal="left" vertical="center" wrapText="1"/>
    </xf>
    <xf numFmtId="165" fontId="5" fillId="4" borderId="1" xfId="5" applyNumberFormat="1" applyFont="1" applyFill="1" applyBorder="1" applyAlignment="1">
      <alignment horizontal="left" vertical="center" wrapText="1"/>
    </xf>
    <xf numFmtId="0" fontId="5" fillId="5" borderId="1" xfId="5" applyFont="1" applyFill="1" applyBorder="1" applyAlignment="1">
      <alignment horizontal="left" vertical="center" wrapText="1"/>
    </xf>
    <xf numFmtId="166" fontId="4" fillId="3" borderId="1" xfId="5" applyNumberFormat="1" applyFont="1" applyFill="1" applyBorder="1" applyAlignment="1">
      <alignment horizontal="left" vertical="center" wrapText="1"/>
    </xf>
    <xf numFmtId="0" fontId="5" fillId="2" borderId="2" xfId="0" applyFont="1" applyFill="1" applyBorder="1" applyAlignment="1">
      <alignment horizontal="left" vertical="center"/>
    </xf>
    <xf numFmtId="0" fontId="4" fillId="3" borderId="2" xfId="0" applyFont="1" applyFill="1" applyBorder="1" applyAlignment="1" applyProtection="1">
      <alignment horizontal="left" vertical="center" wrapText="1"/>
      <protection locked="0"/>
    </xf>
    <xf numFmtId="3" fontId="4" fillId="3" borderId="2" xfId="0" applyNumberFormat="1" applyFont="1" applyFill="1" applyBorder="1" applyAlignment="1" applyProtection="1">
      <alignment horizontal="left" vertical="center"/>
      <protection locked="0"/>
    </xf>
    <xf numFmtId="0" fontId="5" fillId="3" borderId="2" xfId="0" applyFont="1" applyFill="1" applyBorder="1" applyAlignment="1">
      <alignment horizontal="left" vertical="center"/>
    </xf>
    <xf numFmtId="0" fontId="4" fillId="4" borderId="2" xfId="0" applyFont="1" applyFill="1" applyBorder="1" applyAlignment="1" applyProtection="1">
      <alignment horizontal="left" vertical="center"/>
      <protection locked="0"/>
    </xf>
    <xf numFmtId="0" fontId="4" fillId="4" borderId="2" xfId="0" applyFont="1" applyFill="1" applyBorder="1" applyAlignment="1" applyProtection="1">
      <alignment horizontal="left" vertical="center" wrapText="1"/>
      <protection locked="0"/>
    </xf>
    <xf numFmtId="165" fontId="4" fillId="4" borderId="2" xfId="0" applyNumberFormat="1" applyFont="1" applyFill="1" applyBorder="1" applyAlignment="1" applyProtection="1">
      <alignment horizontal="left" vertical="center"/>
      <protection locked="0"/>
    </xf>
    <xf numFmtId="164" fontId="2" fillId="4" borderId="2" xfId="1" applyNumberFormat="1" applyFont="1" applyFill="1" applyBorder="1" applyAlignment="1" applyProtection="1">
      <alignment horizontal="left" vertical="center"/>
      <protection locked="0"/>
    </xf>
    <xf numFmtId="0" fontId="4" fillId="5" borderId="2" xfId="0" applyFont="1" applyFill="1" applyBorder="1" applyAlignment="1" applyProtection="1">
      <alignment horizontal="left" vertical="center" wrapText="1"/>
      <protection locked="0"/>
    </xf>
    <xf numFmtId="0" fontId="5" fillId="5" borderId="2" xfId="0" applyFont="1" applyFill="1" applyBorder="1" applyAlignment="1">
      <alignment horizontal="left" vertical="center"/>
    </xf>
    <xf numFmtId="0" fontId="4" fillId="3" borderId="2" xfId="0" applyFont="1" applyFill="1" applyBorder="1" applyAlignment="1" applyProtection="1">
      <alignment horizontal="left" vertical="center"/>
      <protection locked="0"/>
    </xf>
    <xf numFmtId="3" fontId="6" fillId="3" borderId="2" xfId="0" applyNumberFormat="1" applyFont="1" applyFill="1" applyBorder="1" applyAlignment="1" applyProtection="1">
      <alignment horizontal="left" vertical="center"/>
      <protection locked="0"/>
    </xf>
    <xf numFmtId="0" fontId="6" fillId="3" borderId="2" xfId="0" applyFont="1" applyFill="1" applyBorder="1" applyAlignment="1">
      <alignment horizontal="left" vertical="center"/>
    </xf>
    <xf numFmtId="0" fontId="6" fillId="4" borderId="2" xfId="0" applyFont="1" applyFill="1" applyBorder="1" applyAlignment="1" applyProtection="1">
      <alignment horizontal="left" vertical="center"/>
      <protection locked="0"/>
    </xf>
    <xf numFmtId="0" fontId="6" fillId="4" borderId="2"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xf>
    <xf numFmtId="0" fontId="4" fillId="4" borderId="1" xfId="0" applyFont="1" applyFill="1" applyBorder="1" applyAlignment="1" applyProtection="1">
      <alignment horizontal="left" vertical="center" wrapText="1"/>
      <protection locked="0"/>
    </xf>
    <xf numFmtId="164" fontId="2" fillId="4" borderId="1" xfId="1" applyNumberFormat="1" applyFont="1" applyFill="1" applyBorder="1" applyAlignment="1" applyProtection="1">
      <alignment horizontal="left" vertical="center"/>
      <protection locked="0"/>
    </xf>
    <xf numFmtId="49" fontId="4" fillId="3" borderId="2" xfId="0" applyNumberFormat="1" applyFont="1" applyFill="1" applyBorder="1" applyAlignment="1" applyProtection="1">
      <alignment horizontal="left" vertical="center"/>
      <protection locked="0"/>
    </xf>
    <xf numFmtId="0" fontId="5" fillId="2" borderId="2" xfId="0" applyFont="1" applyFill="1" applyBorder="1" applyAlignment="1">
      <alignment horizontal="left" vertical="center" wrapText="1"/>
    </xf>
    <xf numFmtId="1" fontId="4" fillId="3" borderId="2" xfId="0" applyNumberFormat="1" applyFont="1" applyFill="1" applyBorder="1" applyAlignment="1" applyProtection="1">
      <alignment horizontal="left" vertical="center" wrapText="1"/>
      <protection locked="0"/>
    </xf>
    <xf numFmtId="0" fontId="5" fillId="3" borderId="2" xfId="0" applyFont="1" applyFill="1" applyBorder="1" applyAlignment="1">
      <alignment horizontal="left" vertical="center" wrapText="1"/>
    </xf>
    <xf numFmtId="165" fontId="4" fillId="4" borderId="2" xfId="0" applyNumberFormat="1" applyFont="1" applyFill="1" applyBorder="1" applyAlignment="1" applyProtection="1">
      <alignment horizontal="left" vertical="center" wrapText="1"/>
      <protection locked="0"/>
    </xf>
    <xf numFmtId="164" fontId="4" fillId="4" borderId="2" xfId="0" applyNumberFormat="1" applyFont="1" applyFill="1" applyBorder="1" applyAlignment="1" applyProtection="1">
      <alignment horizontal="left" vertical="center" wrapText="1"/>
      <protection locked="0"/>
    </xf>
    <xf numFmtId="0" fontId="5" fillId="5" borderId="2" xfId="0" applyFont="1" applyFill="1" applyBorder="1" applyAlignment="1">
      <alignment horizontal="left" vertical="center" wrapText="1"/>
    </xf>
    <xf numFmtId="0" fontId="5" fillId="9" borderId="2" xfId="0" applyFont="1" applyFill="1" applyBorder="1" applyAlignment="1">
      <alignment horizontal="left" vertical="center" wrapText="1"/>
    </xf>
    <xf numFmtId="0" fontId="4" fillId="3" borderId="1" xfId="4" applyFont="1" applyFill="1" applyBorder="1" applyAlignment="1" applyProtection="1">
      <alignment horizontal="left" vertical="center" wrapText="1"/>
      <protection locked="0"/>
    </xf>
    <xf numFmtId="0" fontId="4" fillId="4" borderId="1" xfId="4" applyFont="1" applyFill="1" applyBorder="1" applyAlignment="1" applyProtection="1">
      <alignment horizontal="left" vertical="center" wrapText="1"/>
      <protection locked="0"/>
    </xf>
    <xf numFmtId="165" fontId="4" fillId="4" borderId="1" xfId="4" applyNumberFormat="1" applyFont="1" applyFill="1" applyBorder="1" applyAlignment="1" applyProtection="1">
      <alignment horizontal="left" vertical="center" wrapText="1"/>
      <protection locked="0"/>
    </xf>
    <xf numFmtId="164" fontId="4" fillId="4" borderId="1" xfId="2" applyNumberFormat="1" applyFont="1" applyFill="1" applyBorder="1" applyAlignment="1" applyProtection="1">
      <alignment horizontal="left" vertical="center" wrapText="1"/>
      <protection locked="0"/>
    </xf>
    <xf numFmtId="0" fontId="2" fillId="5" borderId="3" xfId="0" applyFont="1" applyFill="1" applyBorder="1" applyAlignment="1">
      <alignment horizontal="left" vertical="center" wrapText="1"/>
    </xf>
    <xf numFmtId="0" fontId="4" fillId="5" borderId="1" xfId="0" applyFont="1" applyFill="1" applyBorder="1" applyAlignment="1">
      <alignment horizontal="left" vertical="center"/>
    </xf>
    <xf numFmtId="164" fontId="4" fillId="4" borderId="4" xfId="2" applyNumberFormat="1" applyFont="1" applyFill="1" applyBorder="1" applyAlignment="1" applyProtection="1">
      <alignment horizontal="left" vertical="center" wrapText="1"/>
      <protection locked="0"/>
    </xf>
    <xf numFmtId="0" fontId="4" fillId="3" borderId="1" xfId="3" applyFont="1" applyFill="1" applyBorder="1" applyAlignment="1" applyProtection="1">
      <alignment horizontal="left" vertical="center" wrapText="1"/>
      <protection locked="0"/>
    </xf>
    <xf numFmtId="0" fontId="4" fillId="4" borderId="1" xfId="3" applyFont="1" applyFill="1" applyBorder="1" applyAlignment="1" applyProtection="1">
      <alignment horizontal="left" vertical="center" wrapText="1"/>
      <protection locked="0"/>
    </xf>
    <xf numFmtId="165" fontId="4" fillId="4" borderId="1" xfId="3" applyNumberFormat="1" applyFont="1" applyFill="1" applyBorder="1" applyAlignment="1" applyProtection="1">
      <alignment horizontal="left" vertical="center" wrapText="1"/>
      <protection locked="0"/>
    </xf>
    <xf numFmtId="0" fontId="5" fillId="10" borderId="2" xfId="0" applyFont="1" applyFill="1" applyBorder="1" applyAlignment="1">
      <alignment horizontal="left" vertical="center"/>
    </xf>
    <xf numFmtId="0" fontId="2" fillId="3" borderId="2" xfId="0" applyFont="1" applyFill="1" applyBorder="1" applyAlignment="1">
      <alignment horizontal="left" vertical="center" wrapText="1"/>
    </xf>
    <xf numFmtId="1" fontId="2" fillId="3" borderId="2" xfId="1" applyNumberFormat="1" applyFont="1" applyFill="1" applyBorder="1" applyAlignment="1" applyProtection="1">
      <alignment horizontal="left" vertical="center" wrapText="1"/>
    </xf>
    <xf numFmtId="0" fontId="2" fillId="4" borderId="2" xfId="0" applyFont="1" applyFill="1" applyBorder="1" applyAlignment="1">
      <alignment horizontal="left" vertical="center" wrapText="1"/>
    </xf>
    <xf numFmtId="165" fontId="2" fillId="4" borderId="2" xfId="0" applyNumberFormat="1" applyFont="1" applyFill="1" applyBorder="1" applyAlignment="1">
      <alignment horizontal="left" vertical="center"/>
    </xf>
    <xf numFmtId="164" fontId="2" fillId="4" borderId="2" xfId="0" applyNumberFormat="1" applyFont="1" applyFill="1" applyBorder="1" applyAlignment="1">
      <alignment horizontal="left" vertical="center" wrapText="1"/>
    </xf>
    <xf numFmtId="0" fontId="5" fillId="7" borderId="2" xfId="0" applyFont="1" applyFill="1" applyBorder="1" applyAlignment="1">
      <alignment horizontal="left" vertical="center" wrapText="1"/>
    </xf>
    <xf numFmtId="0" fontId="5" fillId="7" borderId="2" xfId="0" applyFont="1" applyFill="1" applyBorder="1" applyAlignment="1">
      <alignment horizontal="left" vertical="center"/>
    </xf>
    <xf numFmtId="0" fontId="2" fillId="5" borderId="2" xfId="0" applyFont="1" applyFill="1" applyBorder="1" applyAlignment="1">
      <alignment horizontal="left" vertical="center"/>
    </xf>
    <xf numFmtId="0" fontId="2" fillId="5" borderId="2" xfId="0" applyNumberFormat="1" applyFont="1" applyFill="1" applyBorder="1" applyAlignment="1">
      <alignment horizontal="left" vertical="center" wrapText="1"/>
    </xf>
    <xf numFmtId="0" fontId="2" fillId="5" borderId="2" xfId="0" applyFont="1" applyFill="1" applyBorder="1" applyAlignment="1">
      <alignment horizontal="left" vertical="center" wrapText="1"/>
    </xf>
    <xf numFmtId="0" fontId="2" fillId="11" borderId="2" xfId="0" applyFont="1" applyFill="1" applyBorder="1" applyAlignment="1">
      <alignment horizontal="left" vertical="center" wrapText="1"/>
    </xf>
    <xf numFmtId="164" fontId="2" fillId="12" borderId="2" xfId="0" applyNumberFormat="1" applyFont="1" applyFill="1" applyBorder="1" applyAlignment="1">
      <alignment horizontal="left" vertical="center" wrapText="1"/>
    </xf>
    <xf numFmtId="0" fontId="7" fillId="3" borderId="2" xfId="0" applyFont="1" applyFill="1" applyBorder="1" applyAlignment="1">
      <alignment horizontal="left" vertical="center" wrapText="1"/>
    </xf>
    <xf numFmtId="0" fontId="2" fillId="4" borderId="0" xfId="0" applyFont="1" applyFill="1" applyAlignment="1">
      <alignment horizontal="left" vertical="center" wrapText="1"/>
    </xf>
    <xf numFmtId="1" fontId="2" fillId="11" borderId="2" xfId="1" applyNumberFormat="1" applyFont="1" applyFill="1" applyBorder="1" applyAlignment="1" applyProtection="1">
      <alignment horizontal="left" vertical="center" wrapText="1"/>
    </xf>
    <xf numFmtId="0" fontId="2" fillId="12" borderId="2" xfId="0" applyFont="1" applyFill="1" applyBorder="1" applyAlignment="1">
      <alignment horizontal="left" vertical="center" wrapText="1"/>
    </xf>
    <xf numFmtId="0" fontId="2" fillId="13" borderId="2" xfId="0" applyNumberFormat="1" applyFont="1" applyFill="1" applyBorder="1" applyAlignment="1">
      <alignment horizontal="left" vertical="center" wrapText="1"/>
    </xf>
    <xf numFmtId="0" fontId="2" fillId="13" borderId="2" xfId="0" applyFont="1" applyFill="1" applyBorder="1" applyAlignment="1">
      <alignment horizontal="left" vertical="center"/>
    </xf>
    <xf numFmtId="167" fontId="2" fillId="3" borderId="2" xfId="1" applyNumberFormat="1" applyFont="1" applyFill="1" applyBorder="1" applyAlignment="1" applyProtection="1">
      <alignment horizontal="left" vertical="center" wrapText="1"/>
    </xf>
    <xf numFmtId="164" fontId="2" fillId="14" borderId="2" xfId="0" applyNumberFormat="1" applyFont="1" applyFill="1" applyBorder="1" applyAlignment="1">
      <alignment horizontal="left" vertical="center" wrapText="1"/>
    </xf>
    <xf numFmtId="0" fontId="2" fillId="15" borderId="2" xfId="0" applyFont="1" applyFill="1" applyBorder="1" applyAlignment="1">
      <alignment horizontal="left" vertical="center" wrapText="1"/>
    </xf>
    <xf numFmtId="167" fontId="2" fillId="15" borderId="2" xfId="1" applyNumberFormat="1" applyFont="1" applyFill="1" applyBorder="1" applyAlignment="1" applyProtection="1">
      <alignment horizontal="left" vertical="center" wrapText="1"/>
    </xf>
    <xf numFmtId="0" fontId="2" fillId="14" borderId="2" xfId="0" applyFont="1" applyFill="1" applyBorder="1" applyAlignment="1">
      <alignment horizontal="left" vertical="center" wrapText="1"/>
    </xf>
    <xf numFmtId="165" fontId="2" fillId="14" borderId="2" xfId="0" applyNumberFormat="1" applyFont="1" applyFill="1" applyBorder="1" applyAlignment="1">
      <alignment horizontal="left" vertical="center"/>
    </xf>
    <xf numFmtId="1" fontId="2" fillId="11" borderId="2" xfId="0" applyNumberFormat="1" applyFont="1" applyFill="1" applyBorder="1" applyAlignment="1">
      <alignment horizontal="left" vertical="center" wrapText="1"/>
    </xf>
    <xf numFmtId="0" fontId="2" fillId="12" borderId="0" xfId="0" applyFont="1" applyFill="1" applyAlignment="1">
      <alignment horizontal="left" vertical="center" wrapText="1"/>
    </xf>
    <xf numFmtId="165" fontId="2" fillId="12" borderId="2" xfId="0" applyNumberFormat="1" applyFont="1" applyFill="1" applyBorder="1" applyAlignment="1">
      <alignment horizontal="left" vertical="center"/>
    </xf>
    <xf numFmtId="0" fontId="5" fillId="4" borderId="2" xfId="0" applyFont="1" applyFill="1" applyBorder="1" applyAlignment="1">
      <alignment horizontal="left" vertical="center" wrapText="1"/>
    </xf>
    <xf numFmtId="0" fontId="8" fillId="4" borderId="2" xfId="0" applyFont="1" applyFill="1" applyBorder="1" applyAlignment="1">
      <alignment horizontal="left" vertical="center" wrapText="1"/>
    </xf>
    <xf numFmtId="0" fontId="5" fillId="4" borderId="0" xfId="0" applyFont="1" applyFill="1" applyAlignment="1">
      <alignment horizontal="left" vertical="center" wrapText="1"/>
    </xf>
    <xf numFmtId="1" fontId="2" fillId="3" borderId="2" xfId="0" applyNumberFormat="1" applyFont="1" applyFill="1" applyBorder="1" applyAlignment="1">
      <alignment horizontal="left" vertical="center" wrapText="1"/>
    </xf>
    <xf numFmtId="0" fontId="4" fillId="4" borderId="2" xfId="0" applyFont="1" applyFill="1" applyBorder="1" applyAlignment="1">
      <alignment horizontal="left" vertical="center" wrapText="1"/>
    </xf>
    <xf numFmtId="0" fontId="5" fillId="12" borderId="2" xfId="0" applyFont="1" applyFill="1" applyBorder="1" applyAlignment="1">
      <alignment horizontal="left" vertical="center" wrapText="1"/>
    </xf>
    <xf numFmtId="0" fontId="4" fillId="10" borderId="2" xfId="0" applyFont="1" applyFill="1" applyBorder="1" applyAlignment="1">
      <alignment horizontal="left" vertical="center" wrapText="1"/>
    </xf>
    <xf numFmtId="0" fontId="2" fillId="12" borderId="5" xfId="0" applyFont="1" applyFill="1" applyBorder="1" applyAlignment="1">
      <alignment horizontal="left" vertical="center" wrapText="1"/>
    </xf>
    <xf numFmtId="0" fontId="4" fillId="12" borderId="2" xfId="0" applyFont="1" applyFill="1" applyBorder="1" applyAlignment="1">
      <alignment horizontal="left" vertical="center" wrapText="1"/>
    </xf>
    <xf numFmtId="165" fontId="2" fillId="12" borderId="6" xfId="0" applyNumberFormat="1" applyFont="1" applyFill="1" applyBorder="1" applyAlignment="1">
      <alignment horizontal="left" vertical="center" wrapText="1"/>
    </xf>
    <xf numFmtId="0" fontId="4" fillId="7" borderId="2" xfId="0" applyFont="1" applyFill="1" applyBorder="1" applyAlignment="1">
      <alignment horizontal="left" vertical="center" wrapText="1"/>
    </xf>
    <xf numFmtId="0" fontId="11" fillId="12" borderId="2" xfId="6" applyNumberFormat="1" applyFont="1" applyFill="1" applyBorder="1" applyAlignment="1" applyProtection="1">
      <alignment horizontal="left" vertical="center" wrapText="1"/>
    </xf>
    <xf numFmtId="0" fontId="2" fillId="2" borderId="1" xfId="0" applyFont="1" applyFill="1" applyBorder="1" applyAlignment="1">
      <alignment horizontal="center" vertical="center"/>
    </xf>
    <xf numFmtId="0" fontId="4" fillId="11" borderId="1" xfId="0" applyFont="1" applyFill="1" applyBorder="1" applyAlignment="1" applyProtection="1">
      <alignment horizontal="center" vertical="center" wrapText="1"/>
      <protection locked="0"/>
    </xf>
    <xf numFmtId="3" fontId="2" fillId="3" borderId="1"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4" fillId="12" borderId="1" xfId="0" applyFont="1" applyFill="1" applyBorder="1" applyAlignment="1" applyProtection="1">
      <alignment horizontal="center" vertical="center"/>
      <protection locked="0"/>
    </xf>
    <xf numFmtId="168" fontId="4" fillId="12" borderId="1" xfId="0" applyNumberFormat="1" applyFont="1" applyFill="1" applyBorder="1" applyAlignment="1" applyProtection="1">
      <alignment horizontal="center" vertical="center"/>
      <protection locked="0"/>
    </xf>
    <xf numFmtId="169" fontId="2" fillId="4" borderId="1" xfId="2" applyNumberFormat="1" applyFont="1" applyFill="1" applyBorder="1" applyAlignment="1" applyProtection="1">
      <alignment horizontal="center" vertical="center"/>
      <protection locked="0"/>
    </xf>
    <xf numFmtId="168" fontId="4" fillId="13" borderId="1" xfId="5" applyNumberFormat="1" applyFont="1" applyFill="1" applyBorder="1" applyAlignment="1" applyProtection="1">
      <alignment horizontal="center" vertical="center" wrapText="1"/>
      <protection locked="0"/>
    </xf>
    <xf numFmtId="0" fontId="2" fillId="5" borderId="1" xfId="0" applyFont="1" applyFill="1" applyBorder="1" applyAlignment="1">
      <alignment horizontal="center" vertical="center"/>
    </xf>
    <xf numFmtId="169" fontId="2" fillId="4" borderId="1" xfId="2" applyNumberFormat="1" applyFont="1" applyFill="1" applyBorder="1" applyAlignment="1">
      <alignment horizontal="center" vertical="center"/>
    </xf>
    <xf numFmtId="3" fontId="4" fillId="3" borderId="1" xfId="0" applyNumberFormat="1" applyFont="1" applyFill="1" applyBorder="1" applyAlignment="1">
      <alignment horizontal="center" vertical="center"/>
    </xf>
    <xf numFmtId="0" fontId="4" fillId="12" borderId="1" xfId="0" applyFont="1" applyFill="1" applyBorder="1" applyAlignment="1" applyProtection="1">
      <alignment horizontal="center" vertical="center" wrapText="1"/>
      <protection locked="0"/>
    </xf>
    <xf numFmtId="168" fontId="4" fillId="12" borderId="1" xfId="0" applyNumberFormat="1" applyFont="1" applyFill="1" applyBorder="1" applyAlignment="1" applyProtection="1">
      <alignment horizontal="center" vertical="center" wrapText="1"/>
      <protection locked="0"/>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3" fontId="2" fillId="3" borderId="1" xfId="0" applyNumberFormat="1" applyFont="1" applyFill="1" applyBorder="1" applyAlignment="1">
      <alignment horizontal="center" vertical="center" wrapText="1"/>
    </xf>
    <xf numFmtId="3" fontId="2" fillId="11" borderId="1" xfId="0" applyNumberFormat="1" applyFont="1" applyFill="1" applyBorder="1" applyAlignment="1" applyProtection="1">
      <alignment horizontal="center" vertical="center"/>
      <protection locked="0"/>
    </xf>
    <xf numFmtId="0" fontId="4" fillId="12" borderId="1" xfId="3" applyFont="1" applyFill="1" applyBorder="1" applyAlignment="1" applyProtection="1">
      <alignment horizontal="center" vertical="center"/>
      <protection locked="0"/>
    </xf>
    <xf numFmtId="0" fontId="4" fillId="4" borderId="1" xfId="0" applyFont="1" applyFill="1" applyBorder="1" applyAlignment="1">
      <alignment horizontal="left" wrapText="1"/>
    </xf>
    <xf numFmtId="0" fontId="4" fillId="12" borderId="1" xfId="3" applyFont="1" applyFill="1" applyBorder="1" applyAlignment="1" applyProtection="1">
      <alignment horizontal="center" vertical="center" wrapText="1"/>
      <protection locked="0"/>
    </xf>
    <xf numFmtId="169" fontId="2" fillId="4" borderId="1" xfId="2" applyNumberFormat="1" applyFont="1" applyFill="1" applyBorder="1" applyAlignment="1">
      <alignment horizontal="center" vertical="center" wrapText="1"/>
    </xf>
    <xf numFmtId="0" fontId="4" fillId="11" borderId="1" xfId="3" applyFont="1" applyFill="1" applyBorder="1" applyAlignment="1" applyProtection="1">
      <alignment horizontal="center" vertical="center" wrapText="1"/>
      <protection locked="0"/>
    </xf>
    <xf numFmtId="3" fontId="4" fillId="11" borderId="1" xfId="3" applyNumberFormat="1" applyFont="1" applyFill="1" applyBorder="1" applyAlignment="1" applyProtection="1">
      <alignment horizontal="center" vertical="center"/>
      <protection locked="0"/>
    </xf>
    <xf numFmtId="168" fontId="4" fillId="12" borderId="1" xfId="3" applyNumberFormat="1" applyFont="1" applyFill="1" applyBorder="1" applyAlignment="1" applyProtection="1">
      <alignment horizontal="center" vertical="center"/>
      <protection locked="0"/>
    </xf>
    <xf numFmtId="168" fontId="4" fillId="12" borderId="1" xfId="3" applyNumberFormat="1" applyFont="1" applyFill="1" applyBorder="1" applyAlignment="1" applyProtection="1">
      <alignment horizontal="center" vertical="center" wrapText="1"/>
      <protection locked="0"/>
    </xf>
    <xf numFmtId="0" fontId="4" fillId="4" borderId="1" xfId="0" applyFont="1" applyFill="1" applyBorder="1" applyAlignment="1" applyProtection="1">
      <alignment horizontal="left" vertical="top" wrapText="1"/>
      <protection locked="0"/>
    </xf>
    <xf numFmtId="0" fontId="4" fillId="4" borderId="1" xfId="0" applyFont="1" applyFill="1" applyBorder="1" applyAlignment="1">
      <alignment horizontal="left" vertical="top" wrapText="1"/>
    </xf>
    <xf numFmtId="0" fontId="4" fillId="3" borderId="1" xfId="3" applyFont="1" applyFill="1" applyBorder="1" applyAlignment="1" applyProtection="1">
      <alignment horizontal="center" vertical="center" wrapText="1"/>
      <protection locked="0"/>
    </xf>
    <xf numFmtId="3" fontId="4" fillId="3" borderId="1" xfId="3" applyNumberFormat="1" applyFont="1" applyFill="1" applyBorder="1" applyAlignment="1" applyProtection="1">
      <alignment horizontal="center" vertical="center"/>
      <protection locked="0"/>
    </xf>
    <xf numFmtId="0" fontId="4" fillId="4" borderId="1" xfId="3" applyFont="1" applyFill="1" applyBorder="1" applyAlignment="1" applyProtection="1">
      <alignment horizontal="center" vertical="center"/>
      <protection locked="0"/>
    </xf>
    <xf numFmtId="168" fontId="4" fillId="4" borderId="1" xfId="3"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wrapText="1"/>
      <protection locked="0"/>
    </xf>
    <xf numFmtId="3" fontId="2" fillId="3" borderId="1" xfId="0" applyNumberFormat="1" applyFont="1" applyFill="1" applyBorder="1" applyAlignment="1" applyProtection="1">
      <alignment horizontal="center" vertical="center"/>
      <protection locked="0"/>
    </xf>
    <xf numFmtId="0" fontId="4" fillId="12" borderId="1" xfId="3" applyFont="1" applyFill="1" applyBorder="1" applyAlignment="1" applyProtection="1">
      <alignment horizontal="left" vertical="top" wrapText="1"/>
      <protection locked="0"/>
    </xf>
    <xf numFmtId="168" fontId="4" fillId="5" borderId="1" xfId="3" applyNumberFormat="1" applyFont="1" applyFill="1" applyBorder="1" applyAlignment="1" applyProtection="1">
      <alignment horizontal="center" vertical="top" wrapText="1"/>
      <protection locked="0"/>
    </xf>
    <xf numFmtId="0" fontId="2" fillId="4" borderId="1" xfId="3" applyFont="1" applyFill="1" applyBorder="1" applyAlignment="1" applyProtection="1">
      <alignment horizontal="left" vertical="top" wrapText="1"/>
      <protection locked="0"/>
    </xf>
    <xf numFmtId="168" fontId="4" fillId="13" borderId="1" xfId="3" applyNumberFormat="1" applyFont="1" applyFill="1" applyBorder="1" applyAlignment="1" applyProtection="1">
      <alignment horizontal="center" vertical="top" wrapText="1"/>
      <protection locked="0"/>
    </xf>
    <xf numFmtId="169" fontId="4" fillId="4" borderId="1" xfId="2" applyNumberFormat="1" applyFont="1" applyFill="1" applyBorder="1" applyAlignment="1" applyProtection="1">
      <alignment horizontal="center" vertical="center"/>
      <protection locked="0"/>
    </xf>
    <xf numFmtId="0" fontId="2" fillId="11" borderId="1" xfId="0" applyFont="1" applyFill="1" applyBorder="1" applyAlignment="1" applyProtection="1">
      <alignment horizontal="center" vertical="center" wrapText="1"/>
      <protection locked="0"/>
    </xf>
    <xf numFmtId="0" fontId="2" fillId="12" borderId="1" xfId="0" applyFont="1" applyFill="1" applyBorder="1" applyAlignment="1" applyProtection="1">
      <alignment horizontal="center" vertical="center"/>
      <protection locked="0"/>
    </xf>
    <xf numFmtId="0" fontId="2" fillId="12" borderId="1" xfId="0" applyFont="1" applyFill="1" applyBorder="1" applyAlignment="1" applyProtection="1">
      <alignment horizontal="left" vertical="top" wrapText="1"/>
      <protection locked="0"/>
    </xf>
    <xf numFmtId="168" fontId="2" fillId="12" borderId="1" xfId="0" applyNumberFormat="1" applyFont="1" applyFill="1" applyBorder="1" applyAlignment="1" applyProtection="1">
      <alignment horizontal="center" vertical="center"/>
      <protection locked="0"/>
    </xf>
    <xf numFmtId="0" fontId="2" fillId="12" borderId="1" xfId="3" applyFont="1" applyFill="1" applyBorder="1" applyAlignment="1" applyProtection="1">
      <alignment horizontal="center" vertical="center"/>
      <protection locked="0"/>
    </xf>
    <xf numFmtId="168" fontId="2" fillId="11" borderId="1" xfId="3" applyNumberFormat="1" applyFont="1" applyFill="1" applyBorder="1" applyAlignment="1" applyProtection="1">
      <alignment horizontal="center" vertical="center" wrapText="1"/>
      <protection locked="0"/>
    </xf>
    <xf numFmtId="0" fontId="2" fillId="12" borderId="1" xfId="3" applyFont="1" applyFill="1" applyBorder="1" applyAlignment="1" applyProtection="1">
      <alignment horizontal="left" vertical="top" wrapText="1"/>
      <protection locked="0"/>
    </xf>
    <xf numFmtId="168" fontId="4" fillId="3" borderId="1" xfId="3" applyNumberFormat="1" applyFont="1" applyFill="1" applyBorder="1" applyAlignment="1" applyProtection="1">
      <alignment horizontal="center" vertical="center" wrapText="1"/>
      <protection locked="0"/>
    </xf>
    <xf numFmtId="0" fontId="2" fillId="11" borderId="1" xfId="3" applyFont="1" applyFill="1" applyBorder="1" applyAlignment="1" applyProtection="1">
      <alignment horizontal="center" vertical="center" wrapText="1"/>
      <protection locked="0"/>
    </xf>
    <xf numFmtId="168" fontId="2" fillId="12" borderId="1" xfId="3" applyNumberFormat="1" applyFont="1" applyFill="1" applyBorder="1" applyAlignment="1" applyProtection="1">
      <alignment horizontal="center" vertical="center"/>
      <protection locked="0"/>
    </xf>
    <xf numFmtId="0" fontId="2" fillId="12" borderId="1" xfId="3" applyFont="1" applyFill="1" applyBorder="1" applyAlignment="1" applyProtection="1">
      <alignment horizontal="left" vertical="center" wrapText="1"/>
      <protection locked="0"/>
    </xf>
    <xf numFmtId="168" fontId="4" fillId="13" borderId="1" xfId="3" applyNumberFormat="1" applyFont="1" applyFill="1" applyBorder="1" applyAlignment="1" applyProtection="1">
      <alignment horizontal="center" vertical="center" wrapText="1"/>
      <protection locked="0"/>
    </xf>
    <xf numFmtId="168" fontId="2" fillId="3" borderId="1" xfId="3" applyNumberFormat="1" applyFont="1" applyFill="1" applyBorder="1" applyAlignment="1" applyProtection="1">
      <alignment horizontal="center" vertical="center" wrapText="1"/>
      <protection locked="0"/>
    </xf>
    <xf numFmtId="0" fontId="4" fillId="3" borderId="1" xfId="0" applyFont="1" applyFill="1" applyBorder="1" applyAlignment="1">
      <alignment horizontal="center" vertical="center" wrapText="1"/>
    </xf>
    <xf numFmtId="0" fontId="4" fillId="12" borderId="1" xfId="0" applyFont="1" applyFill="1" applyBorder="1" applyAlignment="1" applyProtection="1">
      <alignment horizontal="left" vertical="top" wrapText="1"/>
      <protection locked="0"/>
    </xf>
    <xf numFmtId="168" fontId="2" fillId="13" borderId="1" xfId="3" applyNumberFormat="1" applyFont="1" applyFill="1" applyBorder="1" applyAlignment="1" applyProtection="1">
      <alignment horizontal="center" vertical="top" wrapText="1"/>
      <protection locked="0"/>
    </xf>
    <xf numFmtId="0" fontId="5" fillId="3" borderId="1" xfId="0" applyFont="1" applyFill="1" applyBorder="1" applyAlignment="1">
      <alignment horizontal="center" vertical="center" wrapText="1"/>
    </xf>
    <xf numFmtId="0" fontId="4" fillId="12" borderId="1" xfId="0" applyFont="1" applyFill="1" applyBorder="1" applyAlignment="1" applyProtection="1">
      <alignment horizontal="left" vertical="center" wrapText="1"/>
      <protection locked="0"/>
    </xf>
    <xf numFmtId="168" fontId="2" fillId="13" borderId="1" xfId="3" applyNumberFormat="1" applyFont="1" applyFill="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0" fontId="2" fillId="12" borderId="1"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center" vertical="center" wrapText="1"/>
      <protection locked="0"/>
    </xf>
    <xf numFmtId="0" fontId="2" fillId="3" borderId="1" xfId="3" applyFont="1" applyFill="1" applyBorder="1" applyAlignment="1" applyProtection="1">
      <alignment horizontal="center" vertical="center" wrapText="1"/>
      <protection locked="0"/>
    </xf>
    <xf numFmtId="169" fontId="4" fillId="4" borderId="1" xfId="2" applyNumberFormat="1" applyFont="1" applyFill="1" applyBorder="1" applyAlignment="1">
      <alignment horizontal="center" vertical="center"/>
    </xf>
    <xf numFmtId="168" fontId="2" fillId="13" borderId="1" xfId="3" applyNumberFormat="1" applyFont="1" applyFill="1" applyBorder="1" applyAlignment="1" applyProtection="1">
      <alignment vertical="center" wrapText="1"/>
      <protection locked="0"/>
    </xf>
    <xf numFmtId="3" fontId="2" fillId="3" borderId="1" xfId="0" applyNumberFormat="1" applyFont="1" applyFill="1" applyBorder="1" applyAlignment="1" applyProtection="1">
      <alignment horizontal="center" vertical="center" wrapText="1"/>
      <protection locked="0"/>
    </xf>
    <xf numFmtId="0" fontId="0" fillId="0" borderId="0" xfId="0" applyAlignment="1">
      <alignment wrapText="1"/>
    </xf>
  </cellXfs>
  <cellStyles count="7">
    <cellStyle name="Hipervínculo" xfId="6" builtinId="8"/>
    <cellStyle name="Millares" xfId="1" builtinId="3"/>
    <cellStyle name="Moneda" xfId="2" builtinId="4"/>
    <cellStyle name="Normal" xfId="0" builtinId="0"/>
    <cellStyle name="Normal 2" xfId="3"/>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www.uscovirtual.com/" TargetMode="External"/><Relationship Id="rId1" Type="http://schemas.openxmlformats.org/officeDocument/2006/relationships/hyperlink" Target="mailto:M@ICROTEL%20LTDA"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2064"/>
  <sheetViews>
    <sheetView tabSelected="1" workbookViewId="0">
      <selection activeCell="B3" sqref="B3"/>
    </sheetView>
  </sheetViews>
  <sheetFormatPr baseColWidth="10" defaultRowHeight="15" x14ac:dyDescent="0.25"/>
  <cols>
    <col min="1" max="1" width="15.5703125" customWidth="1"/>
    <col min="2" max="2" width="17.140625" customWidth="1"/>
    <col min="3" max="3" width="24.7109375" customWidth="1"/>
    <col min="5" max="5" width="23.85546875" customWidth="1"/>
    <col min="8" max="8" width="20.7109375" customWidth="1"/>
    <col min="9" max="9" width="21.28515625" style="205" customWidth="1"/>
    <col min="10" max="10" width="21.42578125" customWidth="1"/>
    <col min="11" max="11" width="18.7109375" customWidth="1"/>
    <col min="12" max="12" width="27.140625" customWidth="1"/>
    <col min="13" max="13" width="48.42578125" customWidth="1"/>
    <col min="14" max="14" width="36.85546875" customWidth="1"/>
    <col min="15" max="15" width="32.7109375" customWidth="1"/>
    <col min="16" max="16" width="27.5703125" customWidth="1"/>
    <col min="17" max="17" width="25" customWidth="1"/>
  </cols>
  <sheetData>
    <row r="1" spans="1:17" x14ac:dyDescent="0.25">
      <c r="A1" s="1"/>
      <c r="B1" s="2">
        <v>1</v>
      </c>
      <c r="C1" s="2"/>
      <c r="D1" s="2"/>
      <c r="E1" s="3">
        <v>2</v>
      </c>
      <c r="F1" s="3"/>
      <c r="G1" s="3"/>
      <c r="H1" s="4">
        <v>3</v>
      </c>
      <c r="I1" s="4"/>
      <c r="J1" s="4"/>
      <c r="K1" s="4"/>
      <c r="L1" s="5">
        <v>4</v>
      </c>
      <c r="M1" s="5">
        <v>5</v>
      </c>
      <c r="N1" s="5">
        <v>6</v>
      </c>
      <c r="O1" s="6">
        <v>7</v>
      </c>
      <c r="P1" s="6"/>
      <c r="Q1" s="5">
        <v>8</v>
      </c>
    </row>
    <row r="2" spans="1:17" x14ac:dyDescent="0.25">
      <c r="A2" s="7" t="s">
        <v>0</v>
      </c>
      <c r="B2" s="8" t="s">
        <v>1</v>
      </c>
      <c r="C2" s="8" t="s">
        <v>2</v>
      </c>
      <c r="D2" s="8" t="s">
        <v>3</v>
      </c>
      <c r="E2" s="9" t="s">
        <v>4</v>
      </c>
      <c r="F2" s="10" t="s">
        <v>5</v>
      </c>
      <c r="G2" s="9" t="s">
        <v>3</v>
      </c>
      <c r="H2" s="11" t="s">
        <v>6</v>
      </c>
      <c r="I2" s="12" t="s">
        <v>7</v>
      </c>
      <c r="J2" s="13" t="s">
        <v>8</v>
      </c>
      <c r="K2" s="14" t="s">
        <v>9</v>
      </c>
      <c r="L2" s="5" t="s">
        <v>10</v>
      </c>
      <c r="M2" s="5" t="s">
        <v>11</v>
      </c>
      <c r="N2" s="5" t="s">
        <v>12</v>
      </c>
      <c r="O2" s="5" t="s">
        <v>13</v>
      </c>
      <c r="P2" s="5" t="s">
        <v>14</v>
      </c>
      <c r="Q2" s="5" t="s">
        <v>15</v>
      </c>
    </row>
    <row r="3" spans="1:17" ht="140.25" x14ac:dyDescent="0.25">
      <c r="A3" s="7">
        <v>1</v>
      </c>
      <c r="B3" s="15" t="s">
        <v>16</v>
      </c>
      <c r="C3" s="15">
        <v>891180084</v>
      </c>
      <c r="D3" s="15">
        <v>2</v>
      </c>
      <c r="E3" s="16" t="s">
        <v>17</v>
      </c>
      <c r="F3" s="17">
        <v>1017127006</v>
      </c>
      <c r="G3" s="16">
        <v>3</v>
      </c>
      <c r="H3" s="12" t="s">
        <v>18</v>
      </c>
      <c r="I3" s="18" t="s">
        <v>19</v>
      </c>
      <c r="J3" s="19">
        <v>40935</v>
      </c>
      <c r="K3" s="20">
        <v>9407220</v>
      </c>
      <c r="L3" s="21" t="s">
        <v>20</v>
      </c>
      <c r="M3" s="22" t="s">
        <v>21</v>
      </c>
      <c r="N3" s="23" t="s">
        <v>22</v>
      </c>
      <c r="O3" s="22" t="s">
        <v>23</v>
      </c>
      <c r="P3" s="22" t="s">
        <v>24</v>
      </c>
      <c r="Q3" s="23"/>
    </row>
    <row r="4" spans="1:17" ht="153" x14ac:dyDescent="0.25">
      <c r="A4" s="7">
        <f>A3+1</f>
        <v>2</v>
      </c>
      <c r="B4" s="15" t="s">
        <v>16</v>
      </c>
      <c r="C4" s="15">
        <v>891180084</v>
      </c>
      <c r="D4" s="15">
        <v>2</v>
      </c>
      <c r="E4" s="16" t="s">
        <v>25</v>
      </c>
      <c r="F4" s="17">
        <v>1075233063</v>
      </c>
      <c r="G4" s="16">
        <v>8</v>
      </c>
      <c r="H4" s="12" t="s">
        <v>26</v>
      </c>
      <c r="I4" s="18" t="s">
        <v>27</v>
      </c>
      <c r="J4" s="19">
        <v>40935</v>
      </c>
      <c r="K4" s="20">
        <v>9407220</v>
      </c>
      <c r="L4" s="21" t="s">
        <v>20</v>
      </c>
      <c r="M4" s="22" t="s">
        <v>21</v>
      </c>
      <c r="N4" s="23" t="s">
        <v>22</v>
      </c>
      <c r="O4" s="22" t="s">
        <v>23</v>
      </c>
      <c r="P4" s="22" t="s">
        <v>24</v>
      </c>
      <c r="Q4" s="23"/>
    </row>
    <row r="5" spans="1:17" ht="267.75" x14ac:dyDescent="0.25">
      <c r="A5" s="7">
        <f t="shared" ref="A5:A68" si="0">A4+1</f>
        <v>3</v>
      </c>
      <c r="B5" s="15" t="s">
        <v>16</v>
      </c>
      <c r="C5" s="15">
        <v>891180084</v>
      </c>
      <c r="D5" s="15">
        <v>2</v>
      </c>
      <c r="E5" s="16" t="s">
        <v>28</v>
      </c>
      <c r="F5" s="17">
        <v>14240421</v>
      </c>
      <c r="G5" s="16">
        <v>8</v>
      </c>
      <c r="H5" s="12" t="s">
        <v>29</v>
      </c>
      <c r="I5" s="12" t="s">
        <v>30</v>
      </c>
      <c r="J5" s="24">
        <v>40940</v>
      </c>
      <c r="K5" s="25">
        <v>3790055</v>
      </c>
      <c r="L5" s="21" t="s">
        <v>31</v>
      </c>
      <c r="M5" s="22" t="s">
        <v>21</v>
      </c>
      <c r="N5" s="23" t="s">
        <v>22</v>
      </c>
      <c r="O5" s="22" t="s">
        <v>23</v>
      </c>
      <c r="P5" s="22" t="s">
        <v>24</v>
      </c>
      <c r="Q5" s="23"/>
    </row>
    <row r="6" spans="1:17" ht="267.75" x14ac:dyDescent="0.25">
      <c r="A6" s="7">
        <f t="shared" si="0"/>
        <v>4</v>
      </c>
      <c r="B6" s="15" t="s">
        <v>16</v>
      </c>
      <c r="C6" s="15">
        <v>891180084</v>
      </c>
      <c r="D6" s="15">
        <v>2</v>
      </c>
      <c r="E6" s="16" t="s">
        <v>32</v>
      </c>
      <c r="F6" s="17">
        <v>38245315</v>
      </c>
      <c r="G6" s="16">
        <v>5</v>
      </c>
      <c r="H6" s="12" t="s">
        <v>33</v>
      </c>
      <c r="I6" s="12" t="s">
        <v>34</v>
      </c>
      <c r="J6" s="24">
        <v>40940</v>
      </c>
      <c r="K6" s="25">
        <v>300000</v>
      </c>
      <c r="L6" s="21" t="s">
        <v>35</v>
      </c>
      <c r="M6" s="22" t="s">
        <v>21</v>
      </c>
      <c r="N6" s="23" t="s">
        <v>36</v>
      </c>
      <c r="O6" s="22" t="s">
        <v>23</v>
      </c>
      <c r="P6" s="22" t="s">
        <v>24</v>
      </c>
      <c r="Q6" s="23"/>
    </row>
    <row r="7" spans="1:17" ht="204" x14ac:dyDescent="0.25">
      <c r="A7" s="7">
        <f t="shared" si="0"/>
        <v>5</v>
      </c>
      <c r="B7" s="15" t="s">
        <v>16</v>
      </c>
      <c r="C7" s="15">
        <v>891180084</v>
      </c>
      <c r="D7" s="15">
        <v>2</v>
      </c>
      <c r="E7" s="16" t="s">
        <v>37</v>
      </c>
      <c r="F7" s="17">
        <v>14953025</v>
      </c>
      <c r="G7" s="16">
        <v>4</v>
      </c>
      <c r="H7" s="12" t="s">
        <v>38</v>
      </c>
      <c r="I7" s="12" t="s">
        <v>39</v>
      </c>
      <c r="J7" s="24">
        <v>40949</v>
      </c>
      <c r="K7" s="25">
        <v>3390048</v>
      </c>
      <c r="L7" s="21" t="s">
        <v>31</v>
      </c>
      <c r="M7" s="22" t="s">
        <v>21</v>
      </c>
      <c r="N7" s="23" t="s">
        <v>22</v>
      </c>
      <c r="O7" s="22" t="s">
        <v>23</v>
      </c>
      <c r="P7" s="22" t="s">
        <v>24</v>
      </c>
      <c r="Q7" s="23"/>
    </row>
    <row r="8" spans="1:17" ht="229.5" x14ac:dyDescent="0.25">
      <c r="A8" s="7">
        <f t="shared" si="0"/>
        <v>6</v>
      </c>
      <c r="B8" s="15" t="s">
        <v>16</v>
      </c>
      <c r="C8" s="15">
        <v>891180084</v>
      </c>
      <c r="D8" s="15">
        <v>2</v>
      </c>
      <c r="E8" s="16" t="s">
        <v>40</v>
      </c>
      <c r="F8" s="17">
        <v>1075232886</v>
      </c>
      <c r="G8" s="16">
        <v>8</v>
      </c>
      <c r="H8" s="12" t="s">
        <v>41</v>
      </c>
      <c r="I8" s="12" t="s">
        <v>42</v>
      </c>
      <c r="J8" s="24">
        <v>40952</v>
      </c>
      <c r="K8" s="25">
        <v>2096790</v>
      </c>
      <c r="L8" s="21" t="s">
        <v>43</v>
      </c>
      <c r="M8" s="22" t="s">
        <v>21</v>
      </c>
      <c r="N8" s="23" t="s">
        <v>22</v>
      </c>
      <c r="O8" s="22" t="s">
        <v>23</v>
      </c>
      <c r="P8" s="22" t="s">
        <v>24</v>
      </c>
      <c r="Q8" s="23"/>
    </row>
    <row r="9" spans="1:17" ht="331.5" x14ac:dyDescent="0.25">
      <c r="A9" s="7">
        <f t="shared" si="0"/>
        <v>7</v>
      </c>
      <c r="B9" s="15" t="s">
        <v>16</v>
      </c>
      <c r="C9" s="15">
        <v>891180084</v>
      </c>
      <c r="D9" s="15">
        <v>2</v>
      </c>
      <c r="E9" s="16" t="s">
        <v>44</v>
      </c>
      <c r="F9" s="17">
        <v>813004745</v>
      </c>
      <c r="G9" s="16">
        <v>6</v>
      </c>
      <c r="H9" s="12" t="s">
        <v>45</v>
      </c>
      <c r="I9" s="12" t="s">
        <v>46</v>
      </c>
      <c r="J9" s="24">
        <v>40956</v>
      </c>
      <c r="K9" s="25">
        <v>3140000</v>
      </c>
      <c r="L9" s="21" t="s">
        <v>47</v>
      </c>
      <c r="M9" s="22" t="s">
        <v>21</v>
      </c>
      <c r="N9" s="23" t="s">
        <v>22</v>
      </c>
      <c r="O9" s="22" t="s">
        <v>23</v>
      </c>
      <c r="P9" s="22" t="s">
        <v>24</v>
      </c>
      <c r="Q9" s="23"/>
    </row>
    <row r="10" spans="1:17" ht="306" x14ac:dyDescent="0.25">
      <c r="A10" s="7">
        <f t="shared" si="0"/>
        <v>8</v>
      </c>
      <c r="B10" s="15" t="s">
        <v>16</v>
      </c>
      <c r="C10" s="15">
        <v>891180084</v>
      </c>
      <c r="D10" s="15">
        <v>2</v>
      </c>
      <c r="E10" s="16" t="s">
        <v>48</v>
      </c>
      <c r="F10" s="17">
        <v>4882678</v>
      </c>
      <c r="G10" s="16">
        <v>1</v>
      </c>
      <c r="H10" s="12" t="s">
        <v>49</v>
      </c>
      <c r="I10" s="12" t="s">
        <v>50</v>
      </c>
      <c r="J10" s="24">
        <v>40969</v>
      </c>
      <c r="K10" s="25">
        <v>2596500</v>
      </c>
      <c r="L10" s="21" t="s">
        <v>31</v>
      </c>
      <c r="M10" s="22" t="s">
        <v>21</v>
      </c>
      <c r="N10" s="23" t="s">
        <v>22</v>
      </c>
      <c r="O10" s="22" t="s">
        <v>23</v>
      </c>
      <c r="P10" s="22" t="s">
        <v>24</v>
      </c>
      <c r="Q10" s="23"/>
    </row>
    <row r="11" spans="1:17" ht="242.25" x14ac:dyDescent="0.25">
      <c r="A11" s="7">
        <f t="shared" si="0"/>
        <v>9</v>
      </c>
      <c r="B11" s="15" t="s">
        <v>16</v>
      </c>
      <c r="C11" s="15">
        <v>891180084</v>
      </c>
      <c r="D11" s="15">
        <v>2</v>
      </c>
      <c r="E11" s="16" t="s">
        <v>51</v>
      </c>
      <c r="F11" s="17">
        <v>36306472</v>
      </c>
      <c r="G11" s="16">
        <v>9</v>
      </c>
      <c r="H11" s="12" t="s">
        <v>52</v>
      </c>
      <c r="I11" s="12" t="s">
        <v>53</v>
      </c>
      <c r="J11" s="24">
        <v>40969</v>
      </c>
      <c r="K11" s="25">
        <v>1050000</v>
      </c>
      <c r="L11" s="21" t="s">
        <v>43</v>
      </c>
      <c r="M11" s="22" t="s">
        <v>21</v>
      </c>
      <c r="N11" s="23" t="s">
        <v>22</v>
      </c>
      <c r="O11" s="22" t="s">
        <v>23</v>
      </c>
      <c r="P11" s="22" t="s">
        <v>24</v>
      </c>
      <c r="Q11" s="23"/>
    </row>
    <row r="12" spans="1:17" ht="216.75" x14ac:dyDescent="0.25">
      <c r="A12" s="7">
        <f t="shared" si="0"/>
        <v>10</v>
      </c>
      <c r="B12" s="15" t="s">
        <v>16</v>
      </c>
      <c r="C12" s="15">
        <v>891180084</v>
      </c>
      <c r="D12" s="15">
        <v>2</v>
      </c>
      <c r="E12" s="16" t="s">
        <v>54</v>
      </c>
      <c r="F12" s="17">
        <v>12122108</v>
      </c>
      <c r="G12" s="16">
        <v>4</v>
      </c>
      <c r="H12" s="12" t="s">
        <v>55</v>
      </c>
      <c r="I12" s="12" t="s">
        <v>56</v>
      </c>
      <c r="J12" s="24">
        <v>40977</v>
      </c>
      <c r="K12" s="25">
        <v>2248524</v>
      </c>
      <c r="L12" s="21" t="s">
        <v>31</v>
      </c>
      <c r="M12" s="22" t="s">
        <v>21</v>
      </c>
      <c r="N12" s="23" t="s">
        <v>22</v>
      </c>
      <c r="O12" s="22" t="s">
        <v>23</v>
      </c>
      <c r="P12" s="22" t="s">
        <v>24</v>
      </c>
      <c r="Q12" s="23"/>
    </row>
    <row r="13" spans="1:17" ht="204" x14ac:dyDescent="0.25">
      <c r="A13" s="7">
        <f t="shared" si="0"/>
        <v>11</v>
      </c>
      <c r="B13" s="15" t="s">
        <v>16</v>
      </c>
      <c r="C13" s="15">
        <v>891180084</v>
      </c>
      <c r="D13" s="15">
        <v>2</v>
      </c>
      <c r="E13" s="16" t="s">
        <v>37</v>
      </c>
      <c r="F13" s="17">
        <v>14953025</v>
      </c>
      <c r="G13" s="16">
        <v>4</v>
      </c>
      <c r="H13" s="12" t="s">
        <v>57</v>
      </c>
      <c r="I13" s="12" t="s">
        <v>58</v>
      </c>
      <c r="J13" s="24">
        <v>40990</v>
      </c>
      <c r="K13" s="25">
        <v>5650080</v>
      </c>
      <c r="L13" s="21" t="s">
        <v>31</v>
      </c>
      <c r="M13" s="22" t="s">
        <v>21</v>
      </c>
      <c r="N13" s="23" t="s">
        <v>22</v>
      </c>
      <c r="O13" s="22" t="s">
        <v>23</v>
      </c>
      <c r="P13" s="22" t="s">
        <v>24</v>
      </c>
      <c r="Q13" s="23"/>
    </row>
    <row r="14" spans="1:17" ht="165.75" x14ac:dyDescent="0.25">
      <c r="A14" s="7">
        <f t="shared" si="0"/>
        <v>12</v>
      </c>
      <c r="B14" s="15" t="s">
        <v>16</v>
      </c>
      <c r="C14" s="15">
        <v>891180084</v>
      </c>
      <c r="D14" s="15">
        <v>2</v>
      </c>
      <c r="E14" s="16" t="s">
        <v>59</v>
      </c>
      <c r="F14" s="17">
        <v>26566815</v>
      </c>
      <c r="G14" s="16">
        <v>1</v>
      </c>
      <c r="H14" s="12" t="s">
        <v>60</v>
      </c>
      <c r="I14" s="12" t="s">
        <v>61</v>
      </c>
      <c r="J14" s="24" t="s">
        <v>62</v>
      </c>
      <c r="K14" s="25">
        <v>2596500</v>
      </c>
      <c r="L14" s="26" t="s">
        <v>31</v>
      </c>
      <c r="M14" s="22" t="s">
        <v>21</v>
      </c>
      <c r="N14" s="23" t="s">
        <v>22</v>
      </c>
      <c r="O14" s="22" t="s">
        <v>23</v>
      </c>
      <c r="P14" s="22" t="s">
        <v>24</v>
      </c>
      <c r="Q14" s="23"/>
    </row>
    <row r="15" spans="1:17" ht="216.75" x14ac:dyDescent="0.25">
      <c r="A15" s="7">
        <f t="shared" si="0"/>
        <v>13</v>
      </c>
      <c r="B15" s="15" t="s">
        <v>16</v>
      </c>
      <c r="C15" s="15">
        <v>891180084</v>
      </c>
      <c r="D15" s="15">
        <v>2</v>
      </c>
      <c r="E15" s="16" t="s">
        <v>63</v>
      </c>
      <c r="F15" s="17">
        <v>800053310</v>
      </c>
      <c r="G15" s="16">
        <v>8</v>
      </c>
      <c r="H15" s="12" t="s">
        <v>64</v>
      </c>
      <c r="I15" s="12" t="s">
        <v>65</v>
      </c>
      <c r="J15" s="24" t="s">
        <v>62</v>
      </c>
      <c r="K15" s="25">
        <v>3245970</v>
      </c>
      <c r="L15" s="26" t="s">
        <v>66</v>
      </c>
      <c r="M15" s="22" t="s">
        <v>21</v>
      </c>
      <c r="N15" s="23" t="s">
        <v>22</v>
      </c>
      <c r="O15" s="22" t="s">
        <v>23</v>
      </c>
      <c r="P15" s="22" t="s">
        <v>24</v>
      </c>
      <c r="Q15" s="23"/>
    </row>
    <row r="16" spans="1:17" ht="280.5" x14ac:dyDescent="0.25">
      <c r="A16" s="7">
        <f t="shared" si="0"/>
        <v>14</v>
      </c>
      <c r="B16" s="15" t="s">
        <v>16</v>
      </c>
      <c r="C16" s="15">
        <v>891180084</v>
      </c>
      <c r="D16" s="15">
        <v>2</v>
      </c>
      <c r="E16" s="16" t="s">
        <v>67</v>
      </c>
      <c r="F16" s="17">
        <v>1075241426</v>
      </c>
      <c r="G16" s="16">
        <v>1</v>
      </c>
      <c r="H16" s="12" t="s">
        <v>68</v>
      </c>
      <c r="I16" s="12" t="s">
        <v>69</v>
      </c>
      <c r="J16" s="24" t="s">
        <v>70</v>
      </c>
      <c r="K16" s="25">
        <v>2750000</v>
      </c>
      <c r="L16" s="26" t="s">
        <v>71</v>
      </c>
      <c r="M16" s="22" t="s">
        <v>21</v>
      </c>
      <c r="N16" s="23" t="s">
        <v>22</v>
      </c>
      <c r="O16" s="22" t="s">
        <v>23</v>
      </c>
      <c r="P16" s="22" t="s">
        <v>24</v>
      </c>
      <c r="Q16" s="23"/>
    </row>
    <row r="17" spans="1:17" ht="191.25" x14ac:dyDescent="0.25">
      <c r="A17" s="7">
        <f t="shared" si="0"/>
        <v>15</v>
      </c>
      <c r="B17" s="15" t="s">
        <v>16</v>
      </c>
      <c r="C17" s="15">
        <v>891180084</v>
      </c>
      <c r="D17" s="15">
        <v>2</v>
      </c>
      <c r="E17" s="16" t="s">
        <v>72</v>
      </c>
      <c r="F17" s="17">
        <v>93388223</v>
      </c>
      <c r="G17" s="16">
        <v>1</v>
      </c>
      <c r="H17" s="12" t="s">
        <v>73</v>
      </c>
      <c r="I17" s="12" t="s">
        <v>74</v>
      </c>
      <c r="J17" s="24" t="s">
        <v>75</v>
      </c>
      <c r="K17" s="25">
        <v>4173600</v>
      </c>
      <c r="L17" s="26" t="s">
        <v>31</v>
      </c>
      <c r="M17" s="22" t="s">
        <v>21</v>
      </c>
      <c r="N17" s="23" t="s">
        <v>22</v>
      </c>
      <c r="O17" s="22" t="s">
        <v>23</v>
      </c>
      <c r="P17" s="22" t="s">
        <v>24</v>
      </c>
      <c r="Q17" s="23"/>
    </row>
    <row r="18" spans="1:17" ht="229.5" x14ac:dyDescent="0.25">
      <c r="A18" s="7">
        <f t="shared" si="0"/>
        <v>16</v>
      </c>
      <c r="B18" s="15" t="s">
        <v>16</v>
      </c>
      <c r="C18" s="15">
        <v>891180084</v>
      </c>
      <c r="D18" s="15">
        <v>2</v>
      </c>
      <c r="E18" s="16" t="s">
        <v>76</v>
      </c>
      <c r="F18" s="17">
        <v>860014923</v>
      </c>
      <c r="G18" s="16">
        <v>4</v>
      </c>
      <c r="H18" s="12" t="s">
        <v>77</v>
      </c>
      <c r="I18" s="12" t="s">
        <v>78</v>
      </c>
      <c r="J18" s="24" t="s">
        <v>79</v>
      </c>
      <c r="K18" s="25">
        <v>603200</v>
      </c>
      <c r="L18" s="26" t="s">
        <v>43</v>
      </c>
      <c r="M18" s="22" t="s">
        <v>21</v>
      </c>
      <c r="N18" s="23" t="s">
        <v>22</v>
      </c>
      <c r="O18" s="22" t="s">
        <v>23</v>
      </c>
      <c r="P18" s="22" t="s">
        <v>24</v>
      </c>
      <c r="Q18" s="23"/>
    </row>
    <row r="19" spans="1:17" ht="216.75" x14ac:dyDescent="0.25">
      <c r="A19" s="7">
        <f t="shared" si="0"/>
        <v>17</v>
      </c>
      <c r="B19" s="15" t="s">
        <v>16</v>
      </c>
      <c r="C19" s="15">
        <v>891180084</v>
      </c>
      <c r="D19" s="15">
        <v>2</v>
      </c>
      <c r="E19" s="16" t="s">
        <v>80</v>
      </c>
      <c r="F19" s="17">
        <v>19066682</v>
      </c>
      <c r="G19" s="16">
        <v>6</v>
      </c>
      <c r="H19" s="12" t="s">
        <v>81</v>
      </c>
      <c r="I19" s="12" t="s">
        <v>82</v>
      </c>
      <c r="J19" s="24" t="s">
        <v>83</v>
      </c>
      <c r="K19" s="25">
        <v>4874812</v>
      </c>
      <c r="L19" s="26" t="s">
        <v>84</v>
      </c>
      <c r="M19" s="22" t="s">
        <v>21</v>
      </c>
      <c r="N19" s="23" t="s">
        <v>22</v>
      </c>
      <c r="O19" s="22" t="s">
        <v>23</v>
      </c>
      <c r="P19" s="22" t="s">
        <v>24</v>
      </c>
      <c r="Q19" s="23"/>
    </row>
    <row r="20" spans="1:17" ht="331.5" x14ac:dyDescent="0.25">
      <c r="A20" s="7">
        <f t="shared" si="0"/>
        <v>18</v>
      </c>
      <c r="B20" s="15" t="s">
        <v>16</v>
      </c>
      <c r="C20" s="15">
        <v>891180084</v>
      </c>
      <c r="D20" s="15">
        <v>2</v>
      </c>
      <c r="E20" s="16" t="s">
        <v>85</v>
      </c>
      <c r="F20" s="17">
        <v>800220327</v>
      </c>
      <c r="G20" s="16">
        <v>9</v>
      </c>
      <c r="H20" s="12" t="s">
        <v>86</v>
      </c>
      <c r="I20" s="12" t="s">
        <v>87</v>
      </c>
      <c r="J20" s="24" t="s">
        <v>79</v>
      </c>
      <c r="K20" s="25">
        <v>2438000</v>
      </c>
      <c r="L20" s="26" t="s">
        <v>43</v>
      </c>
      <c r="M20" s="22" t="s">
        <v>21</v>
      </c>
      <c r="N20" s="23" t="s">
        <v>22</v>
      </c>
      <c r="O20" s="22" t="s">
        <v>23</v>
      </c>
      <c r="P20" s="22" t="s">
        <v>24</v>
      </c>
      <c r="Q20" s="23"/>
    </row>
    <row r="21" spans="1:17" ht="140.25" x14ac:dyDescent="0.25">
      <c r="A21" s="7">
        <f t="shared" si="0"/>
        <v>19</v>
      </c>
      <c r="B21" s="15" t="s">
        <v>16</v>
      </c>
      <c r="C21" s="15">
        <v>891180084</v>
      </c>
      <c r="D21" s="15">
        <v>2</v>
      </c>
      <c r="E21" s="16" t="s">
        <v>88</v>
      </c>
      <c r="F21" s="17">
        <v>1075226999</v>
      </c>
      <c r="G21" s="16">
        <v>7</v>
      </c>
      <c r="H21" s="12" t="s">
        <v>89</v>
      </c>
      <c r="I21" s="12" t="s">
        <v>90</v>
      </c>
      <c r="J21" s="24" t="s">
        <v>91</v>
      </c>
      <c r="K21" s="25">
        <v>5490000</v>
      </c>
      <c r="L21" s="26" t="s">
        <v>43</v>
      </c>
      <c r="M21" s="22" t="s">
        <v>21</v>
      </c>
      <c r="N21" s="23" t="s">
        <v>22</v>
      </c>
      <c r="O21" s="22" t="s">
        <v>23</v>
      </c>
      <c r="P21" s="22" t="s">
        <v>24</v>
      </c>
      <c r="Q21" s="23"/>
    </row>
    <row r="22" spans="1:17" ht="89.25" x14ac:dyDescent="0.25">
      <c r="A22" s="7">
        <f t="shared" si="0"/>
        <v>20</v>
      </c>
      <c r="B22" s="15" t="s">
        <v>16</v>
      </c>
      <c r="C22" s="15">
        <v>891180084</v>
      </c>
      <c r="D22" s="15">
        <v>2</v>
      </c>
      <c r="E22" s="16" t="s">
        <v>92</v>
      </c>
      <c r="F22" s="17">
        <v>93290334</v>
      </c>
      <c r="G22" s="16">
        <v>6</v>
      </c>
      <c r="H22" s="12" t="s">
        <v>93</v>
      </c>
      <c r="I22" s="12" t="s">
        <v>94</v>
      </c>
      <c r="J22" s="24">
        <v>41051</v>
      </c>
      <c r="K22" s="25">
        <v>3999907</v>
      </c>
      <c r="L22" s="26" t="s">
        <v>95</v>
      </c>
      <c r="M22" s="22" t="s">
        <v>21</v>
      </c>
      <c r="N22" s="23" t="s">
        <v>36</v>
      </c>
      <c r="O22" s="22" t="s">
        <v>23</v>
      </c>
      <c r="P22" s="22" t="s">
        <v>24</v>
      </c>
      <c r="Q22" s="23"/>
    </row>
    <row r="23" spans="1:17" ht="114.75" x14ac:dyDescent="0.25">
      <c r="A23" s="7">
        <f t="shared" si="0"/>
        <v>21</v>
      </c>
      <c r="B23" s="15" t="s">
        <v>16</v>
      </c>
      <c r="C23" s="15">
        <v>891180084</v>
      </c>
      <c r="D23" s="15">
        <v>2</v>
      </c>
      <c r="E23" s="16" t="s">
        <v>96</v>
      </c>
      <c r="F23" s="17">
        <v>26421465</v>
      </c>
      <c r="G23" s="16">
        <v>2</v>
      </c>
      <c r="H23" s="12" t="s">
        <v>97</v>
      </c>
      <c r="I23" s="12" t="s">
        <v>98</v>
      </c>
      <c r="J23" s="24" t="s">
        <v>99</v>
      </c>
      <c r="K23" s="25">
        <v>2640330</v>
      </c>
      <c r="L23" s="26" t="s">
        <v>43</v>
      </c>
      <c r="M23" s="22" t="s">
        <v>21</v>
      </c>
      <c r="N23" s="23" t="s">
        <v>22</v>
      </c>
      <c r="O23" s="22" t="s">
        <v>23</v>
      </c>
      <c r="P23" s="22" t="s">
        <v>24</v>
      </c>
      <c r="Q23" s="23"/>
    </row>
    <row r="24" spans="1:17" ht="102" x14ac:dyDescent="0.25">
      <c r="A24" s="7">
        <f t="shared" si="0"/>
        <v>22</v>
      </c>
      <c r="B24" s="15" t="s">
        <v>16</v>
      </c>
      <c r="C24" s="15">
        <v>891180084</v>
      </c>
      <c r="D24" s="15">
        <v>2</v>
      </c>
      <c r="E24" s="16" t="s">
        <v>100</v>
      </c>
      <c r="F24" s="17">
        <v>1075239033</v>
      </c>
      <c r="G24" s="16">
        <v>4</v>
      </c>
      <c r="H24" s="12" t="s">
        <v>101</v>
      </c>
      <c r="I24" s="12" t="s">
        <v>102</v>
      </c>
      <c r="J24" s="24" t="s">
        <v>103</v>
      </c>
      <c r="K24" s="25">
        <v>6000000</v>
      </c>
      <c r="L24" s="26" t="s">
        <v>43</v>
      </c>
      <c r="M24" s="22" t="s">
        <v>21</v>
      </c>
      <c r="N24" s="23" t="s">
        <v>22</v>
      </c>
      <c r="O24" s="22" t="s">
        <v>23</v>
      </c>
      <c r="P24" s="22" t="s">
        <v>24</v>
      </c>
      <c r="Q24" s="23"/>
    </row>
    <row r="25" spans="1:17" ht="191.25" x14ac:dyDescent="0.25">
      <c r="A25" s="7">
        <f t="shared" si="0"/>
        <v>23</v>
      </c>
      <c r="B25" s="15" t="s">
        <v>16</v>
      </c>
      <c r="C25" s="15">
        <v>891180084</v>
      </c>
      <c r="D25" s="15">
        <v>2</v>
      </c>
      <c r="E25" s="16" t="s">
        <v>104</v>
      </c>
      <c r="F25" s="17">
        <v>36183257</v>
      </c>
      <c r="G25" s="16">
        <v>1</v>
      </c>
      <c r="H25" s="12" t="s">
        <v>105</v>
      </c>
      <c r="I25" s="12" t="s">
        <v>106</v>
      </c>
      <c r="J25" s="24" t="s">
        <v>107</v>
      </c>
      <c r="K25" s="25">
        <v>6453985</v>
      </c>
      <c r="L25" s="26" t="s">
        <v>71</v>
      </c>
      <c r="M25" s="22" t="s">
        <v>21</v>
      </c>
      <c r="N25" s="23" t="s">
        <v>22</v>
      </c>
      <c r="O25" s="22" t="s">
        <v>23</v>
      </c>
      <c r="P25" s="22" t="s">
        <v>24</v>
      </c>
      <c r="Q25" s="23"/>
    </row>
    <row r="26" spans="1:17" ht="114.75" x14ac:dyDescent="0.25">
      <c r="A26" s="7">
        <f t="shared" si="0"/>
        <v>24</v>
      </c>
      <c r="B26" s="15" t="s">
        <v>16</v>
      </c>
      <c r="C26" s="15">
        <v>891180084</v>
      </c>
      <c r="D26" s="15">
        <v>2</v>
      </c>
      <c r="E26" s="16" t="s">
        <v>108</v>
      </c>
      <c r="F26" s="17">
        <v>800233837</v>
      </c>
      <c r="G26" s="16">
        <v>1</v>
      </c>
      <c r="H26" s="12" t="s">
        <v>109</v>
      </c>
      <c r="I26" s="12" t="s">
        <v>110</v>
      </c>
      <c r="J26" s="24" t="s">
        <v>111</v>
      </c>
      <c r="K26" s="25">
        <v>12028968</v>
      </c>
      <c r="L26" s="26" t="s">
        <v>95</v>
      </c>
      <c r="M26" s="22" t="s">
        <v>21</v>
      </c>
      <c r="N26" s="23" t="s">
        <v>36</v>
      </c>
      <c r="O26" s="22" t="s">
        <v>23</v>
      </c>
      <c r="P26" s="22" t="s">
        <v>24</v>
      </c>
      <c r="Q26" s="23"/>
    </row>
    <row r="27" spans="1:17" ht="127.5" x14ac:dyDescent="0.25">
      <c r="A27" s="7">
        <f t="shared" si="0"/>
        <v>25</v>
      </c>
      <c r="B27" s="15" t="s">
        <v>16</v>
      </c>
      <c r="C27" s="15">
        <v>891180084</v>
      </c>
      <c r="D27" s="15">
        <v>2</v>
      </c>
      <c r="E27" s="16" t="s">
        <v>112</v>
      </c>
      <c r="F27" s="17">
        <v>900375239</v>
      </c>
      <c r="G27" s="16">
        <v>7</v>
      </c>
      <c r="H27" s="12" t="s">
        <v>113</v>
      </c>
      <c r="I27" s="12" t="s">
        <v>114</v>
      </c>
      <c r="J27" s="24" t="s">
        <v>115</v>
      </c>
      <c r="K27" s="25">
        <v>7931790</v>
      </c>
      <c r="L27" s="27" t="s">
        <v>66</v>
      </c>
      <c r="M27" s="22" t="s">
        <v>21</v>
      </c>
      <c r="N27" s="23" t="s">
        <v>36</v>
      </c>
      <c r="O27" s="22" t="s">
        <v>23</v>
      </c>
      <c r="P27" s="22" t="s">
        <v>24</v>
      </c>
      <c r="Q27" s="23"/>
    </row>
    <row r="28" spans="1:17" ht="191.25" x14ac:dyDescent="0.25">
      <c r="A28" s="7">
        <f t="shared" si="0"/>
        <v>26</v>
      </c>
      <c r="B28" s="15" t="s">
        <v>16</v>
      </c>
      <c r="C28" s="15">
        <v>891180084</v>
      </c>
      <c r="D28" s="15">
        <v>2</v>
      </c>
      <c r="E28" s="16" t="s">
        <v>17</v>
      </c>
      <c r="F28" s="17">
        <v>42152998</v>
      </c>
      <c r="G28" s="16">
        <v>1</v>
      </c>
      <c r="H28" s="12" t="s">
        <v>116</v>
      </c>
      <c r="I28" s="12" t="s">
        <v>117</v>
      </c>
      <c r="J28" s="24" t="s">
        <v>115</v>
      </c>
      <c r="K28" s="25">
        <v>9407220</v>
      </c>
      <c r="L28" s="27" t="s">
        <v>95</v>
      </c>
      <c r="M28" s="22" t="s">
        <v>21</v>
      </c>
      <c r="N28" s="23" t="s">
        <v>22</v>
      </c>
      <c r="O28" s="22" t="s">
        <v>23</v>
      </c>
      <c r="P28" s="22" t="s">
        <v>24</v>
      </c>
      <c r="Q28" s="23"/>
    </row>
    <row r="29" spans="1:17" ht="127.5" x14ac:dyDescent="0.25">
      <c r="A29" s="7">
        <f t="shared" si="0"/>
        <v>27</v>
      </c>
      <c r="B29" s="15" t="s">
        <v>16</v>
      </c>
      <c r="C29" s="15">
        <v>891180084</v>
      </c>
      <c r="D29" s="15">
        <v>2</v>
      </c>
      <c r="E29" s="16" t="s">
        <v>118</v>
      </c>
      <c r="F29" s="17">
        <v>1075233071</v>
      </c>
      <c r="G29" s="16">
        <v>7</v>
      </c>
      <c r="H29" s="12" t="s">
        <v>119</v>
      </c>
      <c r="I29" s="12" t="s">
        <v>120</v>
      </c>
      <c r="J29" s="24" t="s">
        <v>121</v>
      </c>
      <c r="K29" s="25">
        <v>1200000</v>
      </c>
      <c r="L29" s="27" t="s">
        <v>43</v>
      </c>
      <c r="M29" s="22" t="s">
        <v>21</v>
      </c>
      <c r="N29" s="23" t="s">
        <v>22</v>
      </c>
      <c r="O29" s="22" t="s">
        <v>23</v>
      </c>
      <c r="P29" s="22" t="s">
        <v>24</v>
      </c>
      <c r="Q29" s="23"/>
    </row>
    <row r="30" spans="1:17" ht="191.25" x14ac:dyDescent="0.25">
      <c r="A30" s="7">
        <f t="shared" si="0"/>
        <v>28</v>
      </c>
      <c r="B30" s="15" t="s">
        <v>16</v>
      </c>
      <c r="C30" s="15">
        <v>891180084</v>
      </c>
      <c r="D30" s="15">
        <v>2</v>
      </c>
      <c r="E30" s="16" t="s">
        <v>122</v>
      </c>
      <c r="F30" s="17">
        <v>1017127006</v>
      </c>
      <c r="G30" s="16">
        <v>3</v>
      </c>
      <c r="H30" s="12" t="s">
        <v>123</v>
      </c>
      <c r="I30" s="12" t="s">
        <v>124</v>
      </c>
      <c r="J30" s="24" t="s">
        <v>125</v>
      </c>
      <c r="K30" s="25">
        <v>8466498</v>
      </c>
      <c r="L30" s="27" t="s">
        <v>43</v>
      </c>
      <c r="M30" s="22" t="s">
        <v>21</v>
      </c>
      <c r="N30" s="23" t="s">
        <v>22</v>
      </c>
      <c r="O30" s="22" t="s">
        <v>23</v>
      </c>
      <c r="P30" s="22" t="s">
        <v>24</v>
      </c>
      <c r="Q30" s="23"/>
    </row>
    <row r="31" spans="1:17" ht="140.25" x14ac:dyDescent="0.25">
      <c r="A31" s="7">
        <f t="shared" si="0"/>
        <v>29</v>
      </c>
      <c r="B31" s="15" t="s">
        <v>16</v>
      </c>
      <c r="C31" s="15">
        <v>891180084</v>
      </c>
      <c r="D31" s="15">
        <v>2</v>
      </c>
      <c r="E31" s="16" t="s">
        <v>37</v>
      </c>
      <c r="F31" s="17">
        <v>14953025</v>
      </c>
      <c r="G31" s="16">
        <v>4</v>
      </c>
      <c r="H31" s="12" t="s">
        <v>126</v>
      </c>
      <c r="I31" s="12" t="s">
        <v>127</v>
      </c>
      <c r="J31" s="24" t="s">
        <v>128</v>
      </c>
      <c r="K31" s="25">
        <v>3595788</v>
      </c>
      <c r="L31" s="27" t="s">
        <v>31</v>
      </c>
      <c r="M31" s="22" t="s">
        <v>21</v>
      </c>
      <c r="N31" s="23" t="s">
        <v>22</v>
      </c>
      <c r="O31" s="22" t="s">
        <v>23</v>
      </c>
      <c r="P31" s="22" t="s">
        <v>24</v>
      </c>
      <c r="Q31" s="23"/>
    </row>
    <row r="32" spans="1:17" ht="140.25" x14ac:dyDescent="0.25">
      <c r="A32" s="7">
        <f t="shared" si="0"/>
        <v>30</v>
      </c>
      <c r="B32" s="15" t="s">
        <v>16</v>
      </c>
      <c r="C32" s="15">
        <v>891180084</v>
      </c>
      <c r="D32" s="15">
        <v>2</v>
      </c>
      <c r="E32" s="16" t="s">
        <v>129</v>
      </c>
      <c r="F32" s="17">
        <v>830073329</v>
      </c>
      <c r="G32" s="16">
        <v>1</v>
      </c>
      <c r="H32" s="12" t="s">
        <v>130</v>
      </c>
      <c r="I32" s="12" t="s">
        <v>131</v>
      </c>
      <c r="J32" s="24" t="s">
        <v>128</v>
      </c>
      <c r="K32" s="25">
        <v>11377852</v>
      </c>
      <c r="L32" s="27" t="s">
        <v>95</v>
      </c>
      <c r="M32" s="22" t="s">
        <v>21</v>
      </c>
      <c r="N32" s="23" t="s">
        <v>36</v>
      </c>
      <c r="O32" s="22" t="s">
        <v>23</v>
      </c>
      <c r="P32" s="22" t="s">
        <v>24</v>
      </c>
      <c r="Q32" s="23"/>
    </row>
    <row r="33" spans="1:17" ht="255" x14ac:dyDescent="0.25">
      <c r="A33" s="7">
        <f t="shared" si="0"/>
        <v>31</v>
      </c>
      <c r="B33" s="15" t="s">
        <v>16</v>
      </c>
      <c r="C33" s="15">
        <v>891180084</v>
      </c>
      <c r="D33" s="15">
        <v>2</v>
      </c>
      <c r="E33" s="16" t="s">
        <v>44</v>
      </c>
      <c r="F33" s="17">
        <v>813004745</v>
      </c>
      <c r="G33" s="16">
        <v>6</v>
      </c>
      <c r="H33" s="12" t="s">
        <v>132</v>
      </c>
      <c r="I33" s="12" t="s">
        <v>133</v>
      </c>
      <c r="J33" s="24" t="s">
        <v>134</v>
      </c>
      <c r="K33" s="25">
        <v>6080000</v>
      </c>
      <c r="L33" s="27" t="s">
        <v>47</v>
      </c>
      <c r="M33" s="22" t="s">
        <v>21</v>
      </c>
      <c r="N33" s="23" t="s">
        <v>22</v>
      </c>
      <c r="O33" s="22" t="s">
        <v>23</v>
      </c>
      <c r="P33" s="22" t="s">
        <v>24</v>
      </c>
      <c r="Q33" s="23"/>
    </row>
    <row r="34" spans="1:17" ht="140.25" x14ac:dyDescent="0.25">
      <c r="A34" s="7">
        <f t="shared" si="0"/>
        <v>32</v>
      </c>
      <c r="B34" s="15" t="s">
        <v>16</v>
      </c>
      <c r="C34" s="15">
        <v>891180084</v>
      </c>
      <c r="D34" s="15">
        <v>2</v>
      </c>
      <c r="E34" s="16" t="s">
        <v>135</v>
      </c>
      <c r="F34" s="17">
        <v>830012275</v>
      </c>
      <c r="G34" s="16">
        <v>1</v>
      </c>
      <c r="H34" s="12" t="s">
        <v>136</v>
      </c>
      <c r="I34" s="12" t="s">
        <v>137</v>
      </c>
      <c r="J34" s="24" t="s">
        <v>138</v>
      </c>
      <c r="K34" s="25">
        <v>1186100</v>
      </c>
      <c r="L34" s="27" t="s">
        <v>95</v>
      </c>
      <c r="M34" s="22" t="s">
        <v>21</v>
      </c>
      <c r="N34" s="23" t="s">
        <v>22</v>
      </c>
      <c r="O34" s="22" t="s">
        <v>23</v>
      </c>
      <c r="P34" s="22" t="s">
        <v>24</v>
      </c>
      <c r="Q34" s="23"/>
    </row>
    <row r="35" spans="1:17" ht="153" x14ac:dyDescent="0.25">
      <c r="A35" s="7">
        <f t="shared" si="0"/>
        <v>33</v>
      </c>
      <c r="B35" s="15" t="s">
        <v>16</v>
      </c>
      <c r="C35" s="15">
        <v>891180084</v>
      </c>
      <c r="D35" s="15">
        <v>2</v>
      </c>
      <c r="E35" s="16" t="s">
        <v>54</v>
      </c>
      <c r="F35" s="17">
        <v>12122108</v>
      </c>
      <c r="G35" s="16">
        <v>4</v>
      </c>
      <c r="H35" s="12" t="s">
        <v>139</v>
      </c>
      <c r="I35" s="12" t="s">
        <v>140</v>
      </c>
      <c r="J35" s="24" t="s">
        <v>141</v>
      </c>
      <c r="K35" s="25">
        <v>2361060</v>
      </c>
      <c r="L35" s="27" t="s">
        <v>142</v>
      </c>
      <c r="M35" s="22" t="s">
        <v>21</v>
      </c>
      <c r="N35" s="23" t="s">
        <v>22</v>
      </c>
      <c r="O35" s="22" t="s">
        <v>23</v>
      </c>
      <c r="P35" s="22" t="s">
        <v>24</v>
      </c>
      <c r="Q35" s="23"/>
    </row>
    <row r="36" spans="1:17" ht="153" x14ac:dyDescent="0.25">
      <c r="A36" s="7">
        <f t="shared" si="0"/>
        <v>34</v>
      </c>
      <c r="B36" s="15" t="s">
        <v>16</v>
      </c>
      <c r="C36" s="15">
        <v>891180084</v>
      </c>
      <c r="D36" s="15">
        <v>2</v>
      </c>
      <c r="E36" s="16" t="s">
        <v>143</v>
      </c>
      <c r="F36" s="17">
        <v>93207608</v>
      </c>
      <c r="G36" s="16">
        <v>6</v>
      </c>
      <c r="H36" s="12" t="s">
        <v>144</v>
      </c>
      <c r="I36" s="12" t="s">
        <v>145</v>
      </c>
      <c r="J36" s="24" t="s">
        <v>146</v>
      </c>
      <c r="K36" s="25">
        <v>5000000</v>
      </c>
      <c r="L36" s="27" t="s">
        <v>43</v>
      </c>
      <c r="M36" s="22" t="s">
        <v>21</v>
      </c>
      <c r="N36" s="23" t="s">
        <v>22</v>
      </c>
      <c r="O36" s="22" t="s">
        <v>23</v>
      </c>
      <c r="P36" s="22" t="s">
        <v>24</v>
      </c>
      <c r="Q36" s="23"/>
    </row>
    <row r="37" spans="1:17" ht="140.25" x14ac:dyDescent="0.25">
      <c r="A37" s="7">
        <f t="shared" si="0"/>
        <v>35</v>
      </c>
      <c r="B37" s="15" t="s">
        <v>16</v>
      </c>
      <c r="C37" s="15">
        <v>891180084</v>
      </c>
      <c r="D37" s="15">
        <v>2</v>
      </c>
      <c r="E37" s="16" t="s">
        <v>147</v>
      </c>
      <c r="F37" s="17">
        <v>55176935</v>
      </c>
      <c r="G37" s="16">
        <v>7</v>
      </c>
      <c r="H37" s="12" t="s">
        <v>148</v>
      </c>
      <c r="I37" s="12" t="s">
        <v>149</v>
      </c>
      <c r="J37" s="24" t="s">
        <v>150</v>
      </c>
      <c r="K37" s="25">
        <v>3130200</v>
      </c>
      <c r="L37" s="27" t="s">
        <v>31</v>
      </c>
      <c r="M37" s="22" t="s">
        <v>21</v>
      </c>
      <c r="N37" s="23" t="s">
        <v>22</v>
      </c>
      <c r="O37" s="22" t="s">
        <v>23</v>
      </c>
      <c r="P37" s="22" t="s">
        <v>24</v>
      </c>
      <c r="Q37" s="23"/>
    </row>
    <row r="38" spans="1:17" ht="127.5" x14ac:dyDescent="0.25">
      <c r="A38" s="7">
        <f t="shared" si="0"/>
        <v>36</v>
      </c>
      <c r="B38" s="15" t="s">
        <v>16</v>
      </c>
      <c r="C38" s="15">
        <v>891180084</v>
      </c>
      <c r="D38" s="15">
        <v>2</v>
      </c>
      <c r="E38" s="16" t="s">
        <v>151</v>
      </c>
      <c r="F38" s="17">
        <v>36306472</v>
      </c>
      <c r="G38" s="16">
        <v>9</v>
      </c>
      <c r="H38" s="12" t="s">
        <v>152</v>
      </c>
      <c r="I38" s="12" t="s">
        <v>153</v>
      </c>
      <c r="J38" s="24" t="s">
        <v>150</v>
      </c>
      <c r="K38" s="25">
        <v>1450000</v>
      </c>
      <c r="L38" s="27" t="s">
        <v>43</v>
      </c>
      <c r="M38" s="22" t="s">
        <v>21</v>
      </c>
      <c r="N38" s="23" t="s">
        <v>22</v>
      </c>
      <c r="O38" s="22" t="s">
        <v>23</v>
      </c>
      <c r="P38" s="22" t="s">
        <v>24</v>
      </c>
      <c r="Q38" s="23"/>
    </row>
    <row r="39" spans="1:17" ht="114.75" x14ac:dyDescent="0.25">
      <c r="A39" s="7">
        <f t="shared" si="0"/>
        <v>37</v>
      </c>
      <c r="B39" s="15" t="s">
        <v>16</v>
      </c>
      <c r="C39" s="15">
        <v>891180084</v>
      </c>
      <c r="D39" s="15">
        <v>2</v>
      </c>
      <c r="E39" s="16" t="s">
        <v>154</v>
      </c>
      <c r="F39" s="17">
        <v>42152998</v>
      </c>
      <c r="G39" s="16">
        <v>1</v>
      </c>
      <c r="H39" s="12" t="s">
        <v>155</v>
      </c>
      <c r="I39" s="12" t="s">
        <v>156</v>
      </c>
      <c r="J39" s="24" t="s">
        <v>138</v>
      </c>
      <c r="K39" s="25">
        <v>6440000</v>
      </c>
      <c r="L39" s="27" t="s">
        <v>95</v>
      </c>
      <c r="M39" s="22" t="s">
        <v>21</v>
      </c>
      <c r="N39" s="23" t="s">
        <v>36</v>
      </c>
      <c r="O39" s="22" t="s">
        <v>23</v>
      </c>
      <c r="P39" s="22" t="s">
        <v>24</v>
      </c>
      <c r="Q39" s="23"/>
    </row>
    <row r="40" spans="1:17" ht="127.5" x14ac:dyDescent="0.25">
      <c r="A40" s="7">
        <f t="shared" si="0"/>
        <v>38</v>
      </c>
      <c r="B40" s="15" t="s">
        <v>16</v>
      </c>
      <c r="C40" s="15">
        <v>891180084</v>
      </c>
      <c r="D40" s="15">
        <v>2</v>
      </c>
      <c r="E40" s="16" t="s">
        <v>157</v>
      </c>
      <c r="F40" s="17">
        <v>1075244252</v>
      </c>
      <c r="G40" s="16">
        <v>0</v>
      </c>
      <c r="H40" s="12" t="s">
        <v>158</v>
      </c>
      <c r="I40" s="12" t="s">
        <v>159</v>
      </c>
      <c r="J40" s="24" t="s">
        <v>150</v>
      </c>
      <c r="K40" s="25">
        <v>8000000</v>
      </c>
      <c r="L40" s="27" t="s">
        <v>43</v>
      </c>
      <c r="M40" s="22" t="s">
        <v>21</v>
      </c>
      <c r="N40" s="23" t="s">
        <v>22</v>
      </c>
      <c r="O40" s="22" t="s">
        <v>23</v>
      </c>
      <c r="P40" s="22" t="s">
        <v>24</v>
      </c>
      <c r="Q40" s="23"/>
    </row>
    <row r="41" spans="1:17" ht="165.75" x14ac:dyDescent="0.25">
      <c r="A41" s="7">
        <f t="shared" si="0"/>
        <v>39</v>
      </c>
      <c r="B41" s="15" t="s">
        <v>16</v>
      </c>
      <c r="C41" s="15">
        <v>891180084</v>
      </c>
      <c r="D41" s="15">
        <v>2</v>
      </c>
      <c r="E41" s="16" t="s">
        <v>160</v>
      </c>
      <c r="F41" s="17">
        <v>79295650</v>
      </c>
      <c r="G41" s="16">
        <v>0</v>
      </c>
      <c r="H41" s="12" t="s">
        <v>161</v>
      </c>
      <c r="I41" s="12" t="s">
        <v>162</v>
      </c>
      <c r="J41" s="24" t="s">
        <v>163</v>
      </c>
      <c r="K41" s="25">
        <v>4693152</v>
      </c>
      <c r="L41" s="27" t="s">
        <v>164</v>
      </c>
      <c r="M41" s="22" t="s">
        <v>21</v>
      </c>
      <c r="N41" s="23" t="s">
        <v>22</v>
      </c>
      <c r="O41" s="22" t="s">
        <v>23</v>
      </c>
      <c r="P41" s="22" t="s">
        <v>24</v>
      </c>
      <c r="Q41" s="23"/>
    </row>
    <row r="42" spans="1:17" ht="102" x14ac:dyDescent="0.25">
      <c r="A42" s="7">
        <f t="shared" si="0"/>
        <v>40</v>
      </c>
      <c r="B42" s="15" t="s">
        <v>16</v>
      </c>
      <c r="C42" s="15">
        <v>891180084</v>
      </c>
      <c r="D42" s="15">
        <v>2</v>
      </c>
      <c r="E42" s="16" t="s">
        <v>165</v>
      </c>
      <c r="F42" s="17">
        <v>1084922429</v>
      </c>
      <c r="G42" s="16">
        <v>9</v>
      </c>
      <c r="H42" s="12" t="s">
        <v>166</v>
      </c>
      <c r="I42" s="12" t="s">
        <v>167</v>
      </c>
      <c r="J42" s="24" t="s">
        <v>168</v>
      </c>
      <c r="K42" s="25">
        <v>2753184</v>
      </c>
      <c r="L42" s="27" t="s">
        <v>43</v>
      </c>
      <c r="M42" s="22" t="s">
        <v>21</v>
      </c>
      <c r="N42" s="23" t="s">
        <v>22</v>
      </c>
      <c r="O42" s="22" t="s">
        <v>23</v>
      </c>
      <c r="P42" s="22" t="s">
        <v>24</v>
      </c>
      <c r="Q42" s="23"/>
    </row>
    <row r="43" spans="1:17" ht="127.5" x14ac:dyDescent="0.25">
      <c r="A43" s="7">
        <f t="shared" si="0"/>
        <v>41</v>
      </c>
      <c r="B43" s="15" t="s">
        <v>16</v>
      </c>
      <c r="C43" s="15">
        <v>891180084</v>
      </c>
      <c r="D43" s="15">
        <v>2</v>
      </c>
      <c r="E43" s="16" t="s">
        <v>37</v>
      </c>
      <c r="F43" s="17">
        <v>14953025</v>
      </c>
      <c r="G43" s="16">
        <v>4</v>
      </c>
      <c r="H43" s="12" t="s">
        <v>169</v>
      </c>
      <c r="I43" s="12" t="s">
        <v>170</v>
      </c>
      <c r="J43" s="24" t="s">
        <v>171</v>
      </c>
      <c r="K43" s="25">
        <v>5932920</v>
      </c>
      <c r="L43" s="27" t="s">
        <v>31</v>
      </c>
      <c r="M43" s="22" t="s">
        <v>21</v>
      </c>
      <c r="N43" s="23" t="s">
        <v>22</v>
      </c>
      <c r="O43" s="22" t="s">
        <v>23</v>
      </c>
      <c r="P43" s="22" t="s">
        <v>24</v>
      </c>
      <c r="Q43" s="23"/>
    </row>
    <row r="44" spans="1:17" ht="102" x14ac:dyDescent="0.25">
      <c r="A44" s="7">
        <f t="shared" si="0"/>
        <v>42</v>
      </c>
      <c r="B44" s="15" t="s">
        <v>16</v>
      </c>
      <c r="C44" s="15">
        <v>891180084</v>
      </c>
      <c r="D44" s="15">
        <v>2</v>
      </c>
      <c r="E44" s="16" t="s">
        <v>172</v>
      </c>
      <c r="F44" s="17">
        <v>860013704</v>
      </c>
      <c r="G44" s="16">
        <v>3</v>
      </c>
      <c r="H44" s="12" t="s">
        <v>173</v>
      </c>
      <c r="I44" s="12" t="s">
        <v>174</v>
      </c>
      <c r="J44" s="24">
        <v>41177</v>
      </c>
      <c r="K44" s="25">
        <v>548883</v>
      </c>
      <c r="L44" s="27" t="s">
        <v>43</v>
      </c>
      <c r="M44" s="22" t="s">
        <v>21</v>
      </c>
      <c r="N44" s="23" t="s">
        <v>36</v>
      </c>
      <c r="O44" s="22" t="s">
        <v>23</v>
      </c>
      <c r="P44" s="22" t="s">
        <v>24</v>
      </c>
      <c r="Q44" s="23"/>
    </row>
    <row r="45" spans="1:17" ht="178.5" x14ac:dyDescent="0.25">
      <c r="A45" s="7">
        <f t="shared" si="0"/>
        <v>43</v>
      </c>
      <c r="B45" s="15" t="s">
        <v>16</v>
      </c>
      <c r="C45" s="15">
        <v>891180084</v>
      </c>
      <c r="D45" s="15">
        <v>2</v>
      </c>
      <c r="E45" s="16" t="s">
        <v>175</v>
      </c>
      <c r="F45" s="17">
        <v>1080182267</v>
      </c>
      <c r="G45" s="16">
        <v>1</v>
      </c>
      <c r="H45" s="12" t="s">
        <v>176</v>
      </c>
      <c r="I45" s="12" t="s">
        <v>177</v>
      </c>
      <c r="J45" s="24" t="s">
        <v>178</v>
      </c>
      <c r="K45" s="25">
        <v>5000000</v>
      </c>
      <c r="L45" s="27" t="s">
        <v>43</v>
      </c>
      <c r="M45" s="22" t="s">
        <v>21</v>
      </c>
      <c r="N45" s="23" t="s">
        <v>22</v>
      </c>
      <c r="O45" s="22" t="s">
        <v>23</v>
      </c>
      <c r="P45" s="22" t="s">
        <v>24</v>
      </c>
      <c r="Q45" s="23"/>
    </row>
    <row r="46" spans="1:17" ht="191.25" x14ac:dyDescent="0.25">
      <c r="A46" s="7">
        <f t="shared" si="0"/>
        <v>44</v>
      </c>
      <c r="B46" s="15" t="s">
        <v>16</v>
      </c>
      <c r="C46" s="15">
        <v>891180084</v>
      </c>
      <c r="D46" s="15">
        <v>2</v>
      </c>
      <c r="E46" s="16" t="s">
        <v>80</v>
      </c>
      <c r="F46" s="17">
        <v>19066682</v>
      </c>
      <c r="G46" s="16">
        <v>6</v>
      </c>
      <c r="H46" s="12" t="s">
        <v>179</v>
      </c>
      <c r="I46" s="12" t="s">
        <v>180</v>
      </c>
      <c r="J46" s="24">
        <v>41183</v>
      </c>
      <c r="K46" s="25">
        <v>1133400</v>
      </c>
      <c r="L46" s="26" t="s">
        <v>31</v>
      </c>
      <c r="M46" s="22" t="s">
        <v>21</v>
      </c>
      <c r="N46" s="23" t="s">
        <v>22</v>
      </c>
      <c r="O46" s="22" t="s">
        <v>23</v>
      </c>
      <c r="P46" s="22" t="s">
        <v>24</v>
      </c>
      <c r="Q46" s="23"/>
    </row>
    <row r="47" spans="1:17" ht="127.5" x14ac:dyDescent="0.25">
      <c r="A47" s="7">
        <f t="shared" si="0"/>
        <v>45</v>
      </c>
      <c r="B47" s="15" t="s">
        <v>16</v>
      </c>
      <c r="C47" s="15">
        <v>891180084</v>
      </c>
      <c r="D47" s="15">
        <v>2</v>
      </c>
      <c r="E47" s="16" t="s">
        <v>181</v>
      </c>
      <c r="F47" s="17">
        <v>830505910</v>
      </c>
      <c r="G47" s="16">
        <v>7</v>
      </c>
      <c r="H47" s="12" t="s">
        <v>182</v>
      </c>
      <c r="I47" s="12" t="s">
        <v>183</v>
      </c>
      <c r="J47" s="24">
        <v>41193</v>
      </c>
      <c r="K47" s="25">
        <v>33930000</v>
      </c>
      <c r="L47" s="26" t="s">
        <v>95</v>
      </c>
      <c r="M47" s="22" t="s">
        <v>21</v>
      </c>
      <c r="N47" s="23" t="s">
        <v>36</v>
      </c>
      <c r="O47" s="22" t="s">
        <v>23</v>
      </c>
      <c r="P47" s="22" t="s">
        <v>24</v>
      </c>
      <c r="Q47" s="23"/>
    </row>
    <row r="48" spans="1:17" ht="127.5" x14ac:dyDescent="0.25">
      <c r="A48" s="7">
        <f t="shared" si="0"/>
        <v>46</v>
      </c>
      <c r="B48" s="15" t="s">
        <v>16</v>
      </c>
      <c r="C48" s="15">
        <v>891180084</v>
      </c>
      <c r="D48" s="15">
        <v>2</v>
      </c>
      <c r="E48" s="16" t="s">
        <v>184</v>
      </c>
      <c r="F48" s="17">
        <v>55151659</v>
      </c>
      <c r="G48" s="16">
        <v>0</v>
      </c>
      <c r="H48" s="12" t="s">
        <v>185</v>
      </c>
      <c r="I48" s="12" t="s">
        <v>186</v>
      </c>
      <c r="J48" s="24">
        <v>41211</v>
      </c>
      <c r="K48" s="25">
        <v>11205600</v>
      </c>
      <c r="L48" s="26" t="s">
        <v>95</v>
      </c>
      <c r="M48" s="22" t="s">
        <v>21</v>
      </c>
      <c r="N48" s="23" t="s">
        <v>36</v>
      </c>
      <c r="O48" s="22" t="s">
        <v>23</v>
      </c>
      <c r="P48" s="22" t="s">
        <v>24</v>
      </c>
      <c r="Q48" s="23"/>
    </row>
    <row r="49" spans="1:17" ht="229.5" x14ac:dyDescent="0.25">
      <c r="A49" s="7">
        <f t="shared" si="0"/>
        <v>47</v>
      </c>
      <c r="B49" s="15" t="s">
        <v>16</v>
      </c>
      <c r="C49" s="15">
        <v>891180084</v>
      </c>
      <c r="D49" s="15">
        <v>2</v>
      </c>
      <c r="E49" s="16" t="s">
        <v>67</v>
      </c>
      <c r="F49" s="17">
        <v>1075241426</v>
      </c>
      <c r="G49" s="16">
        <v>1</v>
      </c>
      <c r="H49" s="12" t="s">
        <v>187</v>
      </c>
      <c r="I49" s="12" t="s">
        <v>188</v>
      </c>
      <c r="J49" s="24">
        <v>41213</v>
      </c>
      <c r="K49" s="25">
        <v>3800000</v>
      </c>
      <c r="L49" s="26" t="s">
        <v>71</v>
      </c>
      <c r="M49" s="22" t="s">
        <v>21</v>
      </c>
      <c r="N49" s="23" t="s">
        <v>22</v>
      </c>
      <c r="O49" s="22" t="s">
        <v>23</v>
      </c>
      <c r="P49" s="22" t="s">
        <v>24</v>
      </c>
      <c r="Q49" s="23"/>
    </row>
    <row r="50" spans="1:17" ht="178.5" x14ac:dyDescent="0.25">
      <c r="A50" s="7">
        <f t="shared" si="0"/>
        <v>48</v>
      </c>
      <c r="B50" s="15" t="s">
        <v>16</v>
      </c>
      <c r="C50" s="15">
        <v>891180084</v>
      </c>
      <c r="D50" s="15">
        <v>2</v>
      </c>
      <c r="E50" s="16" t="s">
        <v>108</v>
      </c>
      <c r="F50" s="17">
        <v>800233837</v>
      </c>
      <c r="G50" s="16">
        <v>1</v>
      </c>
      <c r="H50" s="12" t="s">
        <v>189</v>
      </c>
      <c r="I50" s="12" t="s">
        <v>190</v>
      </c>
      <c r="J50" s="24">
        <v>41206</v>
      </c>
      <c r="K50" s="25">
        <v>2668000</v>
      </c>
      <c r="L50" s="26" t="s">
        <v>43</v>
      </c>
      <c r="M50" s="22" t="s">
        <v>21</v>
      </c>
      <c r="N50" s="23" t="s">
        <v>22</v>
      </c>
      <c r="O50" s="22" t="s">
        <v>23</v>
      </c>
      <c r="P50" s="22" t="s">
        <v>24</v>
      </c>
      <c r="Q50" s="23"/>
    </row>
    <row r="51" spans="1:17" ht="114.75" x14ac:dyDescent="0.25">
      <c r="A51" s="7">
        <f t="shared" si="0"/>
        <v>49</v>
      </c>
      <c r="B51" s="15" t="s">
        <v>16</v>
      </c>
      <c r="C51" s="15">
        <v>891180084</v>
      </c>
      <c r="D51" s="15">
        <v>2</v>
      </c>
      <c r="E51" s="16" t="s">
        <v>191</v>
      </c>
      <c r="F51" s="17">
        <v>55151263</v>
      </c>
      <c r="G51" s="16">
        <v>8</v>
      </c>
      <c r="H51" s="12" t="s">
        <v>192</v>
      </c>
      <c r="I51" s="12" t="s">
        <v>193</v>
      </c>
      <c r="J51" s="24">
        <v>41197</v>
      </c>
      <c r="K51" s="25">
        <v>2596500</v>
      </c>
      <c r="L51" s="26" t="s">
        <v>164</v>
      </c>
      <c r="M51" s="22" t="s">
        <v>21</v>
      </c>
      <c r="N51" s="23" t="s">
        <v>22</v>
      </c>
      <c r="O51" s="22" t="s">
        <v>23</v>
      </c>
      <c r="P51" s="22" t="s">
        <v>24</v>
      </c>
      <c r="Q51" s="23"/>
    </row>
    <row r="52" spans="1:17" ht="114.75" x14ac:dyDescent="0.25">
      <c r="A52" s="7">
        <f t="shared" si="0"/>
        <v>50</v>
      </c>
      <c r="B52" s="15" t="s">
        <v>16</v>
      </c>
      <c r="C52" s="15">
        <v>891180084</v>
      </c>
      <c r="D52" s="15">
        <v>2</v>
      </c>
      <c r="E52" s="16" t="s">
        <v>194</v>
      </c>
      <c r="F52" s="17">
        <v>12131881</v>
      </c>
      <c r="G52" s="16">
        <v>8</v>
      </c>
      <c r="H52" s="12" t="s">
        <v>195</v>
      </c>
      <c r="I52" s="12" t="s">
        <v>196</v>
      </c>
      <c r="J52" s="24">
        <v>41200</v>
      </c>
      <c r="K52" s="25">
        <v>9800000</v>
      </c>
      <c r="L52" s="26" t="s">
        <v>164</v>
      </c>
      <c r="M52" s="22" t="s">
        <v>21</v>
      </c>
      <c r="N52" s="23" t="s">
        <v>22</v>
      </c>
      <c r="O52" s="22" t="s">
        <v>23</v>
      </c>
      <c r="P52" s="22" t="s">
        <v>24</v>
      </c>
      <c r="Q52" s="23"/>
    </row>
    <row r="53" spans="1:17" ht="114.75" x14ac:dyDescent="0.25">
      <c r="A53" s="7">
        <f t="shared" si="0"/>
        <v>51</v>
      </c>
      <c r="B53" s="15" t="s">
        <v>16</v>
      </c>
      <c r="C53" s="15">
        <v>891180084</v>
      </c>
      <c r="D53" s="15">
        <v>2</v>
      </c>
      <c r="E53" s="16" t="s">
        <v>63</v>
      </c>
      <c r="F53" s="17">
        <v>800053310</v>
      </c>
      <c r="G53" s="16">
        <v>8</v>
      </c>
      <c r="H53" s="12" t="s">
        <v>197</v>
      </c>
      <c r="I53" s="12" t="s">
        <v>198</v>
      </c>
      <c r="J53" s="24">
        <v>41206</v>
      </c>
      <c r="K53" s="25">
        <v>874176</v>
      </c>
      <c r="L53" s="26" t="s">
        <v>95</v>
      </c>
      <c r="M53" s="22" t="s">
        <v>21</v>
      </c>
      <c r="N53" s="23" t="s">
        <v>36</v>
      </c>
      <c r="O53" s="22" t="s">
        <v>23</v>
      </c>
      <c r="P53" s="22" t="s">
        <v>24</v>
      </c>
      <c r="Q53" s="23"/>
    </row>
    <row r="54" spans="1:17" ht="89.25" x14ac:dyDescent="0.25">
      <c r="A54" s="7">
        <f t="shared" si="0"/>
        <v>52</v>
      </c>
      <c r="B54" s="15" t="s">
        <v>16</v>
      </c>
      <c r="C54" s="15">
        <v>891180084</v>
      </c>
      <c r="D54" s="15">
        <v>2</v>
      </c>
      <c r="E54" s="16" t="s">
        <v>199</v>
      </c>
      <c r="F54" s="17">
        <v>830051298</v>
      </c>
      <c r="G54" s="16">
        <v>7</v>
      </c>
      <c r="H54" s="12" t="s">
        <v>200</v>
      </c>
      <c r="I54" s="12" t="s">
        <v>201</v>
      </c>
      <c r="J54" s="24">
        <v>41211</v>
      </c>
      <c r="K54" s="25">
        <v>11716000</v>
      </c>
      <c r="L54" s="26" t="s">
        <v>95</v>
      </c>
      <c r="M54" s="22" t="s">
        <v>21</v>
      </c>
      <c r="N54" s="23" t="s">
        <v>36</v>
      </c>
      <c r="O54" s="22" t="s">
        <v>23</v>
      </c>
      <c r="P54" s="22" t="s">
        <v>24</v>
      </c>
      <c r="Q54" s="23"/>
    </row>
    <row r="55" spans="1:17" ht="127.5" x14ac:dyDescent="0.25">
      <c r="A55" s="7">
        <f t="shared" si="0"/>
        <v>53</v>
      </c>
      <c r="B55" s="15" t="s">
        <v>16</v>
      </c>
      <c r="C55" s="15">
        <v>891180084</v>
      </c>
      <c r="D55" s="15">
        <v>2</v>
      </c>
      <c r="E55" s="16" t="s">
        <v>202</v>
      </c>
      <c r="F55" s="17">
        <v>890935513</v>
      </c>
      <c r="G55" s="16">
        <v>9</v>
      </c>
      <c r="H55" s="12" t="s">
        <v>200</v>
      </c>
      <c r="I55" s="12" t="s">
        <v>203</v>
      </c>
      <c r="J55" s="24">
        <v>41220</v>
      </c>
      <c r="K55" s="25">
        <v>9628000</v>
      </c>
      <c r="L55" s="26" t="s">
        <v>95</v>
      </c>
      <c r="M55" s="22" t="s">
        <v>21</v>
      </c>
      <c r="N55" s="23" t="s">
        <v>36</v>
      </c>
      <c r="O55" s="22" t="s">
        <v>23</v>
      </c>
      <c r="P55" s="22" t="s">
        <v>24</v>
      </c>
      <c r="Q55" s="23"/>
    </row>
    <row r="56" spans="1:17" ht="102" x14ac:dyDescent="0.25">
      <c r="A56" s="7">
        <f t="shared" si="0"/>
        <v>54</v>
      </c>
      <c r="B56" s="15" t="s">
        <v>16</v>
      </c>
      <c r="C56" s="15">
        <v>891180084</v>
      </c>
      <c r="D56" s="15">
        <v>2</v>
      </c>
      <c r="E56" s="16" t="s">
        <v>118</v>
      </c>
      <c r="F56" s="17">
        <v>1075233071</v>
      </c>
      <c r="G56" s="16">
        <v>7</v>
      </c>
      <c r="H56" s="12" t="s">
        <v>204</v>
      </c>
      <c r="I56" s="12" t="s">
        <v>205</v>
      </c>
      <c r="J56" s="24">
        <v>41204</v>
      </c>
      <c r="K56" s="25">
        <v>1200000</v>
      </c>
      <c r="L56" s="26" t="s">
        <v>43</v>
      </c>
      <c r="M56" s="22" t="s">
        <v>21</v>
      </c>
      <c r="N56" s="23" t="s">
        <v>22</v>
      </c>
      <c r="O56" s="22" t="s">
        <v>23</v>
      </c>
      <c r="P56" s="22" t="s">
        <v>24</v>
      </c>
      <c r="Q56" s="23"/>
    </row>
    <row r="57" spans="1:17" ht="127.5" x14ac:dyDescent="0.25">
      <c r="A57" s="7">
        <f t="shared" si="0"/>
        <v>55</v>
      </c>
      <c r="B57" s="15" t="s">
        <v>16</v>
      </c>
      <c r="C57" s="15">
        <v>891180084</v>
      </c>
      <c r="D57" s="15">
        <v>2</v>
      </c>
      <c r="E57" s="16" t="s">
        <v>206</v>
      </c>
      <c r="F57" s="17">
        <v>830067914</v>
      </c>
      <c r="G57" s="16">
        <v>6</v>
      </c>
      <c r="H57" s="12" t="s">
        <v>207</v>
      </c>
      <c r="I57" s="12" t="s">
        <v>208</v>
      </c>
      <c r="J57" s="24" t="s">
        <v>209</v>
      </c>
      <c r="K57" s="25">
        <v>341040</v>
      </c>
      <c r="L57" s="26" t="s">
        <v>95</v>
      </c>
      <c r="M57" s="22" t="s">
        <v>21</v>
      </c>
      <c r="N57" s="23" t="s">
        <v>36</v>
      </c>
      <c r="O57" s="22" t="s">
        <v>23</v>
      </c>
      <c r="P57" s="22" t="s">
        <v>24</v>
      </c>
      <c r="Q57" s="23"/>
    </row>
    <row r="58" spans="1:17" ht="153" x14ac:dyDescent="0.25">
      <c r="A58" s="7">
        <f t="shared" si="0"/>
        <v>56</v>
      </c>
      <c r="B58" s="15" t="s">
        <v>16</v>
      </c>
      <c r="C58" s="15">
        <v>891180084</v>
      </c>
      <c r="D58" s="15">
        <v>2</v>
      </c>
      <c r="E58" s="16" t="s">
        <v>210</v>
      </c>
      <c r="F58" s="17">
        <v>7704181</v>
      </c>
      <c r="G58" s="16">
        <v>2</v>
      </c>
      <c r="H58" s="12" t="s">
        <v>211</v>
      </c>
      <c r="I58" s="12" t="s">
        <v>212</v>
      </c>
      <c r="J58" s="24">
        <v>41211</v>
      </c>
      <c r="K58" s="25">
        <v>4173600</v>
      </c>
      <c r="L58" s="26" t="s">
        <v>164</v>
      </c>
      <c r="M58" s="22" t="s">
        <v>21</v>
      </c>
      <c r="N58" s="23" t="s">
        <v>22</v>
      </c>
      <c r="O58" s="22" t="s">
        <v>23</v>
      </c>
      <c r="P58" s="22" t="s">
        <v>24</v>
      </c>
      <c r="Q58" s="23"/>
    </row>
    <row r="59" spans="1:17" ht="114.75" x14ac:dyDescent="0.25">
      <c r="A59" s="7">
        <f t="shared" si="0"/>
        <v>57</v>
      </c>
      <c r="B59" s="15" t="s">
        <v>16</v>
      </c>
      <c r="C59" s="15">
        <v>891180084</v>
      </c>
      <c r="D59" s="15">
        <v>2</v>
      </c>
      <c r="E59" s="16" t="s">
        <v>213</v>
      </c>
      <c r="F59" s="17">
        <v>43055149</v>
      </c>
      <c r="G59" s="16">
        <v>1</v>
      </c>
      <c r="H59" s="12" t="s">
        <v>214</v>
      </c>
      <c r="I59" s="12" t="s">
        <v>215</v>
      </c>
      <c r="J59" s="24">
        <v>41219</v>
      </c>
      <c r="K59" s="25">
        <v>7134000</v>
      </c>
      <c r="L59" s="26" t="s">
        <v>95</v>
      </c>
      <c r="M59" s="22" t="s">
        <v>21</v>
      </c>
      <c r="N59" s="23" t="s">
        <v>36</v>
      </c>
      <c r="O59" s="22" t="s">
        <v>23</v>
      </c>
      <c r="P59" s="22" t="s">
        <v>24</v>
      </c>
      <c r="Q59" s="23"/>
    </row>
    <row r="60" spans="1:17" ht="114.75" x14ac:dyDescent="0.25">
      <c r="A60" s="7">
        <f t="shared" si="0"/>
        <v>58</v>
      </c>
      <c r="B60" s="15" t="s">
        <v>16</v>
      </c>
      <c r="C60" s="15">
        <v>891180084</v>
      </c>
      <c r="D60" s="15">
        <v>2</v>
      </c>
      <c r="E60" s="16" t="s">
        <v>216</v>
      </c>
      <c r="F60" s="17">
        <v>860532874</v>
      </c>
      <c r="G60" s="16">
        <v>3</v>
      </c>
      <c r="H60" s="12" t="s">
        <v>217</v>
      </c>
      <c r="I60" s="12" t="s">
        <v>218</v>
      </c>
      <c r="J60" s="24">
        <v>41239</v>
      </c>
      <c r="K60" s="25">
        <v>1392000</v>
      </c>
      <c r="L60" s="26" t="s">
        <v>95</v>
      </c>
      <c r="M60" s="22" t="s">
        <v>21</v>
      </c>
      <c r="N60" s="23" t="s">
        <v>36</v>
      </c>
      <c r="O60" s="22" t="s">
        <v>23</v>
      </c>
      <c r="P60" s="22" t="s">
        <v>24</v>
      </c>
      <c r="Q60" s="23"/>
    </row>
    <row r="61" spans="1:17" ht="178.5" x14ac:dyDescent="0.25">
      <c r="A61" s="7">
        <f t="shared" si="0"/>
        <v>59</v>
      </c>
      <c r="B61" s="15" t="s">
        <v>16</v>
      </c>
      <c r="C61" s="15">
        <v>891180084</v>
      </c>
      <c r="D61" s="15">
        <v>2</v>
      </c>
      <c r="E61" s="16" t="s">
        <v>219</v>
      </c>
      <c r="F61" s="17">
        <v>860033941</v>
      </c>
      <c r="G61" s="16">
        <v>8</v>
      </c>
      <c r="H61" s="12" t="s">
        <v>220</v>
      </c>
      <c r="I61" s="12" t="s">
        <v>221</v>
      </c>
      <c r="J61" s="24">
        <v>41242</v>
      </c>
      <c r="K61" s="25">
        <v>15032000</v>
      </c>
      <c r="L61" s="26" t="s">
        <v>95</v>
      </c>
      <c r="M61" s="22" t="s">
        <v>21</v>
      </c>
      <c r="N61" s="23" t="s">
        <v>36</v>
      </c>
      <c r="O61" s="22" t="s">
        <v>23</v>
      </c>
      <c r="P61" s="22" t="s">
        <v>24</v>
      </c>
      <c r="Q61" s="23"/>
    </row>
    <row r="62" spans="1:17" ht="204" x14ac:dyDescent="0.25">
      <c r="A62" s="7">
        <f t="shared" si="0"/>
        <v>60</v>
      </c>
      <c r="B62" s="15" t="s">
        <v>16</v>
      </c>
      <c r="C62" s="15">
        <v>891180084</v>
      </c>
      <c r="D62" s="15">
        <v>2</v>
      </c>
      <c r="E62" s="16" t="s">
        <v>85</v>
      </c>
      <c r="F62" s="17">
        <v>800220327</v>
      </c>
      <c r="G62" s="16">
        <v>9</v>
      </c>
      <c r="H62" s="12" t="s">
        <v>222</v>
      </c>
      <c r="I62" s="12" t="s">
        <v>223</v>
      </c>
      <c r="J62" s="24">
        <v>41229</v>
      </c>
      <c r="K62" s="25">
        <v>1320000</v>
      </c>
      <c r="L62" s="26" t="s">
        <v>43</v>
      </c>
      <c r="M62" s="22" t="s">
        <v>21</v>
      </c>
      <c r="N62" s="23" t="s">
        <v>22</v>
      </c>
      <c r="O62" s="22" t="s">
        <v>23</v>
      </c>
      <c r="P62" s="22" t="s">
        <v>24</v>
      </c>
      <c r="Q62" s="23"/>
    </row>
    <row r="63" spans="1:17" ht="153" x14ac:dyDescent="0.25">
      <c r="A63" s="7">
        <f t="shared" si="0"/>
        <v>61</v>
      </c>
      <c r="B63" s="15" t="s">
        <v>16</v>
      </c>
      <c r="C63" s="15">
        <v>891180084</v>
      </c>
      <c r="D63" s="15">
        <v>2</v>
      </c>
      <c r="E63" s="16" t="s">
        <v>224</v>
      </c>
      <c r="F63" s="17">
        <v>900170943</v>
      </c>
      <c r="G63" s="16">
        <v>3</v>
      </c>
      <c r="H63" s="12" t="s">
        <v>225</v>
      </c>
      <c r="I63" s="12" t="s">
        <v>226</v>
      </c>
      <c r="J63" s="24">
        <v>41253</v>
      </c>
      <c r="K63" s="25">
        <v>6131000</v>
      </c>
      <c r="L63" s="26" t="s">
        <v>95</v>
      </c>
      <c r="M63" s="22" t="s">
        <v>21</v>
      </c>
      <c r="N63" s="23" t="s">
        <v>22</v>
      </c>
      <c r="O63" s="22" t="s">
        <v>23</v>
      </c>
      <c r="P63" s="22" t="s">
        <v>24</v>
      </c>
      <c r="Q63" s="23"/>
    </row>
    <row r="64" spans="1:17" ht="89.25" x14ac:dyDescent="0.25">
      <c r="A64" s="7">
        <f t="shared" si="0"/>
        <v>62</v>
      </c>
      <c r="B64" s="15" t="s">
        <v>16</v>
      </c>
      <c r="C64" s="15">
        <v>891180084</v>
      </c>
      <c r="D64" s="15">
        <v>2</v>
      </c>
      <c r="E64" s="16" t="s">
        <v>227</v>
      </c>
      <c r="F64" s="17">
        <v>890206611</v>
      </c>
      <c r="G64" s="16">
        <v>5</v>
      </c>
      <c r="H64" s="12" t="s">
        <v>228</v>
      </c>
      <c r="I64" s="12" t="s">
        <v>229</v>
      </c>
      <c r="J64" s="24">
        <v>41228</v>
      </c>
      <c r="K64" s="25">
        <v>1049900</v>
      </c>
      <c r="L64" s="26" t="s">
        <v>95</v>
      </c>
      <c r="M64" s="22" t="s">
        <v>21</v>
      </c>
      <c r="N64" s="23" t="s">
        <v>22</v>
      </c>
      <c r="O64" s="22" t="s">
        <v>23</v>
      </c>
      <c r="P64" s="22" t="s">
        <v>24</v>
      </c>
      <c r="Q64" s="23"/>
    </row>
    <row r="65" spans="1:17" ht="114.75" x14ac:dyDescent="0.25">
      <c r="A65" s="7">
        <f t="shared" si="0"/>
        <v>63</v>
      </c>
      <c r="B65" s="15" t="s">
        <v>16</v>
      </c>
      <c r="C65" s="15">
        <v>891180084</v>
      </c>
      <c r="D65" s="15">
        <v>2</v>
      </c>
      <c r="E65" s="16" t="s">
        <v>227</v>
      </c>
      <c r="F65" s="17">
        <v>890206611</v>
      </c>
      <c r="G65" s="16">
        <v>5</v>
      </c>
      <c r="H65" s="12" t="s">
        <v>230</v>
      </c>
      <c r="I65" s="12" t="s">
        <v>231</v>
      </c>
      <c r="J65" s="24">
        <v>41227</v>
      </c>
      <c r="K65" s="25">
        <v>519000</v>
      </c>
      <c r="L65" s="26" t="s">
        <v>95</v>
      </c>
      <c r="M65" s="22" t="s">
        <v>21</v>
      </c>
      <c r="N65" s="23" t="s">
        <v>36</v>
      </c>
      <c r="O65" s="22" t="s">
        <v>23</v>
      </c>
      <c r="P65" s="22" t="s">
        <v>24</v>
      </c>
      <c r="Q65" s="23"/>
    </row>
    <row r="66" spans="1:17" ht="102" x14ac:dyDescent="0.25">
      <c r="A66" s="7">
        <f t="shared" si="0"/>
        <v>64</v>
      </c>
      <c r="B66" s="15" t="s">
        <v>16</v>
      </c>
      <c r="C66" s="15">
        <v>891180084</v>
      </c>
      <c r="D66" s="15">
        <v>2</v>
      </c>
      <c r="E66" s="16" t="s">
        <v>232</v>
      </c>
      <c r="F66" s="17">
        <v>800154351</v>
      </c>
      <c r="G66" s="16">
        <v>3</v>
      </c>
      <c r="H66" s="12" t="s">
        <v>233</v>
      </c>
      <c r="I66" s="12" t="s">
        <v>234</v>
      </c>
      <c r="J66" s="24">
        <v>41239</v>
      </c>
      <c r="K66" s="25">
        <v>31855340</v>
      </c>
      <c r="L66" s="26" t="s">
        <v>95</v>
      </c>
      <c r="M66" s="22" t="s">
        <v>21</v>
      </c>
      <c r="N66" s="23" t="s">
        <v>36</v>
      </c>
      <c r="O66" s="22" t="s">
        <v>23</v>
      </c>
      <c r="P66" s="22" t="s">
        <v>24</v>
      </c>
      <c r="Q66" s="23"/>
    </row>
    <row r="67" spans="1:17" ht="153" x14ac:dyDescent="0.25">
      <c r="A67" s="7">
        <f t="shared" si="0"/>
        <v>65</v>
      </c>
      <c r="B67" s="15" t="s">
        <v>16</v>
      </c>
      <c r="C67" s="15">
        <v>891180084</v>
      </c>
      <c r="D67" s="15">
        <v>2</v>
      </c>
      <c r="E67" s="16" t="s">
        <v>235</v>
      </c>
      <c r="F67" s="17">
        <v>80026681</v>
      </c>
      <c r="G67" s="16">
        <v>1</v>
      </c>
      <c r="H67" s="12" t="s">
        <v>236</v>
      </c>
      <c r="I67" s="12" t="s">
        <v>237</v>
      </c>
      <c r="J67" s="24">
        <v>41240</v>
      </c>
      <c r="K67" s="25">
        <v>1500000</v>
      </c>
      <c r="L67" s="26" t="s">
        <v>43</v>
      </c>
      <c r="M67" s="22" t="s">
        <v>21</v>
      </c>
      <c r="N67" s="23" t="s">
        <v>22</v>
      </c>
      <c r="O67" s="22" t="s">
        <v>23</v>
      </c>
      <c r="P67" s="22" t="s">
        <v>24</v>
      </c>
      <c r="Q67" s="23"/>
    </row>
    <row r="68" spans="1:17" ht="165.75" x14ac:dyDescent="0.25">
      <c r="A68" s="7">
        <f t="shared" si="0"/>
        <v>66</v>
      </c>
      <c r="B68" s="15" t="s">
        <v>16</v>
      </c>
      <c r="C68" s="15">
        <v>891180084</v>
      </c>
      <c r="D68" s="15">
        <v>2</v>
      </c>
      <c r="E68" s="16" t="s">
        <v>104</v>
      </c>
      <c r="F68" s="17">
        <v>36183257</v>
      </c>
      <c r="G68" s="16">
        <v>1</v>
      </c>
      <c r="H68" s="12" t="s">
        <v>238</v>
      </c>
      <c r="I68" s="12" t="s">
        <v>239</v>
      </c>
      <c r="J68" s="24">
        <v>41254</v>
      </c>
      <c r="K68" s="25">
        <v>1851531</v>
      </c>
      <c r="L68" s="28" t="s">
        <v>95</v>
      </c>
      <c r="M68" s="22" t="s">
        <v>21</v>
      </c>
      <c r="N68" s="23" t="s">
        <v>36</v>
      </c>
      <c r="O68" s="22" t="s">
        <v>23</v>
      </c>
      <c r="P68" s="22" t="s">
        <v>24</v>
      </c>
      <c r="Q68" s="23"/>
    </row>
    <row r="69" spans="1:17" ht="165.75" x14ac:dyDescent="0.25">
      <c r="A69" s="7">
        <f t="shared" ref="A69:A132" si="1">A68+1</f>
        <v>67</v>
      </c>
      <c r="B69" s="8" t="s">
        <v>16</v>
      </c>
      <c r="C69" s="8">
        <v>891180084</v>
      </c>
      <c r="D69" s="8">
        <v>2</v>
      </c>
      <c r="E69" s="29" t="s">
        <v>240</v>
      </c>
      <c r="F69" s="30">
        <v>1075254494</v>
      </c>
      <c r="G69" s="9">
        <v>9</v>
      </c>
      <c r="H69" s="31" t="s">
        <v>241</v>
      </c>
      <c r="I69" s="32" t="s">
        <v>242</v>
      </c>
      <c r="J69" s="33">
        <v>40961</v>
      </c>
      <c r="K69" s="34">
        <v>500000</v>
      </c>
      <c r="L69" s="5" t="s">
        <v>43</v>
      </c>
      <c r="M69" s="22" t="s">
        <v>21</v>
      </c>
      <c r="N69" s="5" t="s">
        <v>243</v>
      </c>
      <c r="O69" s="22" t="s">
        <v>23</v>
      </c>
      <c r="P69" s="22" t="s">
        <v>24</v>
      </c>
      <c r="Q69" s="5"/>
    </row>
    <row r="70" spans="1:17" ht="178.5" x14ac:dyDescent="0.25">
      <c r="A70" s="7">
        <f t="shared" si="1"/>
        <v>68</v>
      </c>
      <c r="B70" s="8" t="s">
        <v>16</v>
      </c>
      <c r="C70" s="8">
        <v>891180084</v>
      </c>
      <c r="D70" s="8">
        <v>2</v>
      </c>
      <c r="E70" s="29" t="s">
        <v>244</v>
      </c>
      <c r="F70" s="30">
        <v>1075249725</v>
      </c>
      <c r="G70" s="9">
        <v>5</v>
      </c>
      <c r="H70" s="31" t="s">
        <v>245</v>
      </c>
      <c r="I70" s="32" t="s">
        <v>246</v>
      </c>
      <c r="J70" s="33">
        <v>40961</v>
      </c>
      <c r="K70" s="34">
        <v>750000</v>
      </c>
      <c r="L70" s="5" t="s">
        <v>43</v>
      </c>
      <c r="M70" s="22" t="s">
        <v>21</v>
      </c>
      <c r="N70" s="5" t="s">
        <v>243</v>
      </c>
      <c r="O70" s="22" t="s">
        <v>23</v>
      </c>
      <c r="P70" s="22" t="s">
        <v>24</v>
      </c>
      <c r="Q70" s="5"/>
    </row>
    <row r="71" spans="1:17" ht="331.5" x14ac:dyDescent="0.25">
      <c r="A71" s="7">
        <f t="shared" si="1"/>
        <v>69</v>
      </c>
      <c r="B71" s="8" t="s">
        <v>16</v>
      </c>
      <c r="C71" s="8">
        <v>891180084</v>
      </c>
      <c r="D71" s="8">
        <v>2</v>
      </c>
      <c r="E71" s="29" t="s">
        <v>247</v>
      </c>
      <c r="F71" s="30">
        <v>1075218833</v>
      </c>
      <c r="G71" s="9">
        <v>1</v>
      </c>
      <c r="H71" s="35" t="s">
        <v>248</v>
      </c>
      <c r="I71" s="32" t="s">
        <v>249</v>
      </c>
      <c r="J71" s="33">
        <v>40961</v>
      </c>
      <c r="K71" s="36">
        <v>2000000</v>
      </c>
      <c r="L71" s="5" t="s">
        <v>43</v>
      </c>
      <c r="M71" s="22" t="s">
        <v>21</v>
      </c>
      <c r="N71" s="5" t="s">
        <v>243</v>
      </c>
      <c r="O71" s="22" t="s">
        <v>23</v>
      </c>
      <c r="P71" s="22" t="s">
        <v>24</v>
      </c>
      <c r="Q71" s="5"/>
    </row>
    <row r="72" spans="1:17" ht="153" x14ac:dyDescent="0.25">
      <c r="A72" s="7">
        <f t="shared" si="1"/>
        <v>70</v>
      </c>
      <c r="B72" s="8" t="s">
        <v>16</v>
      </c>
      <c r="C72" s="8">
        <v>891180084</v>
      </c>
      <c r="D72" s="8">
        <v>2</v>
      </c>
      <c r="E72" s="29" t="s">
        <v>250</v>
      </c>
      <c r="F72" s="10">
        <v>36152121</v>
      </c>
      <c r="G72" s="9">
        <v>6</v>
      </c>
      <c r="H72" s="35" t="s">
        <v>251</v>
      </c>
      <c r="I72" s="32" t="s">
        <v>252</v>
      </c>
      <c r="J72" s="33">
        <v>40995</v>
      </c>
      <c r="K72" s="36">
        <v>4800000</v>
      </c>
      <c r="L72" s="5" t="s">
        <v>95</v>
      </c>
      <c r="M72" s="22" t="s">
        <v>21</v>
      </c>
      <c r="N72" s="5" t="s">
        <v>253</v>
      </c>
      <c r="O72" s="22" t="s">
        <v>23</v>
      </c>
      <c r="P72" s="22" t="s">
        <v>24</v>
      </c>
      <c r="Q72" s="5"/>
    </row>
    <row r="73" spans="1:17" ht="216.75" x14ac:dyDescent="0.25">
      <c r="A73" s="7">
        <f t="shared" si="1"/>
        <v>71</v>
      </c>
      <c r="B73" s="8" t="s">
        <v>16</v>
      </c>
      <c r="C73" s="8">
        <v>891180084</v>
      </c>
      <c r="D73" s="8">
        <v>2</v>
      </c>
      <c r="E73" s="29" t="s">
        <v>254</v>
      </c>
      <c r="F73" s="10">
        <v>12222550</v>
      </c>
      <c r="G73" s="9">
        <v>6</v>
      </c>
      <c r="H73" s="35" t="s">
        <v>255</v>
      </c>
      <c r="I73" s="32" t="s">
        <v>256</v>
      </c>
      <c r="J73" s="33">
        <v>40995</v>
      </c>
      <c r="K73" s="36">
        <v>1108380</v>
      </c>
      <c r="L73" s="5" t="s">
        <v>95</v>
      </c>
      <c r="M73" s="22" t="s">
        <v>21</v>
      </c>
      <c r="N73" s="5" t="s">
        <v>253</v>
      </c>
      <c r="O73" s="22" t="s">
        <v>23</v>
      </c>
      <c r="P73" s="22" t="s">
        <v>24</v>
      </c>
      <c r="Q73" s="5"/>
    </row>
    <row r="74" spans="1:17" ht="318.75" x14ac:dyDescent="0.25">
      <c r="A74" s="7">
        <f t="shared" si="1"/>
        <v>72</v>
      </c>
      <c r="B74" s="8" t="s">
        <v>16</v>
      </c>
      <c r="C74" s="8">
        <v>891180084</v>
      </c>
      <c r="D74" s="8">
        <v>2</v>
      </c>
      <c r="E74" s="29" t="s">
        <v>257</v>
      </c>
      <c r="F74" s="30">
        <v>1075224877</v>
      </c>
      <c r="G74" s="9">
        <v>8</v>
      </c>
      <c r="H74" s="35" t="s">
        <v>258</v>
      </c>
      <c r="I74" s="32" t="s">
        <v>259</v>
      </c>
      <c r="J74" s="33">
        <v>40995</v>
      </c>
      <c r="K74" s="36">
        <v>7000000</v>
      </c>
      <c r="L74" s="5" t="s">
        <v>43</v>
      </c>
      <c r="M74" s="22" t="s">
        <v>21</v>
      </c>
      <c r="N74" s="5" t="s">
        <v>243</v>
      </c>
      <c r="O74" s="22" t="s">
        <v>23</v>
      </c>
      <c r="P74" s="22" t="s">
        <v>24</v>
      </c>
      <c r="Q74" s="5"/>
    </row>
    <row r="75" spans="1:17" ht="318.75" x14ac:dyDescent="0.25">
      <c r="A75" s="7">
        <f t="shared" si="1"/>
        <v>73</v>
      </c>
      <c r="B75" s="8" t="s">
        <v>16</v>
      </c>
      <c r="C75" s="8">
        <v>891180084</v>
      </c>
      <c r="D75" s="8">
        <v>2</v>
      </c>
      <c r="E75" s="29" t="s">
        <v>260</v>
      </c>
      <c r="F75" s="30">
        <v>36306507</v>
      </c>
      <c r="G75" s="9">
        <v>8</v>
      </c>
      <c r="H75" s="35" t="s">
        <v>261</v>
      </c>
      <c r="I75" s="32" t="s">
        <v>262</v>
      </c>
      <c r="J75" s="33">
        <v>41019</v>
      </c>
      <c r="K75" s="36">
        <v>6000000</v>
      </c>
      <c r="L75" s="5" t="s">
        <v>43</v>
      </c>
      <c r="M75" s="22" t="s">
        <v>21</v>
      </c>
      <c r="N75" s="5" t="s">
        <v>243</v>
      </c>
      <c r="O75" s="22" t="s">
        <v>23</v>
      </c>
      <c r="P75" s="22" t="s">
        <v>24</v>
      </c>
      <c r="Q75" s="5"/>
    </row>
    <row r="76" spans="1:17" ht="229.5" x14ac:dyDescent="0.25">
      <c r="A76" s="7">
        <f t="shared" si="1"/>
        <v>74</v>
      </c>
      <c r="B76" s="8" t="s">
        <v>16</v>
      </c>
      <c r="C76" s="8">
        <v>891180084</v>
      </c>
      <c r="D76" s="8">
        <v>2</v>
      </c>
      <c r="E76" s="29" t="s">
        <v>263</v>
      </c>
      <c r="F76" s="30">
        <v>7728873</v>
      </c>
      <c r="G76" s="9">
        <v>4</v>
      </c>
      <c r="H76" s="31" t="s">
        <v>264</v>
      </c>
      <c r="I76" s="32" t="s">
        <v>265</v>
      </c>
      <c r="J76" s="33">
        <v>41019</v>
      </c>
      <c r="K76" s="36">
        <v>16000000</v>
      </c>
      <c r="L76" s="5" t="s">
        <v>43</v>
      </c>
      <c r="M76" s="22" t="s">
        <v>21</v>
      </c>
      <c r="N76" s="5" t="s">
        <v>243</v>
      </c>
      <c r="O76" s="22" t="s">
        <v>23</v>
      </c>
      <c r="P76" s="22" t="s">
        <v>24</v>
      </c>
      <c r="Q76" s="5"/>
    </row>
    <row r="77" spans="1:17" ht="280.5" x14ac:dyDescent="0.25">
      <c r="A77" s="7">
        <f t="shared" si="1"/>
        <v>75</v>
      </c>
      <c r="B77" s="8" t="s">
        <v>16</v>
      </c>
      <c r="C77" s="8">
        <v>891180084</v>
      </c>
      <c r="D77" s="8">
        <v>2</v>
      </c>
      <c r="E77" s="29" t="s">
        <v>266</v>
      </c>
      <c r="F77" s="30">
        <v>55179773</v>
      </c>
      <c r="G77" s="9">
        <v>4</v>
      </c>
      <c r="H77" s="31" t="s">
        <v>267</v>
      </c>
      <c r="I77" s="32" t="s">
        <v>268</v>
      </c>
      <c r="J77" s="33">
        <v>41019</v>
      </c>
      <c r="K77" s="36">
        <v>5000000</v>
      </c>
      <c r="L77" s="5" t="s">
        <v>43</v>
      </c>
      <c r="M77" s="22" t="s">
        <v>21</v>
      </c>
      <c r="N77" s="5" t="s">
        <v>243</v>
      </c>
      <c r="O77" s="22" t="s">
        <v>23</v>
      </c>
      <c r="P77" s="22" t="s">
        <v>24</v>
      </c>
      <c r="Q77" s="5"/>
    </row>
    <row r="78" spans="1:17" ht="280.5" x14ac:dyDescent="0.25">
      <c r="A78" s="7">
        <f t="shared" si="1"/>
        <v>76</v>
      </c>
      <c r="B78" s="8" t="s">
        <v>16</v>
      </c>
      <c r="C78" s="8">
        <v>891180084</v>
      </c>
      <c r="D78" s="8">
        <v>2</v>
      </c>
      <c r="E78" s="29" t="s">
        <v>269</v>
      </c>
      <c r="F78" s="30">
        <v>7712669</v>
      </c>
      <c r="G78" s="9">
        <v>8</v>
      </c>
      <c r="H78" s="31" t="s">
        <v>270</v>
      </c>
      <c r="I78" s="32" t="s">
        <v>271</v>
      </c>
      <c r="J78" s="33">
        <v>41019</v>
      </c>
      <c r="K78" s="36">
        <v>4000000</v>
      </c>
      <c r="L78" s="5" t="s">
        <v>43</v>
      </c>
      <c r="M78" s="22" t="s">
        <v>21</v>
      </c>
      <c r="N78" s="5" t="s">
        <v>243</v>
      </c>
      <c r="O78" s="22" t="s">
        <v>23</v>
      </c>
      <c r="P78" s="22" t="s">
        <v>24</v>
      </c>
      <c r="Q78" s="5"/>
    </row>
    <row r="79" spans="1:17" ht="255" x14ac:dyDescent="0.25">
      <c r="A79" s="7">
        <f t="shared" si="1"/>
        <v>77</v>
      </c>
      <c r="B79" s="8" t="s">
        <v>16</v>
      </c>
      <c r="C79" s="8">
        <v>891180084</v>
      </c>
      <c r="D79" s="8">
        <v>2</v>
      </c>
      <c r="E79" s="29" t="s">
        <v>272</v>
      </c>
      <c r="F79" s="30">
        <v>1075212451</v>
      </c>
      <c r="G79" s="9">
        <v>2</v>
      </c>
      <c r="H79" s="35" t="s">
        <v>273</v>
      </c>
      <c r="I79" s="32" t="s">
        <v>274</v>
      </c>
      <c r="J79" s="33">
        <v>41093</v>
      </c>
      <c r="K79" s="36">
        <v>2000000</v>
      </c>
      <c r="L79" s="5" t="s">
        <v>43</v>
      </c>
      <c r="M79" s="22" t="s">
        <v>21</v>
      </c>
      <c r="N79" s="5" t="s">
        <v>243</v>
      </c>
      <c r="O79" s="22" t="s">
        <v>23</v>
      </c>
      <c r="P79" s="22" t="s">
        <v>24</v>
      </c>
      <c r="Q79" s="5"/>
    </row>
    <row r="80" spans="1:17" ht="344.25" x14ac:dyDescent="0.25">
      <c r="A80" s="7">
        <f t="shared" si="1"/>
        <v>78</v>
      </c>
      <c r="B80" s="8" t="s">
        <v>16</v>
      </c>
      <c r="C80" s="8">
        <v>891180084</v>
      </c>
      <c r="D80" s="8">
        <v>2</v>
      </c>
      <c r="E80" s="29" t="s">
        <v>275</v>
      </c>
      <c r="F80" s="30">
        <v>7714579</v>
      </c>
      <c r="G80" s="9">
        <v>2</v>
      </c>
      <c r="H80" s="35" t="s">
        <v>276</v>
      </c>
      <c r="I80" s="32" t="s">
        <v>277</v>
      </c>
      <c r="J80" s="33">
        <v>41130</v>
      </c>
      <c r="K80" s="36">
        <v>4000000</v>
      </c>
      <c r="L80" s="5" t="s">
        <v>43</v>
      </c>
      <c r="M80" s="22" t="s">
        <v>21</v>
      </c>
      <c r="N80" s="5" t="s">
        <v>243</v>
      </c>
      <c r="O80" s="22" t="s">
        <v>23</v>
      </c>
      <c r="P80" s="22" t="s">
        <v>24</v>
      </c>
      <c r="Q80" s="5"/>
    </row>
    <row r="81" spans="1:17" ht="267.75" x14ac:dyDescent="0.25">
      <c r="A81" s="7">
        <f t="shared" si="1"/>
        <v>79</v>
      </c>
      <c r="B81" s="8" t="s">
        <v>16</v>
      </c>
      <c r="C81" s="8">
        <v>891180084</v>
      </c>
      <c r="D81" s="8">
        <v>2</v>
      </c>
      <c r="E81" s="29" t="s">
        <v>278</v>
      </c>
      <c r="F81" s="10">
        <v>36183257</v>
      </c>
      <c r="G81" s="9">
        <v>1</v>
      </c>
      <c r="H81" s="35" t="s">
        <v>279</v>
      </c>
      <c r="I81" s="32" t="s">
        <v>280</v>
      </c>
      <c r="J81" s="33">
        <v>41130</v>
      </c>
      <c r="K81" s="36">
        <v>1000000</v>
      </c>
      <c r="L81" s="5" t="s">
        <v>95</v>
      </c>
      <c r="M81" s="22" t="s">
        <v>21</v>
      </c>
      <c r="N81" s="5" t="s">
        <v>253</v>
      </c>
      <c r="O81" s="22" t="s">
        <v>23</v>
      </c>
      <c r="P81" s="22" t="s">
        <v>24</v>
      </c>
      <c r="Q81" s="5"/>
    </row>
    <row r="82" spans="1:17" ht="127.5" x14ac:dyDescent="0.25">
      <c r="A82" s="7">
        <f t="shared" si="1"/>
        <v>80</v>
      </c>
      <c r="B82" s="8" t="s">
        <v>16</v>
      </c>
      <c r="C82" s="8">
        <v>891180084</v>
      </c>
      <c r="D82" s="8">
        <v>2</v>
      </c>
      <c r="E82" s="29" t="s">
        <v>281</v>
      </c>
      <c r="F82" s="10">
        <v>8301161903</v>
      </c>
      <c r="G82" s="9">
        <v>6</v>
      </c>
      <c r="H82" s="35" t="s">
        <v>282</v>
      </c>
      <c r="I82" s="32" t="s">
        <v>283</v>
      </c>
      <c r="J82" s="33">
        <v>41158</v>
      </c>
      <c r="K82" s="36">
        <v>2828000</v>
      </c>
      <c r="L82" s="5" t="s">
        <v>95</v>
      </c>
      <c r="M82" s="22" t="s">
        <v>21</v>
      </c>
      <c r="N82" s="5" t="s">
        <v>253</v>
      </c>
      <c r="O82" s="22" t="s">
        <v>23</v>
      </c>
      <c r="P82" s="22" t="s">
        <v>24</v>
      </c>
      <c r="Q82" s="5"/>
    </row>
    <row r="83" spans="1:17" ht="331.5" x14ac:dyDescent="0.25">
      <c r="A83" s="7">
        <f t="shared" si="1"/>
        <v>81</v>
      </c>
      <c r="B83" s="8" t="s">
        <v>16</v>
      </c>
      <c r="C83" s="8">
        <v>891180084</v>
      </c>
      <c r="D83" s="8">
        <v>2</v>
      </c>
      <c r="E83" s="29" t="s">
        <v>284</v>
      </c>
      <c r="F83" s="30">
        <v>1075244222</v>
      </c>
      <c r="G83" s="9">
        <v>1</v>
      </c>
      <c r="H83" s="31" t="s">
        <v>285</v>
      </c>
      <c r="I83" s="32" t="s">
        <v>286</v>
      </c>
      <c r="J83" s="33">
        <v>41185</v>
      </c>
      <c r="K83" s="36">
        <v>4000000</v>
      </c>
      <c r="L83" s="5" t="s">
        <v>43</v>
      </c>
      <c r="M83" s="22" t="s">
        <v>21</v>
      </c>
      <c r="N83" s="5" t="s">
        <v>243</v>
      </c>
      <c r="O83" s="22" t="s">
        <v>23</v>
      </c>
      <c r="P83" s="22" t="s">
        <v>24</v>
      </c>
      <c r="Q83" s="5"/>
    </row>
    <row r="84" spans="1:17" ht="229.5" x14ac:dyDescent="0.25">
      <c r="A84" s="7">
        <f t="shared" si="1"/>
        <v>82</v>
      </c>
      <c r="B84" s="8" t="s">
        <v>16</v>
      </c>
      <c r="C84" s="8">
        <v>891180084</v>
      </c>
      <c r="D84" s="8">
        <v>2</v>
      </c>
      <c r="E84" s="29" t="s">
        <v>244</v>
      </c>
      <c r="F84" s="30">
        <v>1075249725</v>
      </c>
      <c r="G84" s="9">
        <v>5</v>
      </c>
      <c r="H84" s="31" t="s">
        <v>287</v>
      </c>
      <c r="I84" s="32" t="s">
        <v>288</v>
      </c>
      <c r="J84" s="33">
        <v>41187</v>
      </c>
      <c r="K84" s="36">
        <v>1133400</v>
      </c>
      <c r="L84" s="5" t="s">
        <v>43</v>
      </c>
      <c r="M84" s="22" t="s">
        <v>21</v>
      </c>
      <c r="N84" s="5" t="s">
        <v>243</v>
      </c>
      <c r="O84" s="22" t="s">
        <v>23</v>
      </c>
      <c r="P84" s="22" t="s">
        <v>24</v>
      </c>
      <c r="Q84" s="5"/>
    </row>
    <row r="85" spans="1:17" ht="178.5" x14ac:dyDescent="0.25">
      <c r="A85" s="7">
        <f t="shared" si="1"/>
        <v>83</v>
      </c>
      <c r="B85" s="8" t="s">
        <v>16</v>
      </c>
      <c r="C85" s="8">
        <v>891180084</v>
      </c>
      <c r="D85" s="8">
        <v>2</v>
      </c>
      <c r="E85" s="29" t="s">
        <v>289</v>
      </c>
      <c r="F85" s="30">
        <v>1080185537</v>
      </c>
      <c r="G85" s="9">
        <v>9</v>
      </c>
      <c r="H85" s="31" t="s">
        <v>290</v>
      </c>
      <c r="I85" s="32" t="s">
        <v>291</v>
      </c>
      <c r="J85" s="33">
        <v>41187</v>
      </c>
      <c r="K85" s="36">
        <v>1000000</v>
      </c>
      <c r="L85" s="5" t="s">
        <v>43</v>
      </c>
      <c r="M85" s="22" t="s">
        <v>21</v>
      </c>
      <c r="N85" s="5" t="s">
        <v>243</v>
      </c>
      <c r="O85" s="22" t="s">
        <v>23</v>
      </c>
      <c r="P85" s="22" t="s">
        <v>24</v>
      </c>
      <c r="Q85" s="5"/>
    </row>
    <row r="86" spans="1:17" ht="357" x14ac:dyDescent="0.25">
      <c r="A86" s="7">
        <f t="shared" si="1"/>
        <v>84</v>
      </c>
      <c r="B86" s="8" t="s">
        <v>16</v>
      </c>
      <c r="C86" s="8">
        <v>891180084</v>
      </c>
      <c r="D86" s="8">
        <v>2</v>
      </c>
      <c r="E86" s="29" t="s">
        <v>292</v>
      </c>
      <c r="F86" s="10">
        <v>900501029</v>
      </c>
      <c r="G86" s="9">
        <v>8</v>
      </c>
      <c r="H86" s="31" t="s">
        <v>293</v>
      </c>
      <c r="I86" s="32" t="s">
        <v>294</v>
      </c>
      <c r="J86" s="33">
        <v>41199</v>
      </c>
      <c r="K86" s="36">
        <v>1155000</v>
      </c>
      <c r="L86" s="5" t="s">
        <v>43</v>
      </c>
      <c r="M86" s="22" t="s">
        <v>21</v>
      </c>
      <c r="N86" s="5" t="s">
        <v>243</v>
      </c>
      <c r="O86" s="22" t="s">
        <v>23</v>
      </c>
      <c r="P86" s="22" t="s">
        <v>24</v>
      </c>
      <c r="Q86" s="5"/>
    </row>
    <row r="87" spans="1:17" ht="153" x14ac:dyDescent="0.25">
      <c r="A87" s="7">
        <f t="shared" si="1"/>
        <v>85</v>
      </c>
      <c r="B87" s="8" t="s">
        <v>16</v>
      </c>
      <c r="C87" s="8">
        <v>891180084</v>
      </c>
      <c r="D87" s="8">
        <v>2</v>
      </c>
      <c r="E87" s="29" t="s">
        <v>295</v>
      </c>
      <c r="F87" s="10">
        <v>12111346</v>
      </c>
      <c r="G87" s="9">
        <v>3</v>
      </c>
      <c r="H87" s="31" t="s">
        <v>296</v>
      </c>
      <c r="I87" s="32" t="s">
        <v>297</v>
      </c>
      <c r="J87" s="33">
        <v>41211</v>
      </c>
      <c r="K87" s="36">
        <v>2197800</v>
      </c>
      <c r="L87" s="5" t="s">
        <v>95</v>
      </c>
      <c r="M87" s="22" t="s">
        <v>21</v>
      </c>
      <c r="N87" s="5" t="s">
        <v>253</v>
      </c>
      <c r="O87" s="22" t="s">
        <v>23</v>
      </c>
      <c r="P87" s="22" t="s">
        <v>24</v>
      </c>
      <c r="Q87" s="5"/>
    </row>
    <row r="88" spans="1:17" ht="280.5" x14ac:dyDescent="0.25">
      <c r="A88" s="7">
        <f t="shared" si="1"/>
        <v>86</v>
      </c>
      <c r="B88" s="8" t="s">
        <v>16</v>
      </c>
      <c r="C88" s="8">
        <v>891180084</v>
      </c>
      <c r="D88" s="8">
        <v>2</v>
      </c>
      <c r="E88" s="29" t="s">
        <v>298</v>
      </c>
      <c r="F88" s="30">
        <v>5796918</v>
      </c>
      <c r="G88" s="9">
        <v>1</v>
      </c>
      <c r="H88" s="31" t="s">
        <v>299</v>
      </c>
      <c r="I88" s="32" t="s">
        <v>300</v>
      </c>
      <c r="J88" s="33">
        <v>41199</v>
      </c>
      <c r="K88" s="36">
        <v>800000</v>
      </c>
      <c r="L88" s="5" t="s">
        <v>43</v>
      </c>
      <c r="M88" s="22" t="s">
        <v>21</v>
      </c>
      <c r="N88" s="5" t="s">
        <v>243</v>
      </c>
      <c r="O88" s="22" t="s">
        <v>23</v>
      </c>
      <c r="P88" s="22" t="s">
        <v>24</v>
      </c>
      <c r="Q88" s="5"/>
    </row>
    <row r="89" spans="1:17" ht="293.25" x14ac:dyDescent="0.25">
      <c r="A89" s="7">
        <f t="shared" si="1"/>
        <v>87</v>
      </c>
      <c r="B89" s="8" t="s">
        <v>16</v>
      </c>
      <c r="C89" s="8">
        <v>891180084</v>
      </c>
      <c r="D89" s="8">
        <v>2</v>
      </c>
      <c r="E89" s="29" t="s">
        <v>301</v>
      </c>
      <c r="F89" s="30">
        <v>7724934</v>
      </c>
      <c r="G89" s="9">
        <v>7</v>
      </c>
      <c r="H89" s="31" t="s">
        <v>302</v>
      </c>
      <c r="I89" s="32" t="s">
        <v>303</v>
      </c>
      <c r="J89" s="33">
        <v>41214</v>
      </c>
      <c r="K89" s="36">
        <v>1280000</v>
      </c>
      <c r="L89" s="5" t="s">
        <v>43</v>
      </c>
      <c r="M89" s="22" t="s">
        <v>21</v>
      </c>
      <c r="N89" s="5" t="s">
        <v>243</v>
      </c>
      <c r="O89" s="22" t="s">
        <v>23</v>
      </c>
      <c r="P89" s="22" t="s">
        <v>24</v>
      </c>
      <c r="Q89" s="5"/>
    </row>
    <row r="90" spans="1:17" ht="280.5" x14ac:dyDescent="0.25">
      <c r="A90" s="7">
        <f t="shared" si="1"/>
        <v>88</v>
      </c>
      <c r="B90" s="8" t="s">
        <v>16</v>
      </c>
      <c r="C90" s="8">
        <v>891180084</v>
      </c>
      <c r="D90" s="8">
        <v>2</v>
      </c>
      <c r="E90" s="29" t="s">
        <v>304</v>
      </c>
      <c r="F90" s="30">
        <v>36310518</v>
      </c>
      <c r="G90" s="9">
        <v>4</v>
      </c>
      <c r="H90" s="31" t="s">
        <v>305</v>
      </c>
      <c r="I90" s="32" t="s">
        <v>306</v>
      </c>
      <c r="J90" s="33">
        <v>41207</v>
      </c>
      <c r="K90" s="36">
        <v>320000</v>
      </c>
      <c r="L90" s="5" t="s">
        <v>43</v>
      </c>
      <c r="M90" s="22" t="s">
        <v>21</v>
      </c>
      <c r="N90" s="5" t="s">
        <v>243</v>
      </c>
      <c r="O90" s="22" t="s">
        <v>23</v>
      </c>
      <c r="P90" s="22" t="s">
        <v>24</v>
      </c>
      <c r="Q90" s="5"/>
    </row>
    <row r="91" spans="1:17" ht="204" x14ac:dyDescent="0.25">
      <c r="A91" s="7">
        <f t="shared" si="1"/>
        <v>89</v>
      </c>
      <c r="B91" s="8" t="s">
        <v>16</v>
      </c>
      <c r="C91" s="8">
        <v>891180084</v>
      </c>
      <c r="D91" s="8">
        <v>2</v>
      </c>
      <c r="E91" s="29" t="s">
        <v>307</v>
      </c>
      <c r="F91" s="10">
        <v>900036523</v>
      </c>
      <c r="G91" s="9">
        <v>0</v>
      </c>
      <c r="H91" s="31" t="s">
        <v>308</v>
      </c>
      <c r="I91" s="32" t="s">
        <v>309</v>
      </c>
      <c r="J91" s="33">
        <v>41206</v>
      </c>
      <c r="K91" s="36">
        <v>1959250</v>
      </c>
      <c r="L91" s="5" t="s">
        <v>43</v>
      </c>
      <c r="M91" s="22" t="s">
        <v>21</v>
      </c>
      <c r="N91" s="5" t="s">
        <v>243</v>
      </c>
      <c r="O91" s="22" t="s">
        <v>23</v>
      </c>
      <c r="P91" s="22" t="s">
        <v>24</v>
      </c>
      <c r="Q91" s="5"/>
    </row>
    <row r="92" spans="1:17" ht="293.25" x14ac:dyDescent="0.25">
      <c r="A92" s="7">
        <f t="shared" si="1"/>
        <v>90</v>
      </c>
      <c r="B92" s="8" t="s">
        <v>16</v>
      </c>
      <c r="C92" s="8">
        <v>891180084</v>
      </c>
      <c r="D92" s="8">
        <v>2</v>
      </c>
      <c r="E92" s="29" t="s">
        <v>310</v>
      </c>
      <c r="F92" s="30">
        <v>19459633</v>
      </c>
      <c r="G92" s="9">
        <v>2</v>
      </c>
      <c r="H92" s="31" t="s">
        <v>311</v>
      </c>
      <c r="I92" s="32" t="s">
        <v>312</v>
      </c>
      <c r="J92" s="33">
        <v>41215</v>
      </c>
      <c r="K92" s="36">
        <v>800000</v>
      </c>
      <c r="L92" s="5" t="s">
        <v>43</v>
      </c>
      <c r="M92" s="22" t="s">
        <v>21</v>
      </c>
      <c r="N92" s="5" t="s">
        <v>243</v>
      </c>
      <c r="O92" s="22" t="s">
        <v>23</v>
      </c>
      <c r="P92" s="22" t="s">
        <v>24</v>
      </c>
      <c r="Q92" s="5"/>
    </row>
    <row r="93" spans="1:17" ht="331.5" x14ac:dyDescent="0.25">
      <c r="A93" s="7">
        <f t="shared" si="1"/>
        <v>91</v>
      </c>
      <c r="B93" s="8" t="s">
        <v>16</v>
      </c>
      <c r="C93" s="8">
        <v>891180084</v>
      </c>
      <c r="D93" s="8">
        <v>2</v>
      </c>
      <c r="E93" s="29" t="s">
        <v>313</v>
      </c>
      <c r="F93" s="30">
        <v>79486050</v>
      </c>
      <c r="G93" s="9">
        <v>1</v>
      </c>
      <c r="H93" s="31" t="s">
        <v>314</v>
      </c>
      <c r="I93" s="32" t="s">
        <v>315</v>
      </c>
      <c r="J93" s="33">
        <v>41237</v>
      </c>
      <c r="K93" s="34">
        <v>1200000</v>
      </c>
      <c r="L93" s="5" t="s">
        <v>43</v>
      </c>
      <c r="M93" s="22" t="s">
        <v>21</v>
      </c>
      <c r="N93" s="5" t="s">
        <v>243</v>
      </c>
      <c r="O93" s="22" t="s">
        <v>23</v>
      </c>
      <c r="P93" s="22" t="s">
        <v>24</v>
      </c>
      <c r="Q93" s="5"/>
    </row>
    <row r="94" spans="1:17" ht="306" x14ac:dyDescent="0.25">
      <c r="A94" s="7">
        <f t="shared" si="1"/>
        <v>92</v>
      </c>
      <c r="B94" s="8" t="s">
        <v>16</v>
      </c>
      <c r="C94" s="8">
        <v>891180084</v>
      </c>
      <c r="D94" s="8">
        <v>2</v>
      </c>
      <c r="E94" s="29" t="s">
        <v>316</v>
      </c>
      <c r="F94" s="10">
        <v>12127303</v>
      </c>
      <c r="G94" s="9">
        <v>7</v>
      </c>
      <c r="H94" s="31" t="s">
        <v>317</v>
      </c>
      <c r="I94" s="32" t="s">
        <v>318</v>
      </c>
      <c r="J94" s="33">
        <v>41229</v>
      </c>
      <c r="K94" s="36">
        <v>100000</v>
      </c>
      <c r="L94" s="5" t="s">
        <v>319</v>
      </c>
      <c r="M94" s="22" t="s">
        <v>21</v>
      </c>
      <c r="N94" s="5" t="s">
        <v>253</v>
      </c>
      <c r="O94" s="22" t="s">
        <v>23</v>
      </c>
      <c r="P94" s="22" t="s">
        <v>24</v>
      </c>
      <c r="Q94" s="5"/>
    </row>
    <row r="95" spans="1:17" ht="229.5" x14ac:dyDescent="0.25">
      <c r="A95" s="7">
        <f t="shared" si="1"/>
        <v>93</v>
      </c>
      <c r="B95" s="8" t="s">
        <v>16</v>
      </c>
      <c r="C95" s="8">
        <v>891180084</v>
      </c>
      <c r="D95" s="8">
        <v>2</v>
      </c>
      <c r="E95" s="29" t="s">
        <v>320</v>
      </c>
      <c r="F95" s="30">
        <v>7732841</v>
      </c>
      <c r="G95" s="9">
        <v>4</v>
      </c>
      <c r="H95" s="31" t="s">
        <v>321</v>
      </c>
      <c r="I95" s="32" t="s">
        <v>322</v>
      </c>
      <c r="J95" s="33">
        <v>41229</v>
      </c>
      <c r="K95" s="36">
        <v>2000000</v>
      </c>
      <c r="L95" s="5" t="s">
        <v>43</v>
      </c>
      <c r="M95" s="22" t="s">
        <v>21</v>
      </c>
      <c r="N95" s="5" t="s">
        <v>243</v>
      </c>
      <c r="O95" s="22" t="s">
        <v>23</v>
      </c>
      <c r="P95" s="22" t="s">
        <v>24</v>
      </c>
      <c r="Q95" s="5"/>
    </row>
    <row r="96" spans="1:17" ht="306" x14ac:dyDescent="0.25">
      <c r="A96" s="7">
        <f t="shared" si="1"/>
        <v>94</v>
      </c>
      <c r="B96" s="8" t="s">
        <v>16</v>
      </c>
      <c r="C96" s="8">
        <v>891180084</v>
      </c>
      <c r="D96" s="8">
        <v>2</v>
      </c>
      <c r="E96" s="29" t="s">
        <v>323</v>
      </c>
      <c r="F96" s="30">
        <v>7545114</v>
      </c>
      <c r="G96" s="9">
        <v>6</v>
      </c>
      <c r="H96" s="31" t="s">
        <v>324</v>
      </c>
      <c r="I96" s="32" t="s">
        <v>325</v>
      </c>
      <c r="J96" s="33">
        <v>41243</v>
      </c>
      <c r="K96" s="36">
        <v>800000</v>
      </c>
      <c r="L96" s="5" t="s">
        <v>43</v>
      </c>
      <c r="M96" s="22" t="s">
        <v>21</v>
      </c>
      <c r="N96" s="5" t="s">
        <v>243</v>
      </c>
      <c r="O96" s="22" t="s">
        <v>23</v>
      </c>
      <c r="P96" s="22" t="s">
        <v>24</v>
      </c>
      <c r="Q96" s="5"/>
    </row>
    <row r="97" spans="1:17" ht="306" x14ac:dyDescent="0.25">
      <c r="A97" s="7">
        <f t="shared" si="1"/>
        <v>95</v>
      </c>
      <c r="B97" s="8" t="s">
        <v>16</v>
      </c>
      <c r="C97" s="8">
        <v>891180084</v>
      </c>
      <c r="D97" s="8">
        <v>2</v>
      </c>
      <c r="E97" s="29" t="s">
        <v>326</v>
      </c>
      <c r="F97" s="10">
        <v>36160206</v>
      </c>
      <c r="G97" s="9">
        <v>7</v>
      </c>
      <c r="H97" s="31" t="s">
        <v>327</v>
      </c>
      <c r="I97" s="32" t="s">
        <v>328</v>
      </c>
      <c r="J97" s="33">
        <v>41255</v>
      </c>
      <c r="K97" s="36">
        <v>4326930</v>
      </c>
      <c r="L97" s="5" t="s">
        <v>95</v>
      </c>
      <c r="M97" s="22" t="s">
        <v>21</v>
      </c>
      <c r="N97" s="5" t="s">
        <v>253</v>
      </c>
      <c r="O97" s="22" t="s">
        <v>23</v>
      </c>
      <c r="P97" s="22" t="s">
        <v>24</v>
      </c>
      <c r="Q97" s="5"/>
    </row>
    <row r="98" spans="1:17" ht="242.25" x14ac:dyDescent="0.25">
      <c r="A98" s="7">
        <f t="shared" si="1"/>
        <v>96</v>
      </c>
      <c r="B98" s="8" t="s">
        <v>16</v>
      </c>
      <c r="C98" s="8">
        <v>891180084</v>
      </c>
      <c r="D98" s="8">
        <v>2</v>
      </c>
      <c r="E98" s="29" t="s">
        <v>329</v>
      </c>
      <c r="F98" s="30">
        <v>7713135</v>
      </c>
      <c r="G98" s="9">
        <v>1</v>
      </c>
      <c r="H98" s="31" t="s">
        <v>330</v>
      </c>
      <c r="I98" s="32" t="s">
        <v>331</v>
      </c>
      <c r="J98" s="33">
        <v>41258</v>
      </c>
      <c r="K98" s="36">
        <v>300000</v>
      </c>
      <c r="L98" s="5" t="s">
        <v>43</v>
      </c>
      <c r="M98" s="22" t="s">
        <v>21</v>
      </c>
      <c r="N98" s="5" t="s">
        <v>243</v>
      </c>
      <c r="O98" s="22" t="s">
        <v>23</v>
      </c>
      <c r="P98" s="22" t="s">
        <v>24</v>
      </c>
      <c r="Q98" s="5"/>
    </row>
    <row r="99" spans="1:17" ht="216.75" x14ac:dyDescent="0.25">
      <c r="A99" s="7">
        <f t="shared" si="1"/>
        <v>97</v>
      </c>
      <c r="B99" s="8" t="s">
        <v>16</v>
      </c>
      <c r="C99" s="8">
        <v>891180084</v>
      </c>
      <c r="D99" s="8">
        <v>2</v>
      </c>
      <c r="E99" s="29" t="s">
        <v>332</v>
      </c>
      <c r="F99" s="10">
        <v>830031984</v>
      </c>
      <c r="G99" s="9">
        <v>6</v>
      </c>
      <c r="H99" s="31" t="s">
        <v>333</v>
      </c>
      <c r="I99" s="32" t="s">
        <v>334</v>
      </c>
      <c r="J99" s="33">
        <v>41259</v>
      </c>
      <c r="K99" s="36">
        <v>1000000</v>
      </c>
      <c r="L99" s="5" t="s">
        <v>43</v>
      </c>
      <c r="M99" s="22" t="s">
        <v>21</v>
      </c>
      <c r="N99" s="5" t="s">
        <v>253</v>
      </c>
      <c r="O99" s="22" t="s">
        <v>23</v>
      </c>
      <c r="P99" s="22" t="s">
        <v>24</v>
      </c>
      <c r="Q99" s="5"/>
    </row>
    <row r="100" spans="1:17" ht="280.5" x14ac:dyDescent="0.25">
      <c r="A100" s="7">
        <f t="shared" si="1"/>
        <v>98</v>
      </c>
      <c r="B100" s="8" t="s">
        <v>16</v>
      </c>
      <c r="C100" s="8">
        <v>891180084</v>
      </c>
      <c r="D100" s="8">
        <v>2</v>
      </c>
      <c r="E100" s="29" t="s">
        <v>335</v>
      </c>
      <c r="F100" s="10">
        <v>800120677</v>
      </c>
      <c r="G100" s="9">
        <v>2</v>
      </c>
      <c r="H100" s="31" t="s">
        <v>336</v>
      </c>
      <c r="I100" s="32" t="s">
        <v>337</v>
      </c>
      <c r="J100" s="33">
        <v>41257</v>
      </c>
      <c r="K100" s="36">
        <v>1821999</v>
      </c>
      <c r="L100" s="5" t="s">
        <v>95</v>
      </c>
      <c r="M100" s="22" t="s">
        <v>21</v>
      </c>
      <c r="N100" s="5" t="s">
        <v>253</v>
      </c>
      <c r="O100" s="22" t="s">
        <v>23</v>
      </c>
      <c r="P100" s="22" t="s">
        <v>24</v>
      </c>
      <c r="Q100" s="5"/>
    </row>
    <row r="101" spans="1:17" ht="127.5" x14ac:dyDescent="0.25">
      <c r="A101" s="7">
        <f t="shared" si="1"/>
        <v>99</v>
      </c>
      <c r="B101" s="8" t="s">
        <v>16</v>
      </c>
      <c r="C101" s="8">
        <v>891180084</v>
      </c>
      <c r="D101" s="8">
        <v>2</v>
      </c>
      <c r="E101" s="29" t="s">
        <v>338</v>
      </c>
      <c r="F101" s="10">
        <v>7694101</v>
      </c>
      <c r="G101" s="9">
        <v>9</v>
      </c>
      <c r="H101" s="31" t="s">
        <v>339</v>
      </c>
      <c r="I101" s="32" t="s">
        <v>340</v>
      </c>
      <c r="J101" s="33">
        <v>41257</v>
      </c>
      <c r="K101" s="36">
        <v>1983600</v>
      </c>
      <c r="L101" s="5" t="s">
        <v>95</v>
      </c>
      <c r="M101" s="22" t="s">
        <v>21</v>
      </c>
      <c r="N101" s="5" t="s">
        <v>253</v>
      </c>
      <c r="O101" s="22" t="s">
        <v>23</v>
      </c>
      <c r="P101" s="22" t="s">
        <v>24</v>
      </c>
      <c r="Q101" s="5"/>
    </row>
    <row r="102" spans="1:17" ht="76.5" x14ac:dyDescent="0.25">
      <c r="A102" s="7">
        <f t="shared" si="1"/>
        <v>100</v>
      </c>
      <c r="B102" s="8" t="s">
        <v>16</v>
      </c>
      <c r="C102" s="8">
        <v>891180084</v>
      </c>
      <c r="D102" s="8">
        <v>2</v>
      </c>
      <c r="E102" s="37" t="s">
        <v>341</v>
      </c>
      <c r="F102" s="38">
        <v>36172631</v>
      </c>
      <c r="G102" s="9">
        <v>6</v>
      </c>
      <c r="H102" s="39" t="s">
        <v>342</v>
      </c>
      <c r="I102" s="40" t="s">
        <v>343</v>
      </c>
      <c r="J102" s="41">
        <v>40912</v>
      </c>
      <c r="K102" s="42">
        <v>12390000</v>
      </c>
      <c r="L102" s="43" t="s">
        <v>43</v>
      </c>
      <c r="M102" s="22" t="s">
        <v>21</v>
      </c>
      <c r="N102" s="5" t="s">
        <v>22</v>
      </c>
      <c r="O102" s="22" t="s">
        <v>23</v>
      </c>
      <c r="P102" s="22" t="s">
        <v>24</v>
      </c>
      <c r="Q102" s="23" t="s">
        <v>344</v>
      </c>
    </row>
    <row r="103" spans="1:17" ht="89.25" x14ac:dyDescent="0.25">
      <c r="A103" s="7">
        <f t="shared" si="1"/>
        <v>101</v>
      </c>
      <c r="B103" s="8" t="s">
        <v>16</v>
      </c>
      <c r="C103" s="8">
        <v>891180084</v>
      </c>
      <c r="D103" s="8">
        <v>2</v>
      </c>
      <c r="E103" s="37" t="s">
        <v>345</v>
      </c>
      <c r="F103" s="38">
        <v>55154564</v>
      </c>
      <c r="G103" s="9">
        <v>3</v>
      </c>
      <c r="H103" s="39" t="s">
        <v>346</v>
      </c>
      <c r="I103" s="40" t="s">
        <v>347</v>
      </c>
      <c r="J103" s="41">
        <v>40912</v>
      </c>
      <c r="K103" s="42">
        <v>8190000</v>
      </c>
      <c r="L103" s="43" t="s">
        <v>43</v>
      </c>
      <c r="M103" s="22" t="s">
        <v>21</v>
      </c>
      <c r="N103" s="5" t="s">
        <v>22</v>
      </c>
      <c r="O103" s="22" t="s">
        <v>23</v>
      </c>
      <c r="P103" s="22" t="s">
        <v>24</v>
      </c>
      <c r="Q103" s="23" t="s">
        <v>344</v>
      </c>
    </row>
    <row r="104" spans="1:17" ht="89.25" x14ac:dyDescent="0.25">
      <c r="A104" s="7">
        <f t="shared" si="1"/>
        <v>102</v>
      </c>
      <c r="B104" s="8" t="s">
        <v>16</v>
      </c>
      <c r="C104" s="8">
        <v>891180084</v>
      </c>
      <c r="D104" s="8">
        <v>2</v>
      </c>
      <c r="E104" s="37" t="s">
        <v>348</v>
      </c>
      <c r="F104" s="38">
        <v>36176246</v>
      </c>
      <c r="G104" s="9">
        <v>1</v>
      </c>
      <c r="H104" s="39" t="s">
        <v>349</v>
      </c>
      <c r="I104" s="40" t="s">
        <v>350</v>
      </c>
      <c r="J104" s="41">
        <v>40912</v>
      </c>
      <c r="K104" s="42">
        <v>22326896</v>
      </c>
      <c r="L104" s="43" t="s">
        <v>43</v>
      </c>
      <c r="M104" s="22" t="s">
        <v>21</v>
      </c>
      <c r="N104" s="5" t="s">
        <v>22</v>
      </c>
      <c r="O104" s="22" t="s">
        <v>23</v>
      </c>
      <c r="P104" s="22" t="s">
        <v>24</v>
      </c>
      <c r="Q104" s="23" t="s">
        <v>344</v>
      </c>
    </row>
    <row r="105" spans="1:17" ht="76.5" x14ac:dyDescent="0.25">
      <c r="A105" s="7">
        <f t="shared" si="1"/>
        <v>103</v>
      </c>
      <c r="B105" s="8" t="s">
        <v>16</v>
      </c>
      <c r="C105" s="8">
        <v>891180084</v>
      </c>
      <c r="D105" s="8">
        <v>2</v>
      </c>
      <c r="E105" s="37" t="s">
        <v>351</v>
      </c>
      <c r="F105" s="38">
        <v>52584641</v>
      </c>
      <c r="G105" s="9">
        <v>6</v>
      </c>
      <c r="H105" s="39" t="s">
        <v>352</v>
      </c>
      <c r="I105" s="40" t="s">
        <v>353</v>
      </c>
      <c r="J105" s="41">
        <v>40928</v>
      </c>
      <c r="K105" s="42">
        <v>5885000</v>
      </c>
      <c r="L105" s="43" t="s">
        <v>43</v>
      </c>
      <c r="M105" s="22" t="s">
        <v>21</v>
      </c>
      <c r="N105" s="5" t="s">
        <v>22</v>
      </c>
      <c r="O105" s="22" t="s">
        <v>23</v>
      </c>
      <c r="P105" s="22" t="s">
        <v>24</v>
      </c>
      <c r="Q105" s="23" t="s">
        <v>344</v>
      </c>
    </row>
    <row r="106" spans="1:17" ht="102" x14ac:dyDescent="0.25">
      <c r="A106" s="7">
        <f t="shared" si="1"/>
        <v>104</v>
      </c>
      <c r="B106" s="8" t="s">
        <v>16</v>
      </c>
      <c r="C106" s="8">
        <v>891180084</v>
      </c>
      <c r="D106" s="8">
        <v>2</v>
      </c>
      <c r="E106" s="37" t="s">
        <v>354</v>
      </c>
      <c r="F106" s="38">
        <v>14876951</v>
      </c>
      <c r="G106" s="9">
        <v>1</v>
      </c>
      <c r="H106" s="39" t="s">
        <v>355</v>
      </c>
      <c r="I106" s="40" t="s">
        <v>356</v>
      </c>
      <c r="J106" s="41">
        <v>40928</v>
      </c>
      <c r="K106" s="42">
        <v>3099000</v>
      </c>
      <c r="L106" s="43" t="s">
        <v>43</v>
      </c>
      <c r="M106" s="22" t="s">
        <v>21</v>
      </c>
      <c r="N106" s="5" t="s">
        <v>22</v>
      </c>
      <c r="O106" s="22" t="s">
        <v>23</v>
      </c>
      <c r="P106" s="22" t="s">
        <v>24</v>
      </c>
      <c r="Q106" s="23" t="s">
        <v>344</v>
      </c>
    </row>
    <row r="107" spans="1:17" ht="76.5" x14ac:dyDescent="0.25">
      <c r="A107" s="7">
        <f t="shared" si="1"/>
        <v>105</v>
      </c>
      <c r="B107" s="8" t="s">
        <v>16</v>
      </c>
      <c r="C107" s="8">
        <v>891180084</v>
      </c>
      <c r="D107" s="8">
        <v>2</v>
      </c>
      <c r="E107" s="37" t="s">
        <v>357</v>
      </c>
      <c r="F107" s="38">
        <v>12115387</v>
      </c>
      <c r="G107" s="9">
        <v>3</v>
      </c>
      <c r="H107" s="39" t="s">
        <v>358</v>
      </c>
      <c r="I107" s="40" t="s">
        <v>353</v>
      </c>
      <c r="J107" s="41">
        <v>40939</v>
      </c>
      <c r="K107" s="42">
        <v>2354000</v>
      </c>
      <c r="L107" s="43" t="s">
        <v>43</v>
      </c>
      <c r="M107" s="22" t="s">
        <v>21</v>
      </c>
      <c r="N107" s="5" t="s">
        <v>22</v>
      </c>
      <c r="O107" s="22" t="s">
        <v>23</v>
      </c>
      <c r="P107" s="22" t="s">
        <v>24</v>
      </c>
      <c r="Q107" s="23" t="s">
        <v>344</v>
      </c>
    </row>
    <row r="108" spans="1:17" ht="76.5" x14ac:dyDescent="0.25">
      <c r="A108" s="7">
        <f t="shared" si="1"/>
        <v>106</v>
      </c>
      <c r="B108" s="8" t="s">
        <v>16</v>
      </c>
      <c r="C108" s="8">
        <v>891180084</v>
      </c>
      <c r="D108" s="8">
        <v>2</v>
      </c>
      <c r="E108" s="37" t="s">
        <v>359</v>
      </c>
      <c r="F108" s="38">
        <v>12120649</v>
      </c>
      <c r="G108" s="9">
        <v>8</v>
      </c>
      <c r="H108" s="39" t="s">
        <v>360</v>
      </c>
      <c r="I108" s="40" t="s">
        <v>361</v>
      </c>
      <c r="J108" s="41">
        <v>40939</v>
      </c>
      <c r="K108" s="42">
        <v>2346600</v>
      </c>
      <c r="L108" s="43" t="s">
        <v>362</v>
      </c>
      <c r="M108" s="22" t="s">
        <v>21</v>
      </c>
      <c r="N108" s="5" t="s">
        <v>22</v>
      </c>
      <c r="O108" s="22" t="s">
        <v>23</v>
      </c>
      <c r="P108" s="22" t="s">
        <v>24</v>
      </c>
      <c r="Q108" s="23" t="s">
        <v>344</v>
      </c>
    </row>
    <row r="109" spans="1:17" ht="76.5" x14ac:dyDescent="0.25">
      <c r="A109" s="7">
        <f t="shared" si="1"/>
        <v>107</v>
      </c>
      <c r="B109" s="8" t="s">
        <v>16</v>
      </c>
      <c r="C109" s="8">
        <v>891180084</v>
      </c>
      <c r="D109" s="8">
        <v>2</v>
      </c>
      <c r="E109" s="37" t="s">
        <v>363</v>
      </c>
      <c r="F109" s="38">
        <v>36305305</v>
      </c>
      <c r="G109" s="9">
        <v>2</v>
      </c>
      <c r="H109" s="39" t="s">
        <v>364</v>
      </c>
      <c r="I109" s="40" t="s">
        <v>365</v>
      </c>
      <c r="J109" s="41">
        <v>40939</v>
      </c>
      <c r="K109" s="42">
        <v>3954192</v>
      </c>
      <c r="L109" s="43" t="s">
        <v>362</v>
      </c>
      <c r="M109" s="22" t="s">
        <v>21</v>
      </c>
      <c r="N109" s="5" t="s">
        <v>22</v>
      </c>
      <c r="O109" s="22" t="s">
        <v>23</v>
      </c>
      <c r="P109" s="22" t="s">
        <v>24</v>
      </c>
      <c r="Q109" s="23" t="s">
        <v>344</v>
      </c>
    </row>
    <row r="110" spans="1:17" ht="63.75" x14ac:dyDescent="0.25">
      <c r="A110" s="7">
        <f t="shared" si="1"/>
        <v>108</v>
      </c>
      <c r="B110" s="8" t="s">
        <v>16</v>
      </c>
      <c r="C110" s="8">
        <v>891180084</v>
      </c>
      <c r="D110" s="8">
        <v>2</v>
      </c>
      <c r="E110" s="37" t="s">
        <v>366</v>
      </c>
      <c r="F110" s="38">
        <v>14944500</v>
      </c>
      <c r="G110" s="9">
        <v>3</v>
      </c>
      <c r="H110" s="39" t="s">
        <v>367</v>
      </c>
      <c r="I110" s="40" t="s">
        <v>368</v>
      </c>
      <c r="J110" s="41">
        <v>40939</v>
      </c>
      <c r="K110" s="42">
        <v>2363240</v>
      </c>
      <c r="L110" s="43" t="s">
        <v>43</v>
      </c>
      <c r="M110" s="22" t="s">
        <v>21</v>
      </c>
      <c r="N110" s="5" t="s">
        <v>22</v>
      </c>
      <c r="O110" s="22" t="s">
        <v>23</v>
      </c>
      <c r="P110" s="22" t="s">
        <v>24</v>
      </c>
      <c r="Q110" s="23" t="s">
        <v>344</v>
      </c>
    </row>
    <row r="111" spans="1:17" ht="51" x14ac:dyDescent="0.25">
      <c r="A111" s="7">
        <f t="shared" si="1"/>
        <v>109</v>
      </c>
      <c r="B111" s="8" t="s">
        <v>16</v>
      </c>
      <c r="C111" s="8">
        <v>891180084</v>
      </c>
      <c r="D111" s="8">
        <v>2</v>
      </c>
      <c r="E111" s="37" t="s">
        <v>369</v>
      </c>
      <c r="F111" s="38">
        <v>39572081</v>
      </c>
      <c r="G111" s="9">
        <v>2</v>
      </c>
      <c r="H111" s="39" t="s">
        <v>370</v>
      </c>
      <c r="I111" s="40" t="s">
        <v>371</v>
      </c>
      <c r="J111" s="41">
        <v>40921</v>
      </c>
      <c r="K111" s="42">
        <v>5999952</v>
      </c>
      <c r="L111" s="43" t="s">
        <v>43</v>
      </c>
      <c r="M111" s="22" t="s">
        <v>21</v>
      </c>
      <c r="N111" s="5" t="s">
        <v>22</v>
      </c>
      <c r="O111" s="22" t="s">
        <v>23</v>
      </c>
      <c r="P111" s="22" t="s">
        <v>24</v>
      </c>
      <c r="Q111" s="23" t="s">
        <v>344</v>
      </c>
    </row>
    <row r="112" spans="1:17" ht="102" x14ac:dyDescent="0.25">
      <c r="A112" s="7">
        <f t="shared" si="1"/>
        <v>110</v>
      </c>
      <c r="B112" s="8" t="s">
        <v>16</v>
      </c>
      <c r="C112" s="8">
        <v>891180084</v>
      </c>
      <c r="D112" s="8">
        <v>2</v>
      </c>
      <c r="E112" s="37" t="s">
        <v>372</v>
      </c>
      <c r="F112" s="38">
        <v>12120649</v>
      </c>
      <c r="G112" s="9">
        <v>8</v>
      </c>
      <c r="H112" s="39" t="s">
        <v>373</v>
      </c>
      <c r="I112" s="40" t="s">
        <v>374</v>
      </c>
      <c r="J112" s="41">
        <v>40928</v>
      </c>
      <c r="K112" s="42">
        <v>3769700</v>
      </c>
      <c r="L112" s="43" t="s">
        <v>362</v>
      </c>
      <c r="M112" s="22" t="s">
        <v>21</v>
      </c>
      <c r="N112" s="5" t="s">
        <v>22</v>
      </c>
      <c r="O112" s="22" t="s">
        <v>23</v>
      </c>
      <c r="P112" s="22" t="s">
        <v>24</v>
      </c>
      <c r="Q112" s="23" t="s">
        <v>344</v>
      </c>
    </row>
    <row r="113" spans="1:17" ht="89.25" x14ac:dyDescent="0.25">
      <c r="A113" s="7">
        <f t="shared" si="1"/>
        <v>111</v>
      </c>
      <c r="B113" s="8" t="s">
        <v>16</v>
      </c>
      <c r="C113" s="8">
        <v>891180084</v>
      </c>
      <c r="D113" s="8">
        <v>2</v>
      </c>
      <c r="E113" s="37" t="s">
        <v>363</v>
      </c>
      <c r="F113" s="38">
        <v>36305305</v>
      </c>
      <c r="G113" s="9">
        <v>2</v>
      </c>
      <c r="H113" s="39" t="s">
        <v>375</v>
      </c>
      <c r="I113" s="40" t="s">
        <v>376</v>
      </c>
      <c r="J113" s="41">
        <v>40928</v>
      </c>
      <c r="K113" s="42">
        <v>6966446</v>
      </c>
      <c r="L113" s="43" t="s">
        <v>362</v>
      </c>
      <c r="M113" s="22" t="s">
        <v>21</v>
      </c>
      <c r="N113" s="5" t="s">
        <v>22</v>
      </c>
      <c r="O113" s="22" t="s">
        <v>23</v>
      </c>
      <c r="P113" s="22" t="s">
        <v>24</v>
      </c>
      <c r="Q113" s="23" t="s">
        <v>344</v>
      </c>
    </row>
    <row r="114" spans="1:17" ht="76.5" x14ac:dyDescent="0.25">
      <c r="A114" s="7">
        <f t="shared" si="1"/>
        <v>112</v>
      </c>
      <c r="B114" s="8" t="s">
        <v>16</v>
      </c>
      <c r="C114" s="8">
        <v>891180084</v>
      </c>
      <c r="D114" s="8">
        <v>2</v>
      </c>
      <c r="E114" s="37" t="s">
        <v>359</v>
      </c>
      <c r="F114" s="38">
        <v>12120649</v>
      </c>
      <c r="G114" s="9">
        <v>8</v>
      </c>
      <c r="H114" s="39" t="s">
        <v>377</v>
      </c>
      <c r="I114" s="40" t="s">
        <v>378</v>
      </c>
      <c r="J114" s="41">
        <v>40928</v>
      </c>
      <c r="K114" s="42">
        <v>1035400</v>
      </c>
      <c r="L114" s="43" t="s">
        <v>362</v>
      </c>
      <c r="M114" s="22" t="s">
        <v>21</v>
      </c>
      <c r="N114" s="5" t="s">
        <v>22</v>
      </c>
      <c r="O114" s="22" t="s">
        <v>23</v>
      </c>
      <c r="P114" s="22" t="s">
        <v>24</v>
      </c>
      <c r="Q114" s="23" t="s">
        <v>344</v>
      </c>
    </row>
    <row r="115" spans="1:17" ht="63.75" x14ac:dyDescent="0.25">
      <c r="A115" s="7">
        <f t="shared" si="1"/>
        <v>113</v>
      </c>
      <c r="B115" s="8" t="s">
        <v>16</v>
      </c>
      <c r="C115" s="8">
        <v>891180084</v>
      </c>
      <c r="D115" s="8">
        <v>2</v>
      </c>
      <c r="E115" s="37" t="s">
        <v>379</v>
      </c>
      <c r="F115" s="38">
        <v>36151634</v>
      </c>
      <c r="G115" s="9">
        <v>8</v>
      </c>
      <c r="H115" s="39" t="s">
        <v>380</v>
      </c>
      <c r="I115" s="40" t="s">
        <v>381</v>
      </c>
      <c r="J115" s="41">
        <v>40939</v>
      </c>
      <c r="K115" s="42">
        <v>600000</v>
      </c>
      <c r="L115" s="43" t="s">
        <v>362</v>
      </c>
      <c r="M115" s="22" t="s">
        <v>21</v>
      </c>
      <c r="N115" s="5" t="s">
        <v>22</v>
      </c>
      <c r="O115" s="22" t="s">
        <v>23</v>
      </c>
      <c r="P115" s="22" t="s">
        <v>24</v>
      </c>
      <c r="Q115" s="23" t="s">
        <v>344</v>
      </c>
    </row>
    <row r="116" spans="1:17" ht="63.75" x14ac:dyDescent="0.25">
      <c r="A116" s="7">
        <f t="shared" si="1"/>
        <v>114</v>
      </c>
      <c r="B116" s="8" t="s">
        <v>16</v>
      </c>
      <c r="C116" s="8">
        <v>891180084</v>
      </c>
      <c r="D116" s="8">
        <v>2</v>
      </c>
      <c r="E116" s="37" t="s">
        <v>382</v>
      </c>
      <c r="F116" s="38">
        <v>1075248969</v>
      </c>
      <c r="G116" s="9">
        <v>0</v>
      </c>
      <c r="H116" s="39" t="s">
        <v>383</v>
      </c>
      <c r="I116" s="40" t="s">
        <v>384</v>
      </c>
      <c r="J116" s="41">
        <v>40939</v>
      </c>
      <c r="K116" s="42">
        <v>615680</v>
      </c>
      <c r="L116" s="43" t="s">
        <v>43</v>
      </c>
      <c r="M116" s="22" t="s">
        <v>21</v>
      </c>
      <c r="N116" s="5" t="s">
        <v>22</v>
      </c>
      <c r="O116" s="22" t="s">
        <v>23</v>
      </c>
      <c r="P116" s="22" t="s">
        <v>24</v>
      </c>
      <c r="Q116" s="23" t="s">
        <v>344</v>
      </c>
    </row>
    <row r="117" spans="1:17" ht="63.75" x14ac:dyDescent="0.25">
      <c r="A117" s="7">
        <f t="shared" si="1"/>
        <v>115</v>
      </c>
      <c r="B117" s="8" t="s">
        <v>16</v>
      </c>
      <c r="C117" s="8">
        <v>891180084</v>
      </c>
      <c r="D117" s="8">
        <v>2</v>
      </c>
      <c r="E117" s="37" t="s">
        <v>385</v>
      </c>
      <c r="F117" s="38">
        <v>1075234712</v>
      </c>
      <c r="G117" s="9">
        <v>4</v>
      </c>
      <c r="H117" s="39" t="s">
        <v>386</v>
      </c>
      <c r="I117" s="40" t="s">
        <v>387</v>
      </c>
      <c r="J117" s="41">
        <v>40939</v>
      </c>
      <c r="K117" s="42">
        <v>9407400</v>
      </c>
      <c r="L117" s="43" t="s">
        <v>43</v>
      </c>
      <c r="M117" s="22" t="s">
        <v>21</v>
      </c>
      <c r="N117" s="5" t="s">
        <v>22</v>
      </c>
      <c r="O117" s="22" t="s">
        <v>23</v>
      </c>
      <c r="P117" s="22" t="s">
        <v>24</v>
      </c>
      <c r="Q117" s="23" t="s">
        <v>344</v>
      </c>
    </row>
    <row r="118" spans="1:17" ht="89.25" x14ac:dyDescent="0.25">
      <c r="A118" s="7">
        <f t="shared" si="1"/>
        <v>116</v>
      </c>
      <c r="B118" s="8" t="s">
        <v>16</v>
      </c>
      <c r="C118" s="8">
        <v>891180084</v>
      </c>
      <c r="D118" s="8">
        <v>2</v>
      </c>
      <c r="E118" s="37" t="s">
        <v>316</v>
      </c>
      <c r="F118" s="38">
        <v>12127303</v>
      </c>
      <c r="G118" s="9">
        <v>7</v>
      </c>
      <c r="H118" s="39" t="s">
        <v>388</v>
      </c>
      <c r="I118" s="40" t="s">
        <v>389</v>
      </c>
      <c r="J118" s="41">
        <v>40945</v>
      </c>
      <c r="K118" s="42">
        <v>700000</v>
      </c>
      <c r="L118" s="43" t="s">
        <v>362</v>
      </c>
      <c r="M118" s="22" t="s">
        <v>21</v>
      </c>
      <c r="N118" s="5" t="s">
        <v>22</v>
      </c>
      <c r="O118" s="22" t="s">
        <v>23</v>
      </c>
      <c r="P118" s="22" t="s">
        <v>24</v>
      </c>
      <c r="Q118" s="23" t="s">
        <v>344</v>
      </c>
    </row>
    <row r="119" spans="1:17" ht="51" x14ac:dyDescent="0.25">
      <c r="A119" s="7">
        <f t="shared" si="1"/>
        <v>117</v>
      </c>
      <c r="B119" s="8" t="s">
        <v>16</v>
      </c>
      <c r="C119" s="8">
        <v>891180084</v>
      </c>
      <c r="D119" s="8">
        <v>2</v>
      </c>
      <c r="E119" s="37" t="s">
        <v>379</v>
      </c>
      <c r="F119" s="38">
        <v>36151634</v>
      </c>
      <c r="G119" s="9">
        <v>8</v>
      </c>
      <c r="H119" s="39" t="s">
        <v>390</v>
      </c>
      <c r="I119" s="40" t="s">
        <v>391</v>
      </c>
      <c r="J119" s="41">
        <v>40945</v>
      </c>
      <c r="K119" s="42">
        <v>399960</v>
      </c>
      <c r="L119" s="43" t="s">
        <v>362</v>
      </c>
      <c r="M119" s="22" t="s">
        <v>21</v>
      </c>
      <c r="N119" s="5" t="s">
        <v>22</v>
      </c>
      <c r="O119" s="22" t="s">
        <v>23</v>
      </c>
      <c r="P119" s="22" t="s">
        <v>24</v>
      </c>
      <c r="Q119" s="23" t="s">
        <v>344</v>
      </c>
    </row>
    <row r="120" spans="1:17" ht="51" x14ac:dyDescent="0.25">
      <c r="A120" s="7">
        <f t="shared" si="1"/>
        <v>118</v>
      </c>
      <c r="B120" s="8" t="s">
        <v>16</v>
      </c>
      <c r="C120" s="8">
        <v>891180084</v>
      </c>
      <c r="D120" s="8">
        <v>2</v>
      </c>
      <c r="E120" s="37" t="s">
        <v>392</v>
      </c>
      <c r="F120" s="38">
        <v>36305230</v>
      </c>
      <c r="G120" s="9">
        <v>9</v>
      </c>
      <c r="H120" s="39" t="s">
        <v>393</v>
      </c>
      <c r="I120" s="40" t="s">
        <v>394</v>
      </c>
      <c r="J120" s="41">
        <v>40940</v>
      </c>
      <c r="K120" s="42">
        <v>17880204</v>
      </c>
      <c r="L120" s="43" t="s">
        <v>43</v>
      </c>
      <c r="M120" s="22" t="s">
        <v>21</v>
      </c>
      <c r="N120" s="5" t="s">
        <v>22</v>
      </c>
      <c r="O120" s="22" t="s">
        <v>23</v>
      </c>
      <c r="P120" s="22" t="s">
        <v>24</v>
      </c>
      <c r="Q120" s="23" t="s">
        <v>344</v>
      </c>
    </row>
    <row r="121" spans="1:17" ht="76.5" x14ac:dyDescent="0.25">
      <c r="A121" s="7">
        <f t="shared" si="1"/>
        <v>119</v>
      </c>
      <c r="B121" s="8" t="s">
        <v>16</v>
      </c>
      <c r="C121" s="8">
        <v>891180084</v>
      </c>
      <c r="D121" s="8">
        <v>2</v>
      </c>
      <c r="E121" s="44" t="s">
        <v>395</v>
      </c>
      <c r="F121" s="38">
        <v>26422290</v>
      </c>
      <c r="G121" s="9">
        <v>5</v>
      </c>
      <c r="H121" s="39" t="s">
        <v>396</v>
      </c>
      <c r="I121" s="40" t="s">
        <v>397</v>
      </c>
      <c r="J121" s="41">
        <v>40574</v>
      </c>
      <c r="K121" s="42">
        <v>950000</v>
      </c>
      <c r="L121" s="43" t="s">
        <v>362</v>
      </c>
      <c r="M121" s="22" t="s">
        <v>21</v>
      </c>
      <c r="N121" s="5" t="s">
        <v>22</v>
      </c>
      <c r="O121" s="22" t="s">
        <v>23</v>
      </c>
      <c r="P121" s="22" t="s">
        <v>24</v>
      </c>
      <c r="Q121" s="23" t="s">
        <v>344</v>
      </c>
    </row>
    <row r="122" spans="1:17" ht="51" x14ac:dyDescent="0.25">
      <c r="A122" s="7">
        <f t="shared" si="1"/>
        <v>120</v>
      </c>
      <c r="B122" s="8" t="s">
        <v>16</v>
      </c>
      <c r="C122" s="8">
        <v>891180084</v>
      </c>
      <c r="D122" s="8">
        <v>2</v>
      </c>
      <c r="E122" s="37" t="s">
        <v>398</v>
      </c>
      <c r="F122" s="38">
        <v>800185306</v>
      </c>
      <c r="G122" s="9">
        <v>4</v>
      </c>
      <c r="H122" s="39" t="s">
        <v>399</v>
      </c>
      <c r="I122" s="40" t="s">
        <v>400</v>
      </c>
      <c r="J122" s="41">
        <v>40945</v>
      </c>
      <c r="K122" s="42">
        <v>359900</v>
      </c>
      <c r="L122" s="43" t="s">
        <v>43</v>
      </c>
      <c r="M122" s="22" t="s">
        <v>21</v>
      </c>
      <c r="N122" s="5" t="s">
        <v>22</v>
      </c>
      <c r="O122" s="22" t="s">
        <v>23</v>
      </c>
      <c r="P122" s="22" t="s">
        <v>24</v>
      </c>
      <c r="Q122" s="23" t="s">
        <v>344</v>
      </c>
    </row>
    <row r="123" spans="1:17" ht="102" x14ac:dyDescent="0.25">
      <c r="A123" s="7">
        <f t="shared" si="1"/>
        <v>121</v>
      </c>
      <c r="B123" s="8" t="s">
        <v>16</v>
      </c>
      <c r="C123" s="8">
        <v>891180084</v>
      </c>
      <c r="D123" s="8">
        <v>2</v>
      </c>
      <c r="E123" s="37" t="s">
        <v>401</v>
      </c>
      <c r="F123" s="38">
        <v>41419625</v>
      </c>
      <c r="G123" s="9">
        <v>2</v>
      </c>
      <c r="H123" s="39" t="s">
        <v>402</v>
      </c>
      <c r="I123" s="40" t="s">
        <v>356</v>
      </c>
      <c r="J123" s="41">
        <v>40942</v>
      </c>
      <c r="K123" s="42">
        <v>1859400</v>
      </c>
      <c r="L123" s="43" t="s">
        <v>43</v>
      </c>
      <c r="M123" s="22" t="s">
        <v>21</v>
      </c>
      <c r="N123" s="5" t="s">
        <v>22</v>
      </c>
      <c r="O123" s="22" t="s">
        <v>23</v>
      </c>
      <c r="P123" s="22" t="s">
        <v>24</v>
      </c>
      <c r="Q123" s="23" t="s">
        <v>344</v>
      </c>
    </row>
    <row r="124" spans="1:17" ht="63.75" x14ac:dyDescent="0.25">
      <c r="A124" s="7">
        <f t="shared" si="1"/>
        <v>122</v>
      </c>
      <c r="B124" s="8" t="s">
        <v>16</v>
      </c>
      <c r="C124" s="8">
        <v>891180084</v>
      </c>
      <c r="D124" s="8">
        <v>2</v>
      </c>
      <c r="E124" s="37" t="s">
        <v>398</v>
      </c>
      <c r="F124" s="38">
        <v>800185306</v>
      </c>
      <c r="G124" s="9">
        <v>4</v>
      </c>
      <c r="H124" s="39" t="s">
        <v>403</v>
      </c>
      <c r="I124" s="40" t="s">
        <v>404</v>
      </c>
      <c r="J124" s="41">
        <v>40939</v>
      </c>
      <c r="K124" s="42">
        <v>176900</v>
      </c>
      <c r="L124" s="43" t="s">
        <v>43</v>
      </c>
      <c r="M124" s="22" t="s">
        <v>21</v>
      </c>
      <c r="N124" s="5" t="s">
        <v>22</v>
      </c>
      <c r="O124" s="22" t="s">
        <v>23</v>
      </c>
      <c r="P124" s="22" t="s">
        <v>24</v>
      </c>
      <c r="Q124" s="23" t="s">
        <v>344</v>
      </c>
    </row>
    <row r="125" spans="1:17" ht="76.5" x14ac:dyDescent="0.25">
      <c r="A125" s="7">
        <f t="shared" si="1"/>
        <v>123</v>
      </c>
      <c r="B125" s="8" t="s">
        <v>16</v>
      </c>
      <c r="C125" s="8">
        <v>891180084</v>
      </c>
      <c r="D125" s="8">
        <v>2</v>
      </c>
      <c r="E125" s="37" t="s">
        <v>316</v>
      </c>
      <c r="F125" s="38">
        <v>12127303</v>
      </c>
      <c r="G125" s="9">
        <v>7</v>
      </c>
      <c r="H125" s="39" t="s">
        <v>405</v>
      </c>
      <c r="I125" s="40" t="s">
        <v>406</v>
      </c>
      <c r="J125" s="41">
        <v>40939</v>
      </c>
      <c r="K125" s="42">
        <v>1350000</v>
      </c>
      <c r="L125" s="43" t="s">
        <v>362</v>
      </c>
      <c r="M125" s="22" t="s">
        <v>21</v>
      </c>
      <c r="N125" s="5" t="s">
        <v>22</v>
      </c>
      <c r="O125" s="22" t="s">
        <v>23</v>
      </c>
      <c r="P125" s="22" t="s">
        <v>24</v>
      </c>
      <c r="Q125" s="23" t="s">
        <v>344</v>
      </c>
    </row>
    <row r="126" spans="1:17" ht="102" x14ac:dyDescent="0.25">
      <c r="A126" s="7">
        <f t="shared" si="1"/>
        <v>124</v>
      </c>
      <c r="B126" s="8" t="s">
        <v>16</v>
      </c>
      <c r="C126" s="8">
        <v>891180084</v>
      </c>
      <c r="D126" s="8">
        <v>2</v>
      </c>
      <c r="E126" s="37" t="s">
        <v>407</v>
      </c>
      <c r="F126" s="38">
        <v>71679704</v>
      </c>
      <c r="G126" s="9">
        <v>1</v>
      </c>
      <c r="H126" s="39" t="s">
        <v>408</v>
      </c>
      <c r="I126" s="40" t="s">
        <v>356</v>
      </c>
      <c r="J126" s="41">
        <v>40949</v>
      </c>
      <c r="K126" s="42">
        <v>4958400</v>
      </c>
      <c r="L126" s="43" t="s">
        <v>43</v>
      </c>
      <c r="M126" s="22" t="s">
        <v>21</v>
      </c>
      <c r="N126" s="5" t="s">
        <v>22</v>
      </c>
      <c r="O126" s="22" t="s">
        <v>23</v>
      </c>
      <c r="P126" s="22" t="s">
        <v>24</v>
      </c>
      <c r="Q126" s="23" t="s">
        <v>344</v>
      </c>
    </row>
    <row r="127" spans="1:17" ht="63.75" x14ac:dyDescent="0.25">
      <c r="A127" s="7">
        <f t="shared" si="1"/>
        <v>125</v>
      </c>
      <c r="B127" s="8" t="s">
        <v>16</v>
      </c>
      <c r="C127" s="8">
        <v>891180084</v>
      </c>
      <c r="D127" s="8">
        <v>2</v>
      </c>
      <c r="E127" s="37" t="s">
        <v>409</v>
      </c>
      <c r="F127" s="38">
        <v>19087607</v>
      </c>
      <c r="G127" s="9">
        <v>3</v>
      </c>
      <c r="H127" s="39" t="s">
        <v>410</v>
      </c>
      <c r="I127" s="40" t="s">
        <v>368</v>
      </c>
      <c r="J127" s="41">
        <v>40960</v>
      </c>
      <c r="K127" s="42">
        <v>3544860</v>
      </c>
      <c r="L127" s="43" t="s">
        <v>43</v>
      </c>
      <c r="M127" s="22" t="s">
        <v>21</v>
      </c>
      <c r="N127" s="5" t="s">
        <v>22</v>
      </c>
      <c r="O127" s="22" t="s">
        <v>23</v>
      </c>
      <c r="P127" s="22" t="s">
        <v>24</v>
      </c>
      <c r="Q127" s="23" t="s">
        <v>344</v>
      </c>
    </row>
    <row r="128" spans="1:17" ht="63.75" x14ac:dyDescent="0.25">
      <c r="A128" s="7">
        <f t="shared" si="1"/>
        <v>126</v>
      </c>
      <c r="B128" s="8" t="s">
        <v>16</v>
      </c>
      <c r="C128" s="8">
        <v>891180084</v>
      </c>
      <c r="D128" s="8">
        <v>2</v>
      </c>
      <c r="E128" s="37" t="s">
        <v>411</v>
      </c>
      <c r="F128" s="45">
        <v>1075253012</v>
      </c>
      <c r="G128" s="9">
        <v>8</v>
      </c>
      <c r="H128" s="39" t="s">
        <v>412</v>
      </c>
      <c r="I128" s="40" t="s">
        <v>413</v>
      </c>
      <c r="J128" s="41">
        <v>40945</v>
      </c>
      <c r="K128" s="42">
        <v>566700</v>
      </c>
      <c r="L128" s="43" t="s">
        <v>43</v>
      </c>
      <c r="M128" s="22" t="s">
        <v>21</v>
      </c>
      <c r="N128" s="5" t="s">
        <v>22</v>
      </c>
      <c r="O128" s="22" t="s">
        <v>23</v>
      </c>
      <c r="P128" s="22" t="s">
        <v>24</v>
      </c>
      <c r="Q128" s="23" t="s">
        <v>344</v>
      </c>
    </row>
    <row r="129" spans="1:17" ht="51" x14ac:dyDescent="0.25">
      <c r="A129" s="7">
        <f t="shared" si="1"/>
        <v>127</v>
      </c>
      <c r="B129" s="8" t="s">
        <v>16</v>
      </c>
      <c r="C129" s="8">
        <v>891180084</v>
      </c>
      <c r="D129" s="8">
        <v>2</v>
      </c>
      <c r="E129" s="37" t="s">
        <v>414</v>
      </c>
      <c r="F129" s="46">
        <v>71650054</v>
      </c>
      <c r="G129" s="9">
        <v>4</v>
      </c>
      <c r="H129" s="39" t="s">
        <v>415</v>
      </c>
      <c r="I129" s="40" t="s">
        <v>416</v>
      </c>
      <c r="J129" s="41">
        <v>40949</v>
      </c>
      <c r="K129" s="42">
        <v>6017440</v>
      </c>
      <c r="L129" s="43" t="s">
        <v>43</v>
      </c>
      <c r="M129" s="22" t="s">
        <v>21</v>
      </c>
      <c r="N129" s="5" t="s">
        <v>22</v>
      </c>
      <c r="O129" s="22" t="s">
        <v>23</v>
      </c>
      <c r="P129" s="22" t="s">
        <v>24</v>
      </c>
      <c r="Q129" s="23" t="s">
        <v>344</v>
      </c>
    </row>
    <row r="130" spans="1:17" ht="89.25" x14ac:dyDescent="0.25">
      <c r="A130" s="7">
        <f t="shared" si="1"/>
        <v>128</v>
      </c>
      <c r="B130" s="8" t="s">
        <v>16</v>
      </c>
      <c r="C130" s="8">
        <v>891180084</v>
      </c>
      <c r="D130" s="8">
        <v>2</v>
      </c>
      <c r="E130" s="37" t="s">
        <v>417</v>
      </c>
      <c r="F130" s="38">
        <v>51900896</v>
      </c>
      <c r="G130" s="9">
        <v>1</v>
      </c>
      <c r="H130" s="39" t="s">
        <v>418</v>
      </c>
      <c r="I130" s="40" t="s">
        <v>419</v>
      </c>
      <c r="J130" s="41">
        <v>40963</v>
      </c>
      <c r="K130" s="42">
        <v>6017440</v>
      </c>
      <c r="L130" s="43" t="s">
        <v>43</v>
      </c>
      <c r="M130" s="22" t="s">
        <v>21</v>
      </c>
      <c r="N130" s="5" t="s">
        <v>22</v>
      </c>
      <c r="O130" s="22" t="s">
        <v>23</v>
      </c>
      <c r="P130" s="22" t="s">
        <v>24</v>
      </c>
      <c r="Q130" s="23" t="s">
        <v>344</v>
      </c>
    </row>
    <row r="131" spans="1:17" ht="63.75" x14ac:dyDescent="0.25">
      <c r="A131" s="7">
        <f t="shared" si="1"/>
        <v>129</v>
      </c>
      <c r="B131" s="8" t="s">
        <v>16</v>
      </c>
      <c r="C131" s="8">
        <v>891180084</v>
      </c>
      <c r="D131" s="8">
        <v>2</v>
      </c>
      <c r="E131" s="37" t="s">
        <v>420</v>
      </c>
      <c r="F131" s="38">
        <v>26433756</v>
      </c>
      <c r="G131" s="9">
        <v>2</v>
      </c>
      <c r="H131" s="39" t="s">
        <v>421</v>
      </c>
      <c r="I131" s="40" t="s">
        <v>422</v>
      </c>
      <c r="J131" s="41">
        <v>40948</v>
      </c>
      <c r="K131" s="42">
        <v>6000000</v>
      </c>
      <c r="L131" s="43" t="s">
        <v>43</v>
      </c>
      <c r="M131" s="22" t="s">
        <v>21</v>
      </c>
      <c r="N131" s="5" t="s">
        <v>22</v>
      </c>
      <c r="O131" s="22" t="s">
        <v>23</v>
      </c>
      <c r="P131" s="22" t="s">
        <v>24</v>
      </c>
      <c r="Q131" s="23" t="s">
        <v>344</v>
      </c>
    </row>
    <row r="132" spans="1:17" ht="51" x14ac:dyDescent="0.25">
      <c r="A132" s="7">
        <f t="shared" si="1"/>
        <v>130</v>
      </c>
      <c r="B132" s="8" t="s">
        <v>16</v>
      </c>
      <c r="C132" s="8">
        <v>891180084</v>
      </c>
      <c r="D132" s="8">
        <v>2</v>
      </c>
      <c r="E132" s="37" t="s">
        <v>423</v>
      </c>
      <c r="F132" s="38">
        <v>42113350</v>
      </c>
      <c r="G132" s="9">
        <v>1</v>
      </c>
      <c r="H132" s="39" t="s">
        <v>424</v>
      </c>
      <c r="I132" s="40" t="s">
        <v>425</v>
      </c>
      <c r="J132" s="41">
        <v>40949</v>
      </c>
      <c r="K132" s="42">
        <v>6017440</v>
      </c>
      <c r="L132" s="43" t="s">
        <v>43</v>
      </c>
      <c r="M132" s="22" t="s">
        <v>21</v>
      </c>
      <c r="N132" s="5" t="s">
        <v>22</v>
      </c>
      <c r="O132" s="22" t="s">
        <v>23</v>
      </c>
      <c r="P132" s="22" t="s">
        <v>24</v>
      </c>
      <c r="Q132" s="23" t="s">
        <v>344</v>
      </c>
    </row>
    <row r="133" spans="1:17" ht="63.75" x14ac:dyDescent="0.25">
      <c r="A133" s="7">
        <f t="shared" ref="A133:A196" si="2">A132+1</f>
        <v>131</v>
      </c>
      <c r="B133" s="8" t="s">
        <v>16</v>
      </c>
      <c r="C133" s="8">
        <v>891180084</v>
      </c>
      <c r="D133" s="8">
        <v>2</v>
      </c>
      <c r="E133" s="37" t="s">
        <v>426</v>
      </c>
      <c r="F133" s="46">
        <v>26579047</v>
      </c>
      <c r="G133" s="9">
        <v>6</v>
      </c>
      <c r="H133" s="39" t="s">
        <v>427</v>
      </c>
      <c r="I133" s="40" t="s">
        <v>428</v>
      </c>
      <c r="J133" s="41">
        <v>40948</v>
      </c>
      <c r="K133" s="42">
        <v>6000000</v>
      </c>
      <c r="L133" s="43" t="s">
        <v>43</v>
      </c>
      <c r="M133" s="22" t="s">
        <v>21</v>
      </c>
      <c r="N133" s="5" t="s">
        <v>22</v>
      </c>
      <c r="O133" s="22" t="s">
        <v>23</v>
      </c>
      <c r="P133" s="22" t="s">
        <v>24</v>
      </c>
      <c r="Q133" s="23" t="s">
        <v>344</v>
      </c>
    </row>
    <row r="134" spans="1:17" ht="63.75" x14ac:dyDescent="0.25">
      <c r="A134" s="7">
        <f t="shared" si="2"/>
        <v>132</v>
      </c>
      <c r="B134" s="8" t="s">
        <v>16</v>
      </c>
      <c r="C134" s="8">
        <v>891180084</v>
      </c>
      <c r="D134" s="8">
        <v>2</v>
      </c>
      <c r="E134" s="37" t="s">
        <v>429</v>
      </c>
      <c r="F134" s="46">
        <v>37729210</v>
      </c>
      <c r="G134" s="9">
        <v>5</v>
      </c>
      <c r="H134" s="39" t="s">
        <v>430</v>
      </c>
      <c r="I134" s="40" t="s">
        <v>431</v>
      </c>
      <c r="J134" s="41">
        <v>40949</v>
      </c>
      <c r="K134" s="42">
        <v>38400000</v>
      </c>
      <c r="L134" s="43" t="s">
        <v>43</v>
      </c>
      <c r="M134" s="22" t="s">
        <v>21</v>
      </c>
      <c r="N134" s="5" t="s">
        <v>22</v>
      </c>
      <c r="O134" s="22" t="s">
        <v>23</v>
      </c>
      <c r="P134" s="22" t="s">
        <v>24</v>
      </c>
      <c r="Q134" s="23" t="s">
        <v>344</v>
      </c>
    </row>
    <row r="135" spans="1:17" ht="102" x14ac:dyDescent="0.25">
      <c r="A135" s="7">
        <f t="shared" si="2"/>
        <v>133</v>
      </c>
      <c r="B135" s="8" t="s">
        <v>16</v>
      </c>
      <c r="C135" s="8">
        <v>891180084</v>
      </c>
      <c r="D135" s="8">
        <v>2</v>
      </c>
      <c r="E135" s="37" t="s">
        <v>432</v>
      </c>
      <c r="F135" s="46">
        <v>79370543</v>
      </c>
      <c r="G135" s="9">
        <v>1</v>
      </c>
      <c r="H135" s="39" t="s">
        <v>433</v>
      </c>
      <c r="I135" s="40" t="s">
        <v>356</v>
      </c>
      <c r="J135" s="41">
        <v>40968</v>
      </c>
      <c r="K135" s="42">
        <v>4338600</v>
      </c>
      <c r="L135" s="43" t="s">
        <v>43</v>
      </c>
      <c r="M135" s="22" t="s">
        <v>21</v>
      </c>
      <c r="N135" s="5" t="s">
        <v>22</v>
      </c>
      <c r="O135" s="22" t="s">
        <v>23</v>
      </c>
      <c r="P135" s="22" t="s">
        <v>24</v>
      </c>
      <c r="Q135" s="23" t="s">
        <v>344</v>
      </c>
    </row>
    <row r="136" spans="1:17" ht="114.75" x14ac:dyDescent="0.25">
      <c r="A136" s="7">
        <f t="shared" si="2"/>
        <v>134</v>
      </c>
      <c r="B136" s="8" t="s">
        <v>16</v>
      </c>
      <c r="C136" s="8">
        <v>891180084</v>
      </c>
      <c r="D136" s="8">
        <v>2</v>
      </c>
      <c r="E136" s="37" t="s">
        <v>434</v>
      </c>
      <c r="F136" s="38">
        <v>36310322</v>
      </c>
      <c r="G136" s="9">
        <v>8</v>
      </c>
      <c r="H136" s="39" t="s">
        <v>435</v>
      </c>
      <c r="I136" s="40" t="s">
        <v>436</v>
      </c>
      <c r="J136" s="41">
        <v>40949</v>
      </c>
      <c r="K136" s="42">
        <v>676988</v>
      </c>
      <c r="L136" s="43" t="s">
        <v>43</v>
      </c>
      <c r="M136" s="22" t="s">
        <v>21</v>
      </c>
      <c r="N136" s="5" t="s">
        <v>22</v>
      </c>
      <c r="O136" s="22" t="s">
        <v>23</v>
      </c>
      <c r="P136" s="22" t="s">
        <v>24</v>
      </c>
      <c r="Q136" s="23" t="s">
        <v>344</v>
      </c>
    </row>
    <row r="137" spans="1:17" ht="114.75" x14ac:dyDescent="0.25">
      <c r="A137" s="7">
        <f t="shared" si="2"/>
        <v>135</v>
      </c>
      <c r="B137" s="8" t="s">
        <v>16</v>
      </c>
      <c r="C137" s="8">
        <v>891180084</v>
      </c>
      <c r="D137" s="8">
        <v>2</v>
      </c>
      <c r="E137" s="37" t="s">
        <v>434</v>
      </c>
      <c r="F137" s="38">
        <v>36310322</v>
      </c>
      <c r="G137" s="9">
        <v>8</v>
      </c>
      <c r="H137" s="39" t="s">
        <v>437</v>
      </c>
      <c r="I137" s="40" t="s">
        <v>438</v>
      </c>
      <c r="J137" s="41">
        <v>40948</v>
      </c>
      <c r="K137" s="42">
        <v>431600</v>
      </c>
      <c r="L137" s="43" t="s">
        <v>43</v>
      </c>
      <c r="M137" s="22" t="s">
        <v>21</v>
      </c>
      <c r="N137" s="5" t="s">
        <v>22</v>
      </c>
      <c r="O137" s="22" t="s">
        <v>23</v>
      </c>
      <c r="P137" s="22" t="s">
        <v>24</v>
      </c>
      <c r="Q137" s="23" t="s">
        <v>344</v>
      </c>
    </row>
    <row r="138" spans="1:17" ht="76.5" x14ac:dyDescent="0.25">
      <c r="A138" s="7">
        <f t="shared" si="2"/>
        <v>136</v>
      </c>
      <c r="B138" s="8" t="s">
        <v>16</v>
      </c>
      <c r="C138" s="8">
        <v>891180084</v>
      </c>
      <c r="D138" s="8">
        <v>2</v>
      </c>
      <c r="E138" s="37" t="s">
        <v>439</v>
      </c>
      <c r="F138" s="38">
        <v>36171512</v>
      </c>
      <c r="G138" s="9">
        <v>3</v>
      </c>
      <c r="H138" s="39" t="s">
        <v>440</v>
      </c>
      <c r="I138" s="40" t="s">
        <v>441</v>
      </c>
      <c r="J138" s="41">
        <v>40966</v>
      </c>
      <c r="K138" s="42">
        <v>3360000</v>
      </c>
      <c r="L138" s="43" t="s">
        <v>43</v>
      </c>
      <c r="M138" s="22" t="s">
        <v>21</v>
      </c>
      <c r="N138" s="5" t="s">
        <v>22</v>
      </c>
      <c r="O138" s="22" t="s">
        <v>23</v>
      </c>
      <c r="P138" s="22" t="s">
        <v>24</v>
      </c>
      <c r="Q138" s="23" t="s">
        <v>344</v>
      </c>
    </row>
    <row r="139" spans="1:17" ht="76.5" x14ac:dyDescent="0.25">
      <c r="A139" s="7">
        <f t="shared" si="2"/>
        <v>137</v>
      </c>
      <c r="B139" s="8" t="s">
        <v>16</v>
      </c>
      <c r="C139" s="8">
        <v>891180084</v>
      </c>
      <c r="D139" s="8">
        <v>2</v>
      </c>
      <c r="E139" s="37" t="s">
        <v>442</v>
      </c>
      <c r="F139" s="38">
        <v>36178454</v>
      </c>
      <c r="G139" s="9">
        <v>6</v>
      </c>
      <c r="H139" s="39" t="s">
        <v>443</v>
      </c>
      <c r="I139" s="40" t="s">
        <v>441</v>
      </c>
      <c r="J139" s="41">
        <v>40966</v>
      </c>
      <c r="K139" s="42">
        <v>3360000</v>
      </c>
      <c r="L139" s="43" t="s">
        <v>43</v>
      </c>
      <c r="M139" s="22" t="s">
        <v>21</v>
      </c>
      <c r="N139" s="5" t="s">
        <v>22</v>
      </c>
      <c r="O139" s="22" t="s">
        <v>23</v>
      </c>
      <c r="P139" s="22" t="s">
        <v>24</v>
      </c>
      <c r="Q139" s="23" t="s">
        <v>344</v>
      </c>
    </row>
    <row r="140" spans="1:17" ht="76.5" x14ac:dyDescent="0.25">
      <c r="A140" s="7">
        <f t="shared" si="2"/>
        <v>138</v>
      </c>
      <c r="B140" s="8" t="s">
        <v>16</v>
      </c>
      <c r="C140" s="8">
        <v>891180084</v>
      </c>
      <c r="D140" s="8">
        <v>2</v>
      </c>
      <c r="E140" s="37" t="s">
        <v>444</v>
      </c>
      <c r="F140" s="38">
        <v>26425002</v>
      </c>
      <c r="G140" s="9">
        <v>4</v>
      </c>
      <c r="H140" s="39" t="s">
        <v>445</v>
      </c>
      <c r="I140" s="40" t="s">
        <v>441</v>
      </c>
      <c r="J140" s="41">
        <v>40966</v>
      </c>
      <c r="K140" s="42">
        <v>2880000</v>
      </c>
      <c r="L140" s="43" t="s">
        <v>43</v>
      </c>
      <c r="M140" s="22" t="s">
        <v>21</v>
      </c>
      <c r="N140" s="5" t="s">
        <v>22</v>
      </c>
      <c r="O140" s="22" t="s">
        <v>23</v>
      </c>
      <c r="P140" s="22" t="s">
        <v>24</v>
      </c>
      <c r="Q140" s="23" t="s">
        <v>344</v>
      </c>
    </row>
    <row r="141" spans="1:17" ht="51" x14ac:dyDescent="0.25">
      <c r="A141" s="7">
        <f t="shared" si="2"/>
        <v>139</v>
      </c>
      <c r="B141" s="8" t="s">
        <v>16</v>
      </c>
      <c r="C141" s="8">
        <v>891180084</v>
      </c>
      <c r="D141" s="8">
        <v>2</v>
      </c>
      <c r="E141" s="37" t="s">
        <v>446</v>
      </c>
      <c r="F141" s="38">
        <v>55161324</v>
      </c>
      <c r="G141" s="9">
        <v>1</v>
      </c>
      <c r="H141" s="39" t="s">
        <v>447</v>
      </c>
      <c r="I141" s="40" t="s">
        <v>448</v>
      </c>
      <c r="J141" s="41">
        <v>40969</v>
      </c>
      <c r="K141" s="42">
        <v>3600000</v>
      </c>
      <c r="L141" s="43" t="s">
        <v>43</v>
      </c>
      <c r="M141" s="22" t="s">
        <v>21</v>
      </c>
      <c r="N141" s="5" t="s">
        <v>22</v>
      </c>
      <c r="O141" s="22" t="s">
        <v>23</v>
      </c>
      <c r="P141" s="22" t="s">
        <v>24</v>
      </c>
      <c r="Q141" s="23" t="s">
        <v>344</v>
      </c>
    </row>
    <row r="142" spans="1:17" ht="51" x14ac:dyDescent="0.25">
      <c r="A142" s="7">
        <f t="shared" si="2"/>
        <v>140</v>
      </c>
      <c r="B142" s="8" t="s">
        <v>16</v>
      </c>
      <c r="C142" s="8">
        <v>891180084</v>
      </c>
      <c r="D142" s="8">
        <v>2</v>
      </c>
      <c r="E142" s="37" t="s">
        <v>379</v>
      </c>
      <c r="F142" s="38">
        <v>36151634</v>
      </c>
      <c r="G142" s="9">
        <v>8</v>
      </c>
      <c r="H142" s="39" t="s">
        <v>449</v>
      </c>
      <c r="I142" s="40" t="s">
        <v>450</v>
      </c>
      <c r="J142" s="41">
        <v>40948</v>
      </c>
      <c r="K142" s="42">
        <v>2499000</v>
      </c>
      <c r="L142" s="43" t="s">
        <v>362</v>
      </c>
      <c r="M142" s="22" t="s">
        <v>21</v>
      </c>
      <c r="N142" s="5" t="s">
        <v>22</v>
      </c>
      <c r="O142" s="22" t="s">
        <v>23</v>
      </c>
      <c r="P142" s="22" t="s">
        <v>24</v>
      </c>
      <c r="Q142" s="23" t="s">
        <v>344</v>
      </c>
    </row>
    <row r="143" spans="1:17" ht="76.5" x14ac:dyDescent="0.25">
      <c r="A143" s="7">
        <f t="shared" si="2"/>
        <v>141</v>
      </c>
      <c r="B143" s="8" t="s">
        <v>16</v>
      </c>
      <c r="C143" s="8">
        <v>891180084</v>
      </c>
      <c r="D143" s="8">
        <v>2</v>
      </c>
      <c r="E143" s="37" t="s">
        <v>451</v>
      </c>
      <c r="F143" s="38">
        <v>900066250</v>
      </c>
      <c r="G143" s="9">
        <v>3</v>
      </c>
      <c r="H143" s="39" t="s">
        <v>452</v>
      </c>
      <c r="I143" s="40" t="s">
        <v>453</v>
      </c>
      <c r="J143" s="41">
        <v>40949</v>
      </c>
      <c r="K143" s="42">
        <v>600000</v>
      </c>
      <c r="L143" s="47" t="s">
        <v>454</v>
      </c>
      <c r="M143" s="22" t="s">
        <v>21</v>
      </c>
      <c r="N143" s="5" t="s">
        <v>22</v>
      </c>
      <c r="O143" s="22" t="s">
        <v>23</v>
      </c>
      <c r="P143" s="22" t="s">
        <v>24</v>
      </c>
      <c r="Q143" s="23" t="s">
        <v>344</v>
      </c>
    </row>
    <row r="144" spans="1:17" ht="63.75" x14ac:dyDescent="0.25">
      <c r="A144" s="7">
        <f t="shared" si="2"/>
        <v>142</v>
      </c>
      <c r="B144" s="8" t="s">
        <v>16</v>
      </c>
      <c r="C144" s="8">
        <v>891180084</v>
      </c>
      <c r="D144" s="8">
        <v>2</v>
      </c>
      <c r="E144" s="37" t="s">
        <v>455</v>
      </c>
      <c r="F144" s="38">
        <v>19188486</v>
      </c>
      <c r="G144" s="9">
        <v>2</v>
      </c>
      <c r="H144" s="39" t="s">
        <v>456</v>
      </c>
      <c r="I144" s="40" t="s">
        <v>457</v>
      </c>
      <c r="J144" s="41">
        <v>40963</v>
      </c>
      <c r="K144" s="42">
        <v>1033200</v>
      </c>
      <c r="L144" s="43" t="s">
        <v>43</v>
      </c>
      <c r="M144" s="22" t="s">
        <v>21</v>
      </c>
      <c r="N144" s="5" t="s">
        <v>22</v>
      </c>
      <c r="O144" s="22" t="s">
        <v>23</v>
      </c>
      <c r="P144" s="22" t="s">
        <v>24</v>
      </c>
      <c r="Q144" s="23" t="s">
        <v>344</v>
      </c>
    </row>
    <row r="145" spans="1:17" ht="76.5" x14ac:dyDescent="0.25">
      <c r="A145" s="7">
        <f t="shared" si="2"/>
        <v>143</v>
      </c>
      <c r="B145" s="8" t="s">
        <v>16</v>
      </c>
      <c r="C145" s="8">
        <v>891180084</v>
      </c>
      <c r="D145" s="8">
        <v>2</v>
      </c>
      <c r="E145" s="37" t="s">
        <v>458</v>
      </c>
      <c r="F145" s="38">
        <v>19256375</v>
      </c>
      <c r="G145" s="9">
        <v>5</v>
      </c>
      <c r="H145" s="39" t="s">
        <v>459</v>
      </c>
      <c r="I145" s="40" t="s">
        <v>460</v>
      </c>
      <c r="J145" s="41">
        <v>40968</v>
      </c>
      <c r="K145" s="42">
        <v>1362564</v>
      </c>
      <c r="L145" s="43" t="s">
        <v>43</v>
      </c>
      <c r="M145" s="22" t="s">
        <v>21</v>
      </c>
      <c r="N145" s="5" t="s">
        <v>22</v>
      </c>
      <c r="O145" s="22" t="s">
        <v>23</v>
      </c>
      <c r="P145" s="22" t="s">
        <v>24</v>
      </c>
      <c r="Q145" s="23" t="s">
        <v>344</v>
      </c>
    </row>
    <row r="146" spans="1:17" ht="76.5" x14ac:dyDescent="0.25">
      <c r="A146" s="7">
        <f t="shared" si="2"/>
        <v>144</v>
      </c>
      <c r="B146" s="8" t="s">
        <v>16</v>
      </c>
      <c r="C146" s="8">
        <v>891180084</v>
      </c>
      <c r="D146" s="8">
        <v>2</v>
      </c>
      <c r="E146" s="37" t="s">
        <v>461</v>
      </c>
      <c r="F146" s="38">
        <v>800092879</v>
      </c>
      <c r="G146" s="9">
        <v>2</v>
      </c>
      <c r="H146" s="39" t="s">
        <v>462</v>
      </c>
      <c r="I146" s="40" t="s">
        <v>463</v>
      </c>
      <c r="J146" s="41">
        <v>40963</v>
      </c>
      <c r="K146" s="42">
        <v>1800000</v>
      </c>
      <c r="L146" s="43" t="s">
        <v>43</v>
      </c>
      <c r="M146" s="22" t="s">
        <v>21</v>
      </c>
      <c r="N146" s="5" t="s">
        <v>22</v>
      </c>
      <c r="O146" s="22" t="s">
        <v>23</v>
      </c>
      <c r="P146" s="22" t="s">
        <v>24</v>
      </c>
      <c r="Q146" s="23" t="s">
        <v>344</v>
      </c>
    </row>
    <row r="147" spans="1:17" ht="63.75" x14ac:dyDescent="0.25">
      <c r="A147" s="7">
        <f t="shared" si="2"/>
        <v>145</v>
      </c>
      <c r="B147" s="8" t="s">
        <v>16</v>
      </c>
      <c r="C147" s="8">
        <v>891180084</v>
      </c>
      <c r="D147" s="8">
        <v>2</v>
      </c>
      <c r="E147" s="37" t="s">
        <v>458</v>
      </c>
      <c r="F147" s="38">
        <v>19256375</v>
      </c>
      <c r="G147" s="9">
        <v>5</v>
      </c>
      <c r="H147" s="39" t="s">
        <v>464</v>
      </c>
      <c r="I147" s="40" t="s">
        <v>465</v>
      </c>
      <c r="J147" s="41">
        <v>40598</v>
      </c>
      <c r="K147" s="42">
        <v>1362564</v>
      </c>
      <c r="L147" s="43" t="s">
        <v>43</v>
      </c>
      <c r="M147" s="22" t="s">
        <v>21</v>
      </c>
      <c r="N147" s="5" t="s">
        <v>22</v>
      </c>
      <c r="O147" s="22" t="s">
        <v>23</v>
      </c>
      <c r="P147" s="22" t="s">
        <v>24</v>
      </c>
      <c r="Q147" s="23" t="s">
        <v>344</v>
      </c>
    </row>
    <row r="148" spans="1:17" ht="63.75" x14ac:dyDescent="0.25">
      <c r="A148" s="7">
        <f t="shared" si="2"/>
        <v>146</v>
      </c>
      <c r="B148" s="8" t="s">
        <v>16</v>
      </c>
      <c r="C148" s="8">
        <v>891180084</v>
      </c>
      <c r="D148" s="8">
        <v>2</v>
      </c>
      <c r="E148" s="37" t="s">
        <v>466</v>
      </c>
      <c r="F148" s="38">
        <v>860402717</v>
      </c>
      <c r="G148" s="9">
        <v>8</v>
      </c>
      <c r="H148" s="39" t="s">
        <v>467</v>
      </c>
      <c r="I148" s="40" t="s">
        <v>468</v>
      </c>
      <c r="J148" s="41">
        <v>40949</v>
      </c>
      <c r="K148" s="42">
        <v>6400000</v>
      </c>
      <c r="L148" s="43" t="s">
        <v>362</v>
      </c>
      <c r="M148" s="22" t="s">
        <v>21</v>
      </c>
      <c r="N148" s="5" t="s">
        <v>22</v>
      </c>
      <c r="O148" s="22" t="s">
        <v>23</v>
      </c>
      <c r="P148" s="22" t="s">
        <v>24</v>
      </c>
      <c r="Q148" s="23" t="s">
        <v>344</v>
      </c>
    </row>
    <row r="149" spans="1:17" ht="63.75" x14ac:dyDescent="0.25">
      <c r="A149" s="7">
        <f t="shared" si="2"/>
        <v>147</v>
      </c>
      <c r="B149" s="8" t="s">
        <v>16</v>
      </c>
      <c r="C149" s="8">
        <v>891180084</v>
      </c>
      <c r="D149" s="8">
        <v>2</v>
      </c>
      <c r="E149" s="37" t="s">
        <v>379</v>
      </c>
      <c r="F149" s="38">
        <v>36151634</v>
      </c>
      <c r="G149" s="9">
        <v>8</v>
      </c>
      <c r="H149" s="39" t="s">
        <v>469</v>
      </c>
      <c r="I149" s="40" t="s">
        <v>470</v>
      </c>
      <c r="J149" s="41">
        <v>40962</v>
      </c>
      <c r="K149" s="42">
        <v>360000</v>
      </c>
      <c r="L149" s="43" t="s">
        <v>362</v>
      </c>
      <c r="M149" s="22" t="s">
        <v>21</v>
      </c>
      <c r="N149" s="5" t="s">
        <v>22</v>
      </c>
      <c r="O149" s="22" t="s">
        <v>23</v>
      </c>
      <c r="P149" s="22" t="s">
        <v>24</v>
      </c>
      <c r="Q149" s="23" t="s">
        <v>344</v>
      </c>
    </row>
    <row r="150" spans="1:17" ht="76.5" x14ac:dyDescent="0.25">
      <c r="A150" s="7">
        <f t="shared" si="2"/>
        <v>148</v>
      </c>
      <c r="B150" s="8" t="s">
        <v>16</v>
      </c>
      <c r="C150" s="8">
        <v>891180084</v>
      </c>
      <c r="D150" s="8">
        <v>2</v>
      </c>
      <c r="E150" s="37" t="s">
        <v>363</v>
      </c>
      <c r="F150" s="38">
        <v>36305305</v>
      </c>
      <c r="G150" s="9">
        <v>2</v>
      </c>
      <c r="H150" s="39" t="s">
        <v>471</v>
      </c>
      <c r="I150" s="40" t="s">
        <v>472</v>
      </c>
      <c r="J150" s="41">
        <v>40962</v>
      </c>
      <c r="K150" s="42">
        <v>3991432</v>
      </c>
      <c r="L150" s="43" t="s">
        <v>362</v>
      </c>
      <c r="M150" s="22" t="s">
        <v>21</v>
      </c>
      <c r="N150" s="5" t="s">
        <v>22</v>
      </c>
      <c r="O150" s="22" t="s">
        <v>23</v>
      </c>
      <c r="P150" s="22" t="s">
        <v>24</v>
      </c>
      <c r="Q150" s="23" t="s">
        <v>344</v>
      </c>
    </row>
    <row r="151" spans="1:17" ht="76.5" x14ac:dyDescent="0.25">
      <c r="A151" s="7">
        <f t="shared" si="2"/>
        <v>149</v>
      </c>
      <c r="B151" s="8" t="s">
        <v>16</v>
      </c>
      <c r="C151" s="8">
        <v>891180084</v>
      </c>
      <c r="D151" s="8">
        <v>2</v>
      </c>
      <c r="E151" s="37" t="s">
        <v>359</v>
      </c>
      <c r="F151" s="38">
        <v>12120649</v>
      </c>
      <c r="G151" s="9">
        <v>8</v>
      </c>
      <c r="H151" s="39" t="s">
        <v>473</v>
      </c>
      <c r="I151" s="40" t="s">
        <v>474</v>
      </c>
      <c r="J151" s="41">
        <v>40962</v>
      </c>
      <c r="K151" s="42">
        <v>3451790</v>
      </c>
      <c r="L151" s="43" t="s">
        <v>362</v>
      </c>
      <c r="M151" s="22" t="s">
        <v>21</v>
      </c>
      <c r="N151" s="5" t="s">
        <v>22</v>
      </c>
      <c r="O151" s="22" t="s">
        <v>23</v>
      </c>
      <c r="P151" s="22" t="s">
        <v>24</v>
      </c>
      <c r="Q151" s="23" t="s">
        <v>344</v>
      </c>
    </row>
    <row r="152" spans="1:17" ht="63.75" x14ac:dyDescent="0.25">
      <c r="A152" s="7">
        <f t="shared" si="2"/>
        <v>150</v>
      </c>
      <c r="B152" s="8" t="s">
        <v>16</v>
      </c>
      <c r="C152" s="8">
        <v>891180084</v>
      </c>
      <c r="D152" s="8">
        <v>2</v>
      </c>
      <c r="E152" s="37" t="s">
        <v>335</v>
      </c>
      <c r="F152" s="38">
        <v>800120677</v>
      </c>
      <c r="G152" s="9">
        <v>2</v>
      </c>
      <c r="H152" s="39" t="s">
        <v>475</v>
      </c>
      <c r="I152" s="40" t="s">
        <v>476</v>
      </c>
      <c r="J152" s="41">
        <v>40966</v>
      </c>
      <c r="K152" s="42">
        <v>359600</v>
      </c>
      <c r="L152" s="43" t="s">
        <v>477</v>
      </c>
      <c r="M152" s="22" t="s">
        <v>21</v>
      </c>
      <c r="N152" s="5" t="s">
        <v>22</v>
      </c>
      <c r="O152" s="22" t="s">
        <v>23</v>
      </c>
      <c r="P152" s="22" t="s">
        <v>24</v>
      </c>
      <c r="Q152" s="23" t="s">
        <v>344</v>
      </c>
    </row>
    <row r="153" spans="1:17" ht="63.75" x14ac:dyDescent="0.25">
      <c r="A153" s="7">
        <f t="shared" si="2"/>
        <v>151</v>
      </c>
      <c r="B153" s="8" t="s">
        <v>16</v>
      </c>
      <c r="C153" s="8">
        <v>891180084</v>
      </c>
      <c r="D153" s="8">
        <v>2</v>
      </c>
      <c r="E153" s="37" t="s">
        <v>254</v>
      </c>
      <c r="F153" s="38">
        <v>12222550</v>
      </c>
      <c r="G153" s="9">
        <v>6</v>
      </c>
      <c r="H153" s="39" t="s">
        <v>478</v>
      </c>
      <c r="I153" s="40" t="s">
        <v>479</v>
      </c>
      <c r="J153" s="41">
        <v>40966</v>
      </c>
      <c r="K153" s="42">
        <v>224800</v>
      </c>
      <c r="L153" s="43" t="s">
        <v>362</v>
      </c>
      <c r="M153" s="22" t="s">
        <v>21</v>
      </c>
      <c r="N153" s="5" t="s">
        <v>22</v>
      </c>
      <c r="O153" s="22" t="s">
        <v>23</v>
      </c>
      <c r="P153" s="22" t="s">
        <v>24</v>
      </c>
      <c r="Q153" s="23" t="s">
        <v>344</v>
      </c>
    </row>
    <row r="154" spans="1:17" ht="89.25" x14ac:dyDescent="0.25">
      <c r="A154" s="7">
        <f t="shared" si="2"/>
        <v>152</v>
      </c>
      <c r="B154" s="8" t="s">
        <v>16</v>
      </c>
      <c r="C154" s="8">
        <v>891180084</v>
      </c>
      <c r="D154" s="8">
        <v>2</v>
      </c>
      <c r="E154" s="37" t="s">
        <v>359</v>
      </c>
      <c r="F154" s="38">
        <v>12120649</v>
      </c>
      <c r="G154" s="9">
        <v>8</v>
      </c>
      <c r="H154" s="39" t="s">
        <v>480</v>
      </c>
      <c r="I154" s="40" t="s">
        <v>481</v>
      </c>
      <c r="J154" s="41">
        <v>40969</v>
      </c>
      <c r="K154" s="42">
        <v>2039694</v>
      </c>
      <c r="L154" s="43" t="s">
        <v>362</v>
      </c>
      <c r="M154" s="22" t="s">
        <v>21</v>
      </c>
      <c r="N154" s="5" t="s">
        <v>22</v>
      </c>
      <c r="O154" s="22" t="s">
        <v>23</v>
      </c>
      <c r="P154" s="22" t="s">
        <v>24</v>
      </c>
      <c r="Q154" s="23" t="s">
        <v>344</v>
      </c>
    </row>
    <row r="155" spans="1:17" ht="76.5" x14ac:dyDescent="0.25">
      <c r="A155" s="7">
        <f t="shared" si="2"/>
        <v>153</v>
      </c>
      <c r="B155" s="8" t="s">
        <v>16</v>
      </c>
      <c r="C155" s="8">
        <v>891180084</v>
      </c>
      <c r="D155" s="8">
        <v>2</v>
      </c>
      <c r="E155" s="37" t="s">
        <v>363</v>
      </c>
      <c r="F155" s="38">
        <v>36305305</v>
      </c>
      <c r="G155" s="9">
        <v>2</v>
      </c>
      <c r="H155" s="39" t="s">
        <v>482</v>
      </c>
      <c r="I155" s="40" t="s">
        <v>483</v>
      </c>
      <c r="J155" s="41">
        <v>40969</v>
      </c>
      <c r="K155" s="42">
        <v>3492503</v>
      </c>
      <c r="L155" s="43" t="s">
        <v>362</v>
      </c>
      <c r="M155" s="22" t="s">
        <v>21</v>
      </c>
      <c r="N155" s="5" t="s">
        <v>22</v>
      </c>
      <c r="O155" s="22" t="s">
        <v>23</v>
      </c>
      <c r="P155" s="22" t="s">
        <v>24</v>
      </c>
      <c r="Q155" s="23" t="s">
        <v>344</v>
      </c>
    </row>
    <row r="156" spans="1:17" ht="102" x14ac:dyDescent="0.25">
      <c r="A156" s="7">
        <f t="shared" si="2"/>
        <v>154</v>
      </c>
      <c r="B156" s="8" t="s">
        <v>16</v>
      </c>
      <c r="C156" s="8">
        <v>891180084</v>
      </c>
      <c r="D156" s="8">
        <v>2</v>
      </c>
      <c r="E156" s="37" t="s">
        <v>484</v>
      </c>
      <c r="F156" s="38">
        <v>14651580</v>
      </c>
      <c r="G156" s="9">
        <v>4</v>
      </c>
      <c r="H156" s="39" t="s">
        <v>485</v>
      </c>
      <c r="I156" s="40" t="s">
        <v>486</v>
      </c>
      <c r="J156" s="41">
        <v>40970</v>
      </c>
      <c r="K156" s="42">
        <v>7437600</v>
      </c>
      <c r="L156" s="43" t="s">
        <v>43</v>
      </c>
      <c r="M156" s="22" t="s">
        <v>21</v>
      </c>
      <c r="N156" s="5" t="s">
        <v>22</v>
      </c>
      <c r="O156" s="22" t="s">
        <v>23</v>
      </c>
      <c r="P156" s="22" t="s">
        <v>24</v>
      </c>
      <c r="Q156" s="23" t="s">
        <v>344</v>
      </c>
    </row>
    <row r="157" spans="1:17" ht="63.75" x14ac:dyDescent="0.25">
      <c r="A157" s="7">
        <f t="shared" si="2"/>
        <v>155</v>
      </c>
      <c r="B157" s="8" t="s">
        <v>16</v>
      </c>
      <c r="C157" s="8">
        <v>891180084</v>
      </c>
      <c r="D157" s="8">
        <v>2</v>
      </c>
      <c r="E157" s="37" t="s">
        <v>487</v>
      </c>
      <c r="F157" s="38">
        <v>65784811</v>
      </c>
      <c r="G157" s="9">
        <v>7</v>
      </c>
      <c r="H157" s="39" t="s">
        <v>488</v>
      </c>
      <c r="I157" s="40" t="s">
        <v>457</v>
      </c>
      <c r="J157" s="41">
        <v>40970</v>
      </c>
      <c r="K157" s="42">
        <v>1180800</v>
      </c>
      <c r="L157" s="43" t="s">
        <v>43</v>
      </c>
      <c r="M157" s="22" t="s">
        <v>21</v>
      </c>
      <c r="N157" s="5" t="s">
        <v>22</v>
      </c>
      <c r="O157" s="22" t="s">
        <v>23</v>
      </c>
      <c r="P157" s="22" t="s">
        <v>24</v>
      </c>
      <c r="Q157" s="23" t="s">
        <v>344</v>
      </c>
    </row>
    <row r="158" spans="1:17" ht="102" x14ac:dyDescent="0.25">
      <c r="A158" s="7">
        <f t="shared" si="2"/>
        <v>156</v>
      </c>
      <c r="B158" s="8" t="s">
        <v>16</v>
      </c>
      <c r="C158" s="8">
        <v>891180084</v>
      </c>
      <c r="D158" s="8">
        <v>2</v>
      </c>
      <c r="E158" s="37" t="s">
        <v>489</v>
      </c>
      <c r="F158" s="38">
        <v>12136332</v>
      </c>
      <c r="G158" s="9">
        <v>9</v>
      </c>
      <c r="H158" s="39" t="s">
        <v>490</v>
      </c>
      <c r="I158" s="40" t="s">
        <v>491</v>
      </c>
      <c r="J158" s="41">
        <v>40969</v>
      </c>
      <c r="K158" s="42">
        <v>1000000</v>
      </c>
      <c r="L158" s="43" t="s">
        <v>43</v>
      </c>
      <c r="M158" s="22" t="s">
        <v>21</v>
      </c>
      <c r="N158" s="5" t="s">
        <v>22</v>
      </c>
      <c r="O158" s="22" t="s">
        <v>23</v>
      </c>
      <c r="P158" s="22" t="s">
        <v>24</v>
      </c>
      <c r="Q158" s="23" t="s">
        <v>344</v>
      </c>
    </row>
    <row r="159" spans="1:17" ht="63.75" x14ac:dyDescent="0.25">
      <c r="A159" s="7">
        <f t="shared" si="2"/>
        <v>157</v>
      </c>
      <c r="B159" s="8" t="s">
        <v>16</v>
      </c>
      <c r="C159" s="8">
        <v>891180084</v>
      </c>
      <c r="D159" s="8">
        <v>2</v>
      </c>
      <c r="E159" s="37" t="s">
        <v>492</v>
      </c>
      <c r="F159" s="38">
        <v>41523336</v>
      </c>
      <c r="G159" s="9">
        <v>3</v>
      </c>
      <c r="H159" s="39" t="s">
        <v>493</v>
      </c>
      <c r="I159" s="40" t="s">
        <v>494</v>
      </c>
      <c r="J159" s="41">
        <v>40977</v>
      </c>
      <c r="K159" s="42">
        <v>2451432</v>
      </c>
      <c r="L159" s="43" t="s">
        <v>43</v>
      </c>
      <c r="M159" s="22" t="s">
        <v>21</v>
      </c>
      <c r="N159" s="5" t="s">
        <v>22</v>
      </c>
      <c r="O159" s="22" t="s">
        <v>23</v>
      </c>
      <c r="P159" s="22" t="s">
        <v>24</v>
      </c>
      <c r="Q159" s="23" t="s">
        <v>344</v>
      </c>
    </row>
    <row r="160" spans="1:17" ht="63.75" x14ac:dyDescent="0.25">
      <c r="A160" s="7">
        <f t="shared" si="2"/>
        <v>158</v>
      </c>
      <c r="B160" s="8" t="s">
        <v>16</v>
      </c>
      <c r="C160" s="8">
        <v>891180084</v>
      </c>
      <c r="D160" s="8">
        <v>2</v>
      </c>
      <c r="E160" s="37" t="s">
        <v>363</v>
      </c>
      <c r="F160" s="38">
        <v>36305305</v>
      </c>
      <c r="G160" s="9">
        <v>2</v>
      </c>
      <c r="H160" s="39" t="s">
        <v>495</v>
      </c>
      <c r="I160" s="40" t="s">
        <v>496</v>
      </c>
      <c r="J160" s="41">
        <v>40970</v>
      </c>
      <c r="K160" s="42">
        <v>9700000</v>
      </c>
      <c r="L160" s="43" t="s">
        <v>362</v>
      </c>
      <c r="M160" s="22" t="s">
        <v>21</v>
      </c>
      <c r="N160" s="5" t="s">
        <v>22</v>
      </c>
      <c r="O160" s="22" t="s">
        <v>23</v>
      </c>
      <c r="P160" s="22" t="s">
        <v>24</v>
      </c>
      <c r="Q160" s="23" t="s">
        <v>344</v>
      </c>
    </row>
    <row r="161" spans="1:17" ht="63.75" x14ac:dyDescent="0.25">
      <c r="A161" s="7">
        <f t="shared" si="2"/>
        <v>159</v>
      </c>
      <c r="B161" s="8" t="s">
        <v>16</v>
      </c>
      <c r="C161" s="8">
        <v>891180084</v>
      </c>
      <c r="D161" s="8">
        <v>2</v>
      </c>
      <c r="E161" s="37" t="s">
        <v>359</v>
      </c>
      <c r="F161" s="38">
        <v>12120649</v>
      </c>
      <c r="G161" s="9">
        <v>8</v>
      </c>
      <c r="H161" s="39" t="s">
        <v>497</v>
      </c>
      <c r="I161" s="40" t="s">
        <v>498</v>
      </c>
      <c r="J161" s="41">
        <v>40970</v>
      </c>
      <c r="K161" s="42">
        <v>4753105</v>
      </c>
      <c r="L161" s="43" t="s">
        <v>362</v>
      </c>
      <c r="M161" s="22" t="s">
        <v>21</v>
      </c>
      <c r="N161" s="5" t="s">
        <v>22</v>
      </c>
      <c r="O161" s="22" t="s">
        <v>23</v>
      </c>
      <c r="P161" s="22" t="s">
        <v>24</v>
      </c>
      <c r="Q161" s="23" t="s">
        <v>344</v>
      </c>
    </row>
    <row r="162" spans="1:17" ht="89.25" x14ac:dyDescent="0.25">
      <c r="A162" s="7">
        <f t="shared" si="2"/>
        <v>160</v>
      </c>
      <c r="B162" s="8" t="s">
        <v>16</v>
      </c>
      <c r="C162" s="8">
        <v>891180084</v>
      </c>
      <c r="D162" s="8">
        <v>2</v>
      </c>
      <c r="E162" s="37" t="s">
        <v>278</v>
      </c>
      <c r="F162" s="38">
        <v>36183257</v>
      </c>
      <c r="G162" s="9">
        <v>1</v>
      </c>
      <c r="H162" s="39" t="s">
        <v>499</v>
      </c>
      <c r="I162" s="40" t="s">
        <v>500</v>
      </c>
      <c r="J162" s="41">
        <v>40968</v>
      </c>
      <c r="K162" s="42">
        <v>799846</v>
      </c>
      <c r="L162" s="43" t="s">
        <v>362</v>
      </c>
      <c r="M162" s="22" t="s">
        <v>21</v>
      </c>
      <c r="N162" s="5" t="s">
        <v>22</v>
      </c>
      <c r="O162" s="22" t="s">
        <v>23</v>
      </c>
      <c r="P162" s="22" t="s">
        <v>24</v>
      </c>
      <c r="Q162" s="23" t="s">
        <v>344</v>
      </c>
    </row>
    <row r="163" spans="1:17" ht="51" x14ac:dyDescent="0.25">
      <c r="A163" s="7">
        <f t="shared" si="2"/>
        <v>161</v>
      </c>
      <c r="B163" s="8" t="s">
        <v>16</v>
      </c>
      <c r="C163" s="8">
        <v>891180084</v>
      </c>
      <c r="D163" s="8">
        <v>2</v>
      </c>
      <c r="E163" s="37" t="s">
        <v>278</v>
      </c>
      <c r="F163" s="38">
        <v>36183257</v>
      </c>
      <c r="G163" s="9">
        <v>1</v>
      </c>
      <c r="H163" s="39" t="s">
        <v>501</v>
      </c>
      <c r="I163" s="40" t="s">
        <v>502</v>
      </c>
      <c r="J163" s="41">
        <v>40614</v>
      </c>
      <c r="K163" s="42">
        <v>899853</v>
      </c>
      <c r="L163" s="43" t="s">
        <v>362</v>
      </c>
      <c r="M163" s="22" t="s">
        <v>21</v>
      </c>
      <c r="N163" s="5" t="s">
        <v>22</v>
      </c>
      <c r="O163" s="22" t="s">
        <v>23</v>
      </c>
      <c r="P163" s="22" t="s">
        <v>24</v>
      </c>
      <c r="Q163" s="23" t="s">
        <v>344</v>
      </c>
    </row>
    <row r="164" spans="1:17" ht="63.75" x14ac:dyDescent="0.25">
      <c r="A164" s="7">
        <f t="shared" si="2"/>
        <v>162</v>
      </c>
      <c r="B164" s="8" t="s">
        <v>16</v>
      </c>
      <c r="C164" s="8">
        <v>891180084</v>
      </c>
      <c r="D164" s="8">
        <v>2</v>
      </c>
      <c r="E164" s="37" t="s">
        <v>278</v>
      </c>
      <c r="F164" s="38">
        <v>36183257</v>
      </c>
      <c r="G164" s="9">
        <v>1</v>
      </c>
      <c r="H164" s="39" t="s">
        <v>503</v>
      </c>
      <c r="I164" s="40" t="s">
        <v>504</v>
      </c>
      <c r="J164" s="41">
        <v>40614</v>
      </c>
      <c r="K164" s="42">
        <v>1549937</v>
      </c>
      <c r="L164" s="43" t="s">
        <v>362</v>
      </c>
      <c r="M164" s="22" t="s">
        <v>21</v>
      </c>
      <c r="N164" s="5" t="s">
        <v>22</v>
      </c>
      <c r="O164" s="22" t="s">
        <v>23</v>
      </c>
      <c r="P164" s="22" t="s">
        <v>24</v>
      </c>
      <c r="Q164" s="23" t="s">
        <v>344</v>
      </c>
    </row>
    <row r="165" spans="1:17" ht="76.5" x14ac:dyDescent="0.25">
      <c r="A165" s="7">
        <f t="shared" si="2"/>
        <v>163</v>
      </c>
      <c r="B165" s="8" t="s">
        <v>16</v>
      </c>
      <c r="C165" s="8">
        <v>891180084</v>
      </c>
      <c r="D165" s="8">
        <v>2</v>
      </c>
      <c r="E165" s="37" t="s">
        <v>278</v>
      </c>
      <c r="F165" s="38">
        <v>36183257</v>
      </c>
      <c r="G165" s="9">
        <v>1</v>
      </c>
      <c r="H165" s="39" t="s">
        <v>505</v>
      </c>
      <c r="I165" s="40" t="s">
        <v>506</v>
      </c>
      <c r="J165" s="41">
        <v>40614</v>
      </c>
      <c r="K165" s="42">
        <v>549935</v>
      </c>
      <c r="L165" s="43" t="s">
        <v>362</v>
      </c>
      <c r="M165" s="22" t="s">
        <v>21</v>
      </c>
      <c r="N165" s="5" t="s">
        <v>22</v>
      </c>
      <c r="O165" s="22" t="s">
        <v>23</v>
      </c>
      <c r="P165" s="22" t="s">
        <v>24</v>
      </c>
      <c r="Q165" s="23" t="s">
        <v>344</v>
      </c>
    </row>
    <row r="166" spans="1:17" ht="76.5" x14ac:dyDescent="0.25">
      <c r="A166" s="7">
        <f t="shared" si="2"/>
        <v>164</v>
      </c>
      <c r="B166" s="8" t="s">
        <v>16</v>
      </c>
      <c r="C166" s="8">
        <v>891180084</v>
      </c>
      <c r="D166" s="8">
        <v>2</v>
      </c>
      <c r="E166" s="37" t="s">
        <v>278</v>
      </c>
      <c r="F166" s="38">
        <v>36183257</v>
      </c>
      <c r="G166" s="9">
        <v>1</v>
      </c>
      <c r="H166" s="39" t="s">
        <v>507</v>
      </c>
      <c r="I166" s="40" t="s">
        <v>508</v>
      </c>
      <c r="J166" s="41">
        <v>40614</v>
      </c>
      <c r="K166" s="42">
        <v>499874</v>
      </c>
      <c r="L166" s="43" t="s">
        <v>362</v>
      </c>
      <c r="M166" s="22" t="s">
        <v>21</v>
      </c>
      <c r="N166" s="5" t="s">
        <v>22</v>
      </c>
      <c r="O166" s="22" t="s">
        <v>23</v>
      </c>
      <c r="P166" s="22" t="s">
        <v>24</v>
      </c>
      <c r="Q166" s="23" t="s">
        <v>344</v>
      </c>
    </row>
    <row r="167" spans="1:17" ht="63.75" x14ac:dyDescent="0.25">
      <c r="A167" s="7">
        <f t="shared" si="2"/>
        <v>165</v>
      </c>
      <c r="B167" s="8" t="s">
        <v>16</v>
      </c>
      <c r="C167" s="8">
        <v>891180084</v>
      </c>
      <c r="D167" s="8">
        <v>2</v>
      </c>
      <c r="E167" s="37" t="s">
        <v>509</v>
      </c>
      <c r="F167" s="46">
        <v>16735175</v>
      </c>
      <c r="G167" s="9">
        <v>3</v>
      </c>
      <c r="H167" s="39" t="s">
        <v>510</v>
      </c>
      <c r="I167" s="40" t="s">
        <v>511</v>
      </c>
      <c r="J167" s="41">
        <v>40983</v>
      </c>
      <c r="K167" s="42">
        <v>4726480</v>
      </c>
      <c r="L167" s="43" t="s">
        <v>43</v>
      </c>
      <c r="M167" s="22" t="s">
        <v>21</v>
      </c>
      <c r="N167" s="5" t="s">
        <v>22</v>
      </c>
      <c r="O167" s="22" t="s">
        <v>23</v>
      </c>
      <c r="P167" s="22" t="s">
        <v>24</v>
      </c>
      <c r="Q167" s="23" t="s">
        <v>344</v>
      </c>
    </row>
    <row r="168" spans="1:17" ht="89.25" x14ac:dyDescent="0.25">
      <c r="A168" s="7">
        <f t="shared" si="2"/>
        <v>166</v>
      </c>
      <c r="B168" s="8" t="s">
        <v>16</v>
      </c>
      <c r="C168" s="8">
        <v>891180084</v>
      </c>
      <c r="D168" s="8">
        <v>2</v>
      </c>
      <c r="E168" s="37" t="s">
        <v>512</v>
      </c>
      <c r="F168" s="38">
        <v>36181814</v>
      </c>
      <c r="G168" s="9">
        <v>5</v>
      </c>
      <c r="H168" s="39" t="s">
        <v>513</v>
      </c>
      <c r="I168" s="40" t="s">
        <v>514</v>
      </c>
      <c r="J168" s="41">
        <v>40998</v>
      </c>
      <c r="K168" s="42">
        <v>1291650</v>
      </c>
      <c r="L168" s="43" t="s">
        <v>43</v>
      </c>
      <c r="M168" s="22" t="s">
        <v>21</v>
      </c>
      <c r="N168" s="5" t="s">
        <v>22</v>
      </c>
      <c r="O168" s="22" t="s">
        <v>23</v>
      </c>
      <c r="P168" s="22" t="s">
        <v>24</v>
      </c>
      <c r="Q168" s="23" t="s">
        <v>344</v>
      </c>
    </row>
    <row r="169" spans="1:17" ht="114.75" x14ac:dyDescent="0.25">
      <c r="A169" s="7">
        <f t="shared" si="2"/>
        <v>167</v>
      </c>
      <c r="B169" s="8" t="s">
        <v>16</v>
      </c>
      <c r="C169" s="8">
        <v>891180084</v>
      </c>
      <c r="D169" s="8">
        <v>2</v>
      </c>
      <c r="E169" s="37" t="s">
        <v>515</v>
      </c>
      <c r="F169" s="38">
        <v>39564654</v>
      </c>
      <c r="G169" s="9">
        <v>9</v>
      </c>
      <c r="H169" s="39" t="s">
        <v>516</v>
      </c>
      <c r="I169" s="40" t="s">
        <v>517</v>
      </c>
      <c r="J169" s="41">
        <v>40983</v>
      </c>
      <c r="K169" s="42">
        <v>1816752</v>
      </c>
      <c r="L169" s="43" t="s">
        <v>43</v>
      </c>
      <c r="M169" s="22" t="s">
        <v>21</v>
      </c>
      <c r="N169" s="5" t="s">
        <v>22</v>
      </c>
      <c r="O169" s="22" t="s">
        <v>23</v>
      </c>
      <c r="P169" s="22" t="s">
        <v>24</v>
      </c>
      <c r="Q169" s="23" t="s">
        <v>344</v>
      </c>
    </row>
    <row r="170" spans="1:17" ht="51" x14ac:dyDescent="0.25">
      <c r="A170" s="7">
        <f t="shared" si="2"/>
        <v>168</v>
      </c>
      <c r="B170" s="8" t="s">
        <v>16</v>
      </c>
      <c r="C170" s="8">
        <v>891180084</v>
      </c>
      <c r="D170" s="8">
        <v>2</v>
      </c>
      <c r="E170" s="37" t="s">
        <v>316</v>
      </c>
      <c r="F170" s="38">
        <v>12127303</v>
      </c>
      <c r="G170" s="9">
        <v>7</v>
      </c>
      <c r="H170" s="39" t="s">
        <v>518</v>
      </c>
      <c r="I170" s="40" t="s">
        <v>519</v>
      </c>
      <c r="J170" s="41">
        <v>40997</v>
      </c>
      <c r="K170" s="42">
        <v>1500000</v>
      </c>
      <c r="L170" s="43" t="s">
        <v>362</v>
      </c>
      <c r="M170" s="22" t="s">
        <v>21</v>
      </c>
      <c r="N170" s="5" t="s">
        <v>22</v>
      </c>
      <c r="O170" s="22" t="s">
        <v>23</v>
      </c>
      <c r="P170" s="22" t="s">
        <v>24</v>
      </c>
      <c r="Q170" s="23" t="s">
        <v>344</v>
      </c>
    </row>
    <row r="171" spans="1:17" ht="76.5" x14ac:dyDescent="0.25">
      <c r="A171" s="7">
        <f t="shared" si="2"/>
        <v>169</v>
      </c>
      <c r="B171" s="8" t="s">
        <v>16</v>
      </c>
      <c r="C171" s="8">
        <v>891180084</v>
      </c>
      <c r="D171" s="8">
        <v>2</v>
      </c>
      <c r="E171" s="37" t="s">
        <v>520</v>
      </c>
      <c r="F171" s="38">
        <v>700062753</v>
      </c>
      <c r="G171" s="9">
        <v>2</v>
      </c>
      <c r="H171" s="39" t="s">
        <v>521</v>
      </c>
      <c r="I171" s="40" t="s">
        <v>522</v>
      </c>
      <c r="J171" s="41">
        <v>40997</v>
      </c>
      <c r="K171" s="42">
        <v>1200000</v>
      </c>
      <c r="L171" s="43" t="s">
        <v>43</v>
      </c>
      <c r="M171" s="22" t="s">
        <v>21</v>
      </c>
      <c r="N171" s="5" t="s">
        <v>22</v>
      </c>
      <c r="O171" s="22" t="s">
        <v>23</v>
      </c>
      <c r="P171" s="22" t="s">
        <v>24</v>
      </c>
      <c r="Q171" s="23" t="s">
        <v>344</v>
      </c>
    </row>
    <row r="172" spans="1:17" ht="76.5" x14ac:dyDescent="0.25">
      <c r="A172" s="7">
        <f t="shared" si="2"/>
        <v>170</v>
      </c>
      <c r="B172" s="8" t="s">
        <v>16</v>
      </c>
      <c r="C172" s="8">
        <v>891180084</v>
      </c>
      <c r="D172" s="8">
        <v>2</v>
      </c>
      <c r="E172" s="37" t="s">
        <v>523</v>
      </c>
      <c r="F172" s="38">
        <v>17179978</v>
      </c>
      <c r="G172" s="9">
        <v>9</v>
      </c>
      <c r="H172" s="39" t="s">
        <v>524</v>
      </c>
      <c r="I172" s="40" t="s">
        <v>525</v>
      </c>
      <c r="J172" s="41">
        <v>40984</v>
      </c>
      <c r="K172" s="42">
        <v>2193000</v>
      </c>
      <c r="L172" s="43" t="s">
        <v>362</v>
      </c>
      <c r="M172" s="22" t="s">
        <v>21</v>
      </c>
      <c r="N172" s="5" t="s">
        <v>22</v>
      </c>
      <c r="O172" s="22" t="s">
        <v>23</v>
      </c>
      <c r="P172" s="22" t="s">
        <v>24</v>
      </c>
      <c r="Q172" s="23" t="s">
        <v>344</v>
      </c>
    </row>
    <row r="173" spans="1:17" ht="102" x14ac:dyDescent="0.25">
      <c r="A173" s="7">
        <f t="shared" si="2"/>
        <v>171</v>
      </c>
      <c r="B173" s="8" t="s">
        <v>16</v>
      </c>
      <c r="C173" s="8">
        <v>891180084</v>
      </c>
      <c r="D173" s="8">
        <v>2</v>
      </c>
      <c r="E173" s="37" t="s">
        <v>526</v>
      </c>
      <c r="F173" s="38">
        <v>1075232068</v>
      </c>
      <c r="G173" s="9">
        <v>1</v>
      </c>
      <c r="H173" s="39" t="s">
        <v>527</v>
      </c>
      <c r="I173" s="40" t="s">
        <v>528</v>
      </c>
      <c r="J173" s="41">
        <v>40984</v>
      </c>
      <c r="K173" s="42">
        <v>432000</v>
      </c>
      <c r="L173" s="43" t="s">
        <v>43</v>
      </c>
      <c r="M173" s="22" t="s">
        <v>21</v>
      </c>
      <c r="N173" s="5" t="s">
        <v>22</v>
      </c>
      <c r="O173" s="22" t="s">
        <v>23</v>
      </c>
      <c r="P173" s="22" t="s">
        <v>24</v>
      </c>
      <c r="Q173" s="23" t="s">
        <v>344</v>
      </c>
    </row>
    <row r="174" spans="1:17" ht="63.75" x14ac:dyDescent="0.25">
      <c r="A174" s="7">
        <f t="shared" si="2"/>
        <v>172</v>
      </c>
      <c r="B174" s="8" t="s">
        <v>16</v>
      </c>
      <c r="C174" s="8">
        <v>891180084</v>
      </c>
      <c r="D174" s="8">
        <v>2</v>
      </c>
      <c r="E174" s="37" t="s">
        <v>529</v>
      </c>
      <c r="F174" s="38">
        <v>55066723</v>
      </c>
      <c r="G174" s="9">
        <v>0</v>
      </c>
      <c r="H174" s="39" t="s">
        <v>530</v>
      </c>
      <c r="I174" s="40" t="s">
        <v>531</v>
      </c>
      <c r="J174" s="41">
        <v>40998</v>
      </c>
      <c r="K174" s="42">
        <v>2867463</v>
      </c>
      <c r="L174" s="43" t="s">
        <v>43</v>
      </c>
      <c r="M174" s="22" t="s">
        <v>21</v>
      </c>
      <c r="N174" s="5" t="s">
        <v>22</v>
      </c>
      <c r="O174" s="22" t="s">
        <v>23</v>
      </c>
      <c r="P174" s="22" t="s">
        <v>24</v>
      </c>
      <c r="Q174" s="23" t="s">
        <v>344</v>
      </c>
    </row>
    <row r="175" spans="1:17" ht="63.75" x14ac:dyDescent="0.25">
      <c r="A175" s="7">
        <f t="shared" si="2"/>
        <v>173</v>
      </c>
      <c r="B175" s="8" t="s">
        <v>16</v>
      </c>
      <c r="C175" s="8">
        <v>891180084</v>
      </c>
      <c r="D175" s="8">
        <v>2</v>
      </c>
      <c r="E175" s="37" t="s">
        <v>532</v>
      </c>
      <c r="F175" s="38">
        <v>7715157</v>
      </c>
      <c r="G175" s="9">
        <v>2</v>
      </c>
      <c r="H175" s="39" t="s">
        <v>533</v>
      </c>
      <c r="I175" s="40" t="s">
        <v>531</v>
      </c>
      <c r="J175" s="41">
        <v>40998</v>
      </c>
      <c r="K175" s="42">
        <v>774990</v>
      </c>
      <c r="L175" s="43" t="s">
        <v>43</v>
      </c>
      <c r="M175" s="22" t="s">
        <v>21</v>
      </c>
      <c r="N175" s="5" t="s">
        <v>22</v>
      </c>
      <c r="O175" s="22" t="s">
        <v>23</v>
      </c>
      <c r="P175" s="22" t="s">
        <v>24</v>
      </c>
      <c r="Q175" s="23" t="s">
        <v>344</v>
      </c>
    </row>
    <row r="176" spans="1:17" ht="63.75" x14ac:dyDescent="0.25">
      <c r="A176" s="7">
        <f t="shared" si="2"/>
        <v>174</v>
      </c>
      <c r="B176" s="8" t="s">
        <v>16</v>
      </c>
      <c r="C176" s="8">
        <v>891180084</v>
      </c>
      <c r="D176" s="8">
        <v>2</v>
      </c>
      <c r="E176" s="37" t="s">
        <v>278</v>
      </c>
      <c r="F176" s="38">
        <v>36183257</v>
      </c>
      <c r="G176" s="9">
        <v>1</v>
      </c>
      <c r="H176" s="39" t="s">
        <v>534</v>
      </c>
      <c r="I176" s="40" t="s">
        <v>535</v>
      </c>
      <c r="J176" s="41">
        <v>40618</v>
      </c>
      <c r="K176" s="42">
        <v>410000</v>
      </c>
      <c r="L176" s="43" t="s">
        <v>362</v>
      </c>
      <c r="M176" s="22" t="s">
        <v>21</v>
      </c>
      <c r="N176" s="5" t="s">
        <v>22</v>
      </c>
      <c r="O176" s="22" t="s">
        <v>23</v>
      </c>
      <c r="P176" s="22" t="s">
        <v>24</v>
      </c>
      <c r="Q176" s="23" t="s">
        <v>344</v>
      </c>
    </row>
    <row r="177" spans="1:17" ht="76.5" x14ac:dyDescent="0.25">
      <c r="A177" s="7">
        <f t="shared" si="2"/>
        <v>175</v>
      </c>
      <c r="B177" s="8" t="s">
        <v>16</v>
      </c>
      <c r="C177" s="8">
        <v>891180084</v>
      </c>
      <c r="D177" s="8">
        <v>2</v>
      </c>
      <c r="E177" s="37" t="s">
        <v>395</v>
      </c>
      <c r="F177" s="38">
        <v>26422290</v>
      </c>
      <c r="G177" s="9">
        <v>5</v>
      </c>
      <c r="H177" s="39" t="s">
        <v>536</v>
      </c>
      <c r="I177" s="40" t="s">
        <v>537</v>
      </c>
      <c r="J177" s="41">
        <v>40994</v>
      </c>
      <c r="K177" s="42">
        <v>1000000</v>
      </c>
      <c r="L177" s="43" t="s">
        <v>43</v>
      </c>
      <c r="M177" s="22" t="s">
        <v>21</v>
      </c>
      <c r="N177" s="5" t="s">
        <v>22</v>
      </c>
      <c r="O177" s="22" t="s">
        <v>23</v>
      </c>
      <c r="P177" s="22" t="s">
        <v>24</v>
      </c>
      <c r="Q177" s="23" t="s">
        <v>344</v>
      </c>
    </row>
    <row r="178" spans="1:17" ht="76.5" x14ac:dyDescent="0.25">
      <c r="A178" s="7">
        <f t="shared" si="2"/>
        <v>176</v>
      </c>
      <c r="B178" s="8" t="s">
        <v>16</v>
      </c>
      <c r="C178" s="8">
        <v>891180084</v>
      </c>
      <c r="D178" s="8">
        <v>2</v>
      </c>
      <c r="E178" s="37" t="s">
        <v>538</v>
      </c>
      <c r="F178" s="38">
        <v>7710577</v>
      </c>
      <c r="G178" s="9">
        <v>1</v>
      </c>
      <c r="H178" s="39" t="s">
        <v>539</v>
      </c>
      <c r="I178" s="40" t="s">
        <v>540</v>
      </c>
      <c r="J178" s="41">
        <v>41011</v>
      </c>
      <c r="K178" s="42">
        <v>382496</v>
      </c>
      <c r="L178" s="43" t="s">
        <v>43</v>
      </c>
      <c r="M178" s="22" t="s">
        <v>21</v>
      </c>
      <c r="N178" s="5" t="s">
        <v>22</v>
      </c>
      <c r="O178" s="22" t="s">
        <v>23</v>
      </c>
      <c r="P178" s="22" t="s">
        <v>24</v>
      </c>
      <c r="Q178" s="23" t="s">
        <v>344</v>
      </c>
    </row>
    <row r="179" spans="1:17" ht="76.5" x14ac:dyDescent="0.25">
      <c r="A179" s="7">
        <f t="shared" si="2"/>
        <v>177</v>
      </c>
      <c r="B179" s="8" t="s">
        <v>16</v>
      </c>
      <c r="C179" s="8">
        <v>891180084</v>
      </c>
      <c r="D179" s="8">
        <v>2</v>
      </c>
      <c r="E179" s="37" t="s">
        <v>541</v>
      </c>
      <c r="F179" s="45">
        <v>14930475</v>
      </c>
      <c r="G179" s="9">
        <v>6</v>
      </c>
      <c r="H179" s="39" t="s">
        <v>542</v>
      </c>
      <c r="I179" s="40" t="s">
        <v>543</v>
      </c>
      <c r="J179" s="41">
        <v>41012</v>
      </c>
      <c r="K179" s="42">
        <v>1859400</v>
      </c>
      <c r="L179" s="43" t="s">
        <v>43</v>
      </c>
      <c r="M179" s="22" t="s">
        <v>21</v>
      </c>
      <c r="N179" s="5" t="s">
        <v>22</v>
      </c>
      <c r="O179" s="22" t="s">
        <v>23</v>
      </c>
      <c r="P179" s="22" t="s">
        <v>24</v>
      </c>
      <c r="Q179" s="23" t="s">
        <v>344</v>
      </c>
    </row>
    <row r="180" spans="1:17" ht="76.5" x14ac:dyDescent="0.25">
      <c r="A180" s="7">
        <f t="shared" si="2"/>
        <v>178</v>
      </c>
      <c r="B180" s="8" t="s">
        <v>16</v>
      </c>
      <c r="C180" s="8">
        <v>891180084</v>
      </c>
      <c r="D180" s="8">
        <v>2</v>
      </c>
      <c r="E180" s="37" t="s">
        <v>544</v>
      </c>
      <c r="F180" s="45">
        <v>19220876</v>
      </c>
      <c r="G180" s="9">
        <v>8</v>
      </c>
      <c r="H180" s="39" t="s">
        <v>545</v>
      </c>
      <c r="I180" s="40" t="s">
        <v>546</v>
      </c>
      <c r="J180" s="41">
        <v>41012</v>
      </c>
      <c r="K180" s="42">
        <v>1859400</v>
      </c>
      <c r="L180" s="43" t="s">
        <v>43</v>
      </c>
      <c r="M180" s="22" t="s">
        <v>21</v>
      </c>
      <c r="N180" s="5" t="s">
        <v>22</v>
      </c>
      <c r="O180" s="22" t="s">
        <v>23</v>
      </c>
      <c r="P180" s="22" t="s">
        <v>24</v>
      </c>
      <c r="Q180" s="23" t="s">
        <v>344</v>
      </c>
    </row>
    <row r="181" spans="1:17" ht="89.25" x14ac:dyDescent="0.25">
      <c r="A181" s="7">
        <f t="shared" si="2"/>
        <v>179</v>
      </c>
      <c r="B181" s="8" t="s">
        <v>16</v>
      </c>
      <c r="C181" s="8">
        <v>891180084</v>
      </c>
      <c r="D181" s="8">
        <v>2</v>
      </c>
      <c r="E181" s="37" t="s">
        <v>547</v>
      </c>
      <c r="F181" s="38">
        <v>891100801</v>
      </c>
      <c r="G181" s="9">
        <v>5</v>
      </c>
      <c r="H181" s="39" t="s">
        <v>548</v>
      </c>
      <c r="I181" s="40" t="s">
        <v>549</v>
      </c>
      <c r="J181" s="41">
        <v>41008</v>
      </c>
      <c r="K181" s="42">
        <v>6688000</v>
      </c>
      <c r="L181" s="43" t="s">
        <v>550</v>
      </c>
      <c r="M181" s="22" t="s">
        <v>21</v>
      </c>
      <c r="N181" s="5" t="s">
        <v>22</v>
      </c>
      <c r="O181" s="22" t="s">
        <v>23</v>
      </c>
      <c r="P181" s="22" t="s">
        <v>24</v>
      </c>
      <c r="Q181" s="23" t="s">
        <v>344</v>
      </c>
    </row>
    <row r="182" spans="1:17" ht="76.5" x14ac:dyDescent="0.25">
      <c r="A182" s="7">
        <f t="shared" si="2"/>
        <v>180</v>
      </c>
      <c r="B182" s="8" t="s">
        <v>16</v>
      </c>
      <c r="C182" s="8">
        <v>891180084</v>
      </c>
      <c r="D182" s="8">
        <v>2</v>
      </c>
      <c r="E182" s="37" t="s">
        <v>551</v>
      </c>
      <c r="F182" s="38">
        <v>55163221</v>
      </c>
      <c r="G182" s="9">
        <v>0</v>
      </c>
      <c r="H182" s="39" t="s">
        <v>552</v>
      </c>
      <c r="I182" s="40" t="s">
        <v>553</v>
      </c>
      <c r="J182" s="41">
        <v>41011</v>
      </c>
      <c r="K182" s="42">
        <v>2180000</v>
      </c>
      <c r="L182" s="43" t="s">
        <v>362</v>
      </c>
      <c r="M182" s="22" t="s">
        <v>21</v>
      </c>
      <c r="N182" s="5" t="s">
        <v>22</v>
      </c>
      <c r="O182" s="22" t="s">
        <v>23</v>
      </c>
      <c r="P182" s="22" t="s">
        <v>24</v>
      </c>
      <c r="Q182" s="23" t="s">
        <v>344</v>
      </c>
    </row>
    <row r="183" spans="1:17" ht="76.5" x14ac:dyDescent="0.25">
      <c r="A183" s="7">
        <f t="shared" si="2"/>
        <v>181</v>
      </c>
      <c r="B183" s="8" t="s">
        <v>16</v>
      </c>
      <c r="C183" s="8">
        <v>891180084</v>
      </c>
      <c r="D183" s="8">
        <v>2</v>
      </c>
      <c r="E183" s="37" t="s">
        <v>278</v>
      </c>
      <c r="F183" s="38">
        <v>36183257</v>
      </c>
      <c r="G183" s="9">
        <v>1</v>
      </c>
      <c r="H183" s="39" t="s">
        <v>554</v>
      </c>
      <c r="I183" s="40" t="s">
        <v>555</v>
      </c>
      <c r="J183" s="41">
        <v>41012</v>
      </c>
      <c r="K183" s="42">
        <v>1499820</v>
      </c>
      <c r="L183" s="43" t="s">
        <v>362</v>
      </c>
      <c r="M183" s="22" t="s">
        <v>21</v>
      </c>
      <c r="N183" s="5" t="s">
        <v>22</v>
      </c>
      <c r="O183" s="22" t="s">
        <v>23</v>
      </c>
      <c r="P183" s="22" t="s">
        <v>24</v>
      </c>
      <c r="Q183" s="23" t="s">
        <v>344</v>
      </c>
    </row>
    <row r="184" spans="1:17" ht="76.5" x14ac:dyDescent="0.25">
      <c r="A184" s="7">
        <f t="shared" si="2"/>
        <v>182</v>
      </c>
      <c r="B184" s="8" t="s">
        <v>16</v>
      </c>
      <c r="C184" s="8">
        <v>891180084</v>
      </c>
      <c r="D184" s="8">
        <v>2</v>
      </c>
      <c r="E184" s="37" t="s">
        <v>556</v>
      </c>
      <c r="F184" s="38">
        <v>79140909</v>
      </c>
      <c r="G184" s="9">
        <v>7</v>
      </c>
      <c r="H184" s="39" t="s">
        <v>557</v>
      </c>
      <c r="I184" s="40" t="s">
        <v>540</v>
      </c>
      <c r="J184" s="41">
        <v>41012</v>
      </c>
      <c r="K184" s="42">
        <v>1135470</v>
      </c>
      <c r="L184" s="43" t="s">
        <v>43</v>
      </c>
      <c r="M184" s="22" t="s">
        <v>21</v>
      </c>
      <c r="N184" s="5" t="s">
        <v>22</v>
      </c>
      <c r="O184" s="22" t="s">
        <v>23</v>
      </c>
      <c r="P184" s="22" t="s">
        <v>24</v>
      </c>
      <c r="Q184" s="23" t="s">
        <v>344</v>
      </c>
    </row>
    <row r="185" spans="1:17" ht="76.5" x14ac:dyDescent="0.25">
      <c r="A185" s="7">
        <f t="shared" si="2"/>
        <v>183</v>
      </c>
      <c r="B185" s="8" t="s">
        <v>16</v>
      </c>
      <c r="C185" s="8">
        <v>891180084</v>
      </c>
      <c r="D185" s="8">
        <v>2</v>
      </c>
      <c r="E185" s="37" t="s">
        <v>558</v>
      </c>
      <c r="F185" s="38">
        <v>79536428</v>
      </c>
      <c r="G185" s="9">
        <v>7</v>
      </c>
      <c r="H185" s="39" t="s">
        <v>559</v>
      </c>
      <c r="I185" s="40" t="s">
        <v>540</v>
      </c>
      <c r="J185" s="41">
        <v>41012</v>
      </c>
      <c r="K185" s="42">
        <v>1135470</v>
      </c>
      <c r="L185" s="43" t="s">
        <v>43</v>
      </c>
      <c r="M185" s="22" t="s">
        <v>21</v>
      </c>
      <c r="N185" s="5" t="s">
        <v>22</v>
      </c>
      <c r="O185" s="22" t="s">
        <v>23</v>
      </c>
      <c r="P185" s="22" t="s">
        <v>24</v>
      </c>
      <c r="Q185" s="23" t="s">
        <v>344</v>
      </c>
    </row>
    <row r="186" spans="1:17" ht="63.75" x14ac:dyDescent="0.25">
      <c r="A186" s="7">
        <f t="shared" si="2"/>
        <v>184</v>
      </c>
      <c r="B186" s="8" t="s">
        <v>16</v>
      </c>
      <c r="C186" s="8">
        <v>891180084</v>
      </c>
      <c r="D186" s="8">
        <v>2</v>
      </c>
      <c r="E186" s="37" t="s">
        <v>560</v>
      </c>
      <c r="F186" s="38">
        <v>55164704</v>
      </c>
      <c r="G186" s="9">
        <v>0</v>
      </c>
      <c r="H186" s="39" t="s">
        <v>561</v>
      </c>
      <c r="I186" s="40" t="s">
        <v>562</v>
      </c>
      <c r="J186" s="41">
        <v>41008</v>
      </c>
      <c r="K186" s="42">
        <v>14286068</v>
      </c>
      <c r="L186" s="43" t="s">
        <v>43</v>
      </c>
      <c r="M186" s="22" t="s">
        <v>21</v>
      </c>
      <c r="N186" s="5" t="s">
        <v>22</v>
      </c>
      <c r="O186" s="22" t="s">
        <v>23</v>
      </c>
      <c r="P186" s="22" t="s">
        <v>24</v>
      </c>
      <c r="Q186" s="23" t="s">
        <v>344</v>
      </c>
    </row>
    <row r="187" spans="1:17" ht="89.25" x14ac:dyDescent="0.25">
      <c r="A187" s="7">
        <f t="shared" si="2"/>
        <v>185</v>
      </c>
      <c r="B187" s="8" t="s">
        <v>16</v>
      </c>
      <c r="C187" s="8">
        <v>891180084</v>
      </c>
      <c r="D187" s="8">
        <v>2</v>
      </c>
      <c r="E187" s="37" t="s">
        <v>563</v>
      </c>
      <c r="F187" s="38">
        <v>11835464</v>
      </c>
      <c r="G187" s="9"/>
      <c r="H187" s="39" t="s">
        <v>564</v>
      </c>
      <c r="I187" s="40" t="s">
        <v>565</v>
      </c>
      <c r="J187" s="41">
        <v>41018</v>
      </c>
      <c r="K187" s="42">
        <v>2340000</v>
      </c>
      <c r="L187" s="43" t="s">
        <v>43</v>
      </c>
      <c r="M187" s="22" t="s">
        <v>21</v>
      </c>
      <c r="N187" s="5" t="s">
        <v>22</v>
      </c>
      <c r="O187" s="22" t="s">
        <v>23</v>
      </c>
      <c r="P187" s="22" t="s">
        <v>24</v>
      </c>
      <c r="Q187" s="23" t="s">
        <v>344</v>
      </c>
    </row>
    <row r="188" spans="1:17" ht="76.5" x14ac:dyDescent="0.25">
      <c r="A188" s="7">
        <f t="shared" si="2"/>
        <v>186</v>
      </c>
      <c r="B188" s="8" t="s">
        <v>16</v>
      </c>
      <c r="C188" s="8">
        <v>891180084</v>
      </c>
      <c r="D188" s="8">
        <v>2</v>
      </c>
      <c r="E188" s="37" t="s">
        <v>566</v>
      </c>
      <c r="F188" s="38">
        <v>31832538</v>
      </c>
      <c r="G188" s="9">
        <v>3</v>
      </c>
      <c r="H188" s="39" t="s">
        <v>567</v>
      </c>
      <c r="I188" s="40" t="s">
        <v>568</v>
      </c>
      <c r="J188" s="41">
        <v>41012</v>
      </c>
      <c r="K188" s="42">
        <v>4740000</v>
      </c>
      <c r="L188" s="43" t="s">
        <v>43</v>
      </c>
      <c r="M188" s="22" t="s">
        <v>21</v>
      </c>
      <c r="N188" s="5" t="s">
        <v>22</v>
      </c>
      <c r="O188" s="22" t="s">
        <v>23</v>
      </c>
      <c r="P188" s="22" t="s">
        <v>24</v>
      </c>
      <c r="Q188" s="23" t="s">
        <v>344</v>
      </c>
    </row>
    <row r="189" spans="1:17" ht="114.75" x14ac:dyDescent="0.25">
      <c r="A189" s="7">
        <f t="shared" si="2"/>
        <v>187</v>
      </c>
      <c r="B189" s="8" t="s">
        <v>16</v>
      </c>
      <c r="C189" s="8">
        <v>891180084</v>
      </c>
      <c r="D189" s="8">
        <v>2</v>
      </c>
      <c r="E189" s="37" t="s">
        <v>569</v>
      </c>
      <c r="F189" s="38">
        <v>8314516</v>
      </c>
      <c r="G189" s="9">
        <v>6</v>
      </c>
      <c r="H189" s="39" t="s">
        <v>570</v>
      </c>
      <c r="I189" s="40" t="s">
        <v>571</v>
      </c>
      <c r="J189" s="41">
        <v>41019</v>
      </c>
      <c r="K189" s="42">
        <v>1239600</v>
      </c>
      <c r="L189" s="43" t="s">
        <v>43</v>
      </c>
      <c r="M189" s="22" t="s">
        <v>21</v>
      </c>
      <c r="N189" s="5" t="s">
        <v>22</v>
      </c>
      <c r="O189" s="22" t="s">
        <v>23</v>
      </c>
      <c r="P189" s="22" t="s">
        <v>24</v>
      </c>
      <c r="Q189" s="23" t="s">
        <v>344</v>
      </c>
    </row>
    <row r="190" spans="1:17" ht="76.5" x14ac:dyDescent="0.25">
      <c r="A190" s="7">
        <f t="shared" si="2"/>
        <v>188</v>
      </c>
      <c r="B190" s="8" t="s">
        <v>16</v>
      </c>
      <c r="C190" s="8">
        <v>891180084</v>
      </c>
      <c r="D190" s="8">
        <v>2</v>
      </c>
      <c r="E190" s="37" t="s">
        <v>572</v>
      </c>
      <c r="F190" s="38">
        <v>55171630</v>
      </c>
      <c r="G190" s="9">
        <v>3</v>
      </c>
      <c r="H190" s="39" t="s">
        <v>573</v>
      </c>
      <c r="I190" s="40" t="s">
        <v>574</v>
      </c>
      <c r="J190" s="41">
        <v>41019</v>
      </c>
      <c r="K190" s="42">
        <v>1964202</v>
      </c>
      <c r="L190" s="43" t="s">
        <v>362</v>
      </c>
      <c r="M190" s="22" t="s">
        <v>21</v>
      </c>
      <c r="N190" s="5" t="s">
        <v>22</v>
      </c>
      <c r="O190" s="22" t="s">
        <v>23</v>
      </c>
      <c r="P190" s="22" t="s">
        <v>24</v>
      </c>
      <c r="Q190" s="23" t="s">
        <v>344</v>
      </c>
    </row>
    <row r="191" spans="1:17" ht="76.5" x14ac:dyDescent="0.25">
      <c r="A191" s="7">
        <f t="shared" si="2"/>
        <v>189</v>
      </c>
      <c r="B191" s="8" t="s">
        <v>16</v>
      </c>
      <c r="C191" s="8">
        <v>891180084</v>
      </c>
      <c r="D191" s="8">
        <v>2</v>
      </c>
      <c r="E191" s="37" t="s">
        <v>575</v>
      </c>
      <c r="F191" s="38">
        <v>31855106</v>
      </c>
      <c r="G191" s="9">
        <v>4</v>
      </c>
      <c r="H191" s="39" t="s">
        <v>576</v>
      </c>
      <c r="I191" s="40" t="s">
        <v>577</v>
      </c>
      <c r="J191" s="41">
        <v>41025</v>
      </c>
      <c r="K191" s="42">
        <v>1362564</v>
      </c>
      <c r="L191" s="43" t="s">
        <v>43</v>
      </c>
      <c r="M191" s="22" t="s">
        <v>21</v>
      </c>
      <c r="N191" s="5" t="s">
        <v>22</v>
      </c>
      <c r="O191" s="22" t="s">
        <v>23</v>
      </c>
      <c r="P191" s="22" t="s">
        <v>24</v>
      </c>
      <c r="Q191" s="23" t="s">
        <v>344</v>
      </c>
    </row>
    <row r="192" spans="1:17" ht="76.5" x14ac:dyDescent="0.25">
      <c r="A192" s="7">
        <f t="shared" si="2"/>
        <v>190</v>
      </c>
      <c r="B192" s="8" t="s">
        <v>16</v>
      </c>
      <c r="C192" s="8">
        <v>891180084</v>
      </c>
      <c r="D192" s="8">
        <v>2</v>
      </c>
      <c r="E192" s="37" t="s">
        <v>578</v>
      </c>
      <c r="F192" s="38">
        <v>51922960</v>
      </c>
      <c r="G192" s="9">
        <v>8</v>
      </c>
      <c r="H192" s="39" t="s">
        <v>579</v>
      </c>
      <c r="I192" s="40" t="s">
        <v>580</v>
      </c>
      <c r="J192" s="41">
        <v>41038</v>
      </c>
      <c r="K192" s="42">
        <v>1362564</v>
      </c>
      <c r="L192" s="43" t="s">
        <v>43</v>
      </c>
      <c r="M192" s="22" t="s">
        <v>21</v>
      </c>
      <c r="N192" s="5" t="s">
        <v>22</v>
      </c>
      <c r="O192" s="22" t="s">
        <v>23</v>
      </c>
      <c r="P192" s="22" t="s">
        <v>24</v>
      </c>
      <c r="Q192" s="23" t="s">
        <v>344</v>
      </c>
    </row>
    <row r="193" spans="1:17" ht="76.5" x14ac:dyDescent="0.25">
      <c r="A193" s="7">
        <f t="shared" si="2"/>
        <v>191</v>
      </c>
      <c r="B193" s="8" t="s">
        <v>16</v>
      </c>
      <c r="C193" s="8">
        <v>891180084</v>
      </c>
      <c r="D193" s="8">
        <v>2</v>
      </c>
      <c r="E193" s="37" t="s">
        <v>581</v>
      </c>
      <c r="F193" s="38">
        <v>51633795</v>
      </c>
      <c r="G193" s="9">
        <v>9</v>
      </c>
      <c r="H193" s="39" t="s">
        <v>582</v>
      </c>
      <c r="I193" s="40" t="s">
        <v>583</v>
      </c>
      <c r="J193" s="41">
        <v>41033</v>
      </c>
      <c r="K193" s="42">
        <v>234326</v>
      </c>
      <c r="L193" s="43" t="s">
        <v>362</v>
      </c>
      <c r="M193" s="22" t="s">
        <v>21</v>
      </c>
      <c r="N193" s="5" t="s">
        <v>22</v>
      </c>
      <c r="O193" s="22" t="s">
        <v>23</v>
      </c>
      <c r="P193" s="22" t="s">
        <v>24</v>
      </c>
      <c r="Q193" s="23" t="s">
        <v>344</v>
      </c>
    </row>
    <row r="194" spans="1:17" ht="76.5" x14ac:dyDescent="0.25">
      <c r="A194" s="7">
        <f t="shared" si="2"/>
        <v>192</v>
      </c>
      <c r="B194" s="8" t="s">
        <v>16</v>
      </c>
      <c r="C194" s="8">
        <v>891180084</v>
      </c>
      <c r="D194" s="8">
        <v>2</v>
      </c>
      <c r="E194" s="37" t="s">
        <v>584</v>
      </c>
      <c r="F194" s="38">
        <v>1037581469</v>
      </c>
      <c r="G194" s="9">
        <v>8</v>
      </c>
      <c r="H194" s="39" t="s">
        <v>585</v>
      </c>
      <c r="I194" s="40" t="s">
        <v>586</v>
      </c>
      <c r="J194" s="41">
        <v>41051</v>
      </c>
      <c r="K194" s="42">
        <v>382496</v>
      </c>
      <c r="L194" s="43" t="s">
        <v>43</v>
      </c>
      <c r="M194" s="22" t="s">
        <v>21</v>
      </c>
      <c r="N194" s="5" t="s">
        <v>22</v>
      </c>
      <c r="O194" s="22" t="s">
        <v>23</v>
      </c>
      <c r="P194" s="22" t="s">
        <v>24</v>
      </c>
      <c r="Q194" s="23" t="s">
        <v>344</v>
      </c>
    </row>
    <row r="195" spans="1:17" ht="114.75" x14ac:dyDescent="0.25">
      <c r="A195" s="7">
        <f t="shared" si="2"/>
        <v>193</v>
      </c>
      <c r="B195" s="8" t="s">
        <v>16</v>
      </c>
      <c r="C195" s="8">
        <v>891180084</v>
      </c>
      <c r="D195" s="8">
        <v>2</v>
      </c>
      <c r="E195" s="37" t="s">
        <v>455</v>
      </c>
      <c r="F195" s="38">
        <v>19188486</v>
      </c>
      <c r="G195" s="9">
        <v>2</v>
      </c>
      <c r="H195" s="39" t="s">
        <v>587</v>
      </c>
      <c r="I195" s="40" t="s">
        <v>588</v>
      </c>
      <c r="J195" s="41">
        <v>41061</v>
      </c>
      <c r="K195" s="42">
        <v>9000000</v>
      </c>
      <c r="L195" s="43" t="s">
        <v>43</v>
      </c>
      <c r="M195" s="22" t="s">
        <v>21</v>
      </c>
      <c r="N195" s="5" t="s">
        <v>22</v>
      </c>
      <c r="O195" s="22" t="s">
        <v>23</v>
      </c>
      <c r="P195" s="22" t="s">
        <v>24</v>
      </c>
      <c r="Q195" s="23" t="s">
        <v>344</v>
      </c>
    </row>
    <row r="196" spans="1:17" ht="51" x14ac:dyDescent="0.25">
      <c r="A196" s="7">
        <f t="shared" si="2"/>
        <v>194</v>
      </c>
      <c r="B196" s="8" t="s">
        <v>16</v>
      </c>
      <c r="C196" s="8">
        <v>891180084</v>
      </c>
      <c r="D196" s="8">
        <v>2</v>
      </c>
      <c r="E196" s="37" t="s">
        <v>589</v>
      </c>
      <c r="F196" s="38">
        <v>12966347</v>
      </c>
      <c r="G196" s="9">
        <v>1</v>
      </c>
      <c r="H196" s="39" t="s">
        <v>590</v>
      </c>
      <c r="I196" s="40" t="s">
        <v>591</v>
      </c>
      <c r="J196" s="41">
        <v>41037</v>
      </c>
      <c r="K196" s="42">
        <v>2639280</v>
      </c>
      <c r="L196" s="43" t="s">
        <v>43</v>
      </c>
      <c r="M196" s="22" t="s">
        <v>21</v>
      </c>
      <c r="N196" s="5" t="s">
        <v>22</v>
      </c>
      <c r="O196" s="22" t="s">
        <v>23</v>
      </c>
      <c r="P196" s="22" t="s">
        <v>24</v>
      </c>
      <c r="Q196" s="23" t="s">
        <v>344</v>
      </c>
    </row>
    <row r="197" spans="1:17" ht="89.25" x14ac:dyDescent="0.25">
      <c r="A197" s="7">
        <f t="shared" ref="A197:A260" si="3">A196+1</f>
        <v>195</v>
      </c>
      <c r="B197" s="8" t="s">
        <v>16</v>
      </c>
      <c r="C197" s="8">
        <v>891180084</v>
      </c>
      <c r="D197" s="8">
        <v>2</v>
      </c>
      <c r="E197" s="37" t="s">
        <v>345</v>
      </c>
      <c r="F197" s="38">
        <v>55154564</v>
      </c>
      <c r="G197" s="9">
        <v>3</v>
      </c>
      <c r="H197" s="39" t="s">
        <v>592</v>
      </c>
      <c r="I197" s="40" t="s">
        <v>593</v>
      </c>
      <c r="J197" s="41">
        <v>41029</v>
      </c>
      <c r="K197" s="42">
        <v>8456000</v>
      </c>
      <c r="L197" s="43" t="s">
        <v>43</v>
      </c>
      <c r="M197" s="22" t="s">
        <v>21</v>
      </c>
      <c r="N197" s="5" t="s">
        <v>22</v>
      </c>
      <c r="O197" s="22" t="s">
        <v>23</v>
      </c>
      <c r="P197" s="22" t="s">
        <v>24</v>
      </c>
      <c r="Q197" s="23" t="s">
        <v>344</v>
      </c>
    </row>
    <row r="198" spans="1:17" ht="89.25" x14ac:dyDescent="0.25">
      <c r="A198" s="7">
        <f t="shared" si="3"/>
        <v>196</v>
      </c>
      <c r="B198" s="8" t="s">
        <v>16</v>
      </c>
      <c r="C198" s="8">
        <v>891180084</v>
      </c>
      <c r="D198" s="8">
        <v>2</v>
      </c>
      <c r="E198" s="37" t="s">
        <v>594</v>
      </c>
      <c r="F198" s="38">
        <v>13807423</v>
      </c>
      <c r="G198" s="9">
        <v>4</v>
      </c>
      <c r="H198" s="39" t="s">
        <v>595</v>
      </c>
      <c r="I198" s="40" t="s">
        <v>596</v>
      </c>
      <c r="J198" s="41">
        <v>41029</v>
      </c>
      <c r="K198" s="42">
        <v>1239600</v>
      </c>
      <c r="L198" s="43" t="s">
        <v>43</v>
      </c>
      <c r="M198" s="22" t="s">
        <v>21</v>
      </c>
      <c r="N198" s="5" t="s">
        <v>22</v>
      </c>
      <c r="O198" s="22" t="s">
        <v>23</v>
      </c>
      <c r="P198" s="22" t="s">
        <v>24</v>
      </c>
      <c r="Q198" s="23" t="s">
        <v>344</v>
      </c>
    </row>
    <row r="199" spans="1:17" ht="114.75" x14ac:dyDescent="0.25">
      <c r="A199" s="7">
        <f t="shared" si="3"/>
        <v>197</v>
      </c>
      <c r="B199" s="8" t="s">
        <v>16</v>
      </c>
      <c r="C199" s="8">
        <v>891180084</v>
      </c>
      <c r="D199" s="8">
        <v>2</v>
      </c>
      <c r="E199" s="37" t="s">
        <v>547</v>
      </c>
      <c r="F199" s="38">
        <v>891100801</v>
      </c>
      <c r="G199" s="9">
        <v>5</v>
      </c>
      <c r="H199" s="39" t="s">
        <v>597</v>
      </c>
      <c r="I199" s="40" t="s">
        <v>598</v>
      </c>
      <c r="J199" s="41">
        <v>41026</v>
      </c>
      <c r="K199" s="42">
        <v>330000</v>
      </c>
      <c r="L199" s="43" t="s">
        <v>550</v>
      </c>
      <c r="M199" s="22" t="s">
        <v>21</v>
      </c>
      <c r="N199" s="5" t="s">
        <v>22</v>
      </c>
      <c r="O199" s="22" t="s">
        <v>23</v>
      </c>
      <c r="P199" s="22" t="s">
        <v>24</v>
      </c>
      <c r="Q199" s="23" t="s">
        <v>344</v>
      </c>
    </row>
    <row r="200" spans="1:17" ht="89.25" x14ac:dyDescent="0.25">
      <c r="A200" s="7">
        <f t="shared" si="3"/>
        <v>198</v>
      </c>
      <c r="B200" s="8" t="s">
        <v>16</v>
      </c>
      <c r="C200" s="8">
        <v>891180084</v>
      </c>
      <c r="D200" s="8">
        <v>2</v>
      </c>
      <c r="E200" s="37" t="s">
        <v>599</v>
      </c>
      <c r="F200" s="38">
        <v>17094891</v>
      </c>
      <c r="G200" s="9">
        <v>0</v>
      </c>
      <c r="H200" s="39" t="s">
        <v>600</v>
      </c>
      <c r="I200" s="40" t="s">
        <v>596</v>
      </c>
      <c r="J200" s="41">
        <v>41029</v>
      </c>
      <c r="K200" s="42">
        <v>1859400</v>
      </c>
      <c r="L200" s="43" t="s">
        <v>43</v>
      </c>
      <c r="M200" s="22" t="s">
        <v>21</v>
      </c>
      <c r="N200" s="5" t="s">
        <v>22</v>
      </c>
      <c r="O200" s="22" t="s">
        <v>23</v>
      </c>
      <c r="P200" s="22" t="s">
        <v>24</v>
      </c>
      <c r="Q200" s="23" t="s">
        <v>344</v>
      </c>
    </row>
    <row r="201" spans="1:17" ht="89.25" x14ac:dyDescent="0.25">
      <c r="A201" s="7">
        <f t="shared" si="3"/>
        <v>199</v>
      </c>
      <c r="B201" s="8" t="s">
        <v>16</v>
      </c>
      <c r="C201" s="8">
        <v>891180084</v>
      </c>
      <c r="D201" s="8">
        <v>2</v>
      </c>
      <c r="E201" s="37" t="s">
        <v>601</v>
      </c>
      <c r="F201" s="38">
        <v>79533029</v>
      </c>
      <c r="G201" s="9">
        <v>8</v>
      </c>
      <c r="H201" s="39" t="s">
        <v>602</v>
      </c>
      <c r="I201" s="40" t="s">
        <v>596</v>
      </c>
      <c r="J201" s="41">
        <v>41029</v>
      </c>
      <c r="K201" s="42">
        <v>1239600</v>
      </c>
      <c r="L201" s="43" t="s">
        <v>43</v>
      </c>
      <c r="M201" s="22" t="s">
        <v>21</v>
      </c>
      <c r="N201" s="5" t="s">
        <v>22</v>
      </c>
      <c r="O201" s="22" t="s">
        <v>23</v>
      </c>
      <c r="P201" s="22" t="s">
        <v>24</v>
      </c>
      <c r="Q201" s="23" t="s">
        <v>344</v>
      </c>
    </row>
    <row r="202" spans="1:17" ht="89.25" x14ac:dyDescent="0.25">
      <c r="A202" s="7">
        <f t="shared" si="3"/>
        <v>200</v>
      </c>
      <c r="B202" s="8" t="s">
        <v>16</v>
      </c>
      <c r="C202" s="8">
        <v>891180084</v>
      </c>
      <c r="D202" s="8">
        <v>2</v>
      </c>
      <c r="E202" s="37" t="s">
        <v>603</v>
      </c>
      <c r="F202" s="38">
        <v>6772610</v>
      </c>
      <c r="G202" s="9">
        <v>7</v>
      </c>
      <c r="H202" s="39" t="s">
        <v>604</v>
      </c>
      <c r="I202" s="40" t="s">
        <v>605</v>
      </c>
      <c r="J202" s="41">
        <v>41029</v>
      </c>
      <c r="K202" s="42">
        <v>1859400</v>
      </c>
      <c r="L202" s="43" t="s">
        <v>43</v>
      </c>
      <c r="M202" s="22" t="s">
        <v>21</v>
      </c>
      <c r="N202" s="5" t="s">
        <v>22</v>
      </c>
      <c r="O202" s="22" t="s">
        <v>23</v>
      </c>
      <c r="P202" s="22" t="s">
        <v>24</v>
      </c>
      <c r="Q202" s="23" t="s">
        <v>344</v>
      </c>
    </row>
    <row r="203" spans="1:17" ht="89.25" x14ac:dyDescent="0.25">
      <c r="A203" s="7">
        <f t="shared" si="3"/>
        <v>201</v>
      </c>
      <c r="B203" s="8" t="s">
        <v>16</v>
      </c>
      <c r="C203" s="8">
        <v>891180084</v>
      </c>
      <c r="D203" s="8">
        <v>2</v>
      </c>
      <c r="E203" s="37" t="s">
        <v>606</v>
      </c>
      <c r="F203" s="38">
        <v>7719601</v>
      </c>
      <c r="G203" s="9">
        <v>1</v>
      </c>
      <c r="H203" s="39" t="s">
        <v>607</v>
      </c>
      <c r="I203" s="40" t="s">
        <v>608</v>
      </c>
      <c r="J203" s="41">
        <v>41037</v>
      </c>
      <c r="K203" s="42">
        <v>1600000</v>
      </c>
      <c r="L203" s="43" t="s">
        <v>43</v>
      </c>
      <c r="M203" s="22" t="s">
        <v>21</v>
      </c>
      <c r="N203" s="5" t="s">
        <v>22</v>
      </c>
      <c r="O203" s="22" t="s">
        <v>23</v>
      </c>
      <c r="P203" s="22" t="s">
        <v>24</v>
      </c>
      <c r="Q203" s="23" t="s">
        <v>344</v>
      </c>
    </row>
    <row r="204" spans="1:17" ht="51" x14ac:dyDescent="0.25">
      <c r="A204" s="7">
        <f t="shared" si="3"/>
        <v>202</v>
      </c>
      <c r="B204" s="8" t="s">
        <v>16</v>
      </c>
      <c r="C204" s="8">
        <v>891180084</v>
      </c>
      <c r="D204" s="8">
        <v>2</v>
      </c>
      <c r="E204" s="37" t="s">
        <v>426</v>
      </c>
      <c r="F204" s="38">
        <v>26579047</v>
      </c>
      <c r="G204" s="9">
        <v>6</v>
      </c>
      <c r="H204" s="39" t="s">
        <v>609</v>
      </c>
      <c r="I204" s="40" t="s">
        <v>610</v>
      </c>
      <c r="J204" s="41">
        <v>41026</v>
      </c>
      <c r="K204" s="42">
        <v>1325000</v>
      </c>
      <c r="L204" s="43" t="s">
        <v>43</v>
      </c>
      <c r="M204" s="22" t="s">
        <v>21</v>
      </c>
      <c r="N204" s="5" t="s">
        <v>22</v>
      </c>
      <c r="O204" s="22" t="s">
        <v>23</v>
      </c>
      <c r="P204" s="22" t="s">
        <v>24</v>
      </c>
      <c r="Q204" s="23" t="s">
        <v>344</v>
      </c>
    </row>
    <row r="205" spans="1:17" ht="63.75" x14ac:dyDescent="0.25">
      <c r="A205" s="7">
        <f t="shared" si="3"/>
        <v>203</v>
      </c>
      <c r="B205" s="8" t="s">
        <v>16</v>
      </c>
      <c r="C205" s="8">
        <v>891180084</v>
      </c>
      <c r="D205" s="8">
        <v>2</v>
      </c>
      <c r="E205" s="37" t="s">
        <v>611</v>
      </c>
      <c r="F205" s="38">
        <v>900505338</v>
      </c>
      <c r="G205" s="9">
        <v>7</v>
      </c>
      <c r="H205" s="39" t="s">
        <v>612</v>
      </c>
      <c r="I205" s="40" t="s">
        <v>613</v>
      </c>
      <c r="J205" s="41">
        <v>41033</v>
      </c>
      <c r="K205" s="42">
        <v>3980408</v>
      </c>
      <c r="L205" s="43" t="s">
        <v>362</v>
      </c>
      <c r="M205" s="22" t="s">
        <v>21</v>
      </c>
      <c r="N205" s="5" t="s">
        <v>22</v>
      </c>
      <c r="O205" s="22" t="s">
        <v>23</v>
      </c>
      <c r="P205" s="22" t="s">
        <v>24</v>
      </c>
      <c r="Q205" s="23" t="s">
        <v>344</v>
      </c>
    </row>
    <row r="206" spans="1:17" ht="51" x14ac:dyDescent="0.25">
      <c r="A206" s="7">
        <f t="shared" si="3"/>
        <v>204</v>
      </c>
      <c r="B206" s="8" t="s">
        <v>16</v>
      </c>
      <c r="C206" s="8">
        <v>891180084</v>
      </c>
      <c r="D206" s="8">
        <v>2</v>
      </c>
      <c r="E206" s="37" t="s">
        <v>614</v>
      </c>
      <c r="F206" s="38">
        <v>36172136</v>
      </c>
      <c r="G206" s="9">
        <v>1</v>
      </c>
      <c r="H206" s="39" t="s">
        <v>615</v>
      </c>
      <c r="I206" s="40" t="s">
        <v>616</v>
      </c>
      <c r="J206" s="41">
        <v>41029</v>
      </c>
      <c r="K206" s="42">
        <v>352000</v>
      </c>
      <c r="L206" s="43" t="s">
        <v>362</v>
      </c>
      <c r="M206" s="22" t="s">
        <v>21</v>
      </c>
      <c r="N206" s="5" t="s">
        <v>22</v>
      </c>
      <c r="O206" s="22" t="s">
        <v>23</v>
      </c>
      <c r="P206" s="22" t="s">
        <v>24</v>
      </c>
      <c r="Q206" s="23" t="s">
        <v>344</v>
      </c>
    </row>
    <row r="207" spans="1:17" ht="102" x14ac:dyDescent="0.25">
      <c r="A207" s="7">
        <f t="shared" si="3"/>
        <v>205</v>
      </c>
      <c r="B207" s="8" t="s">
        <v>16</v>
      </c>
      <c r="C207" s="8">
        <v>891180084</v>
      </c>
      <c r="D207" s="8">
        <v>2</v>
      </c>
      <c r="E207" s="37" t="s">
        <v>617</v>
      </c>
      <c r="F207" s="38">
        <v>1018402814</v>
      </c>
      <c r="G207" s="9">
        <v>0</v>
      </c>
      <c r="H207" s="39" t="s">
        <v>618</v>
      </c>
      <c r="I207" s="40" t="s">
        <v>619</v>
      </c>
      <c r="J207" s="41">
        <v>41029</v>
      </c>
      <c r="K207" s="42">
        <v>10199900</v>
      </c>
      <c r="L207" s="43" t="s">
        <v>43</v>
      </c>
      <c r="M207" s="22" t="s">
        <v>21</v>
      </c>
      <c r="N207" s="5" t="s">
        <v>22</v>
      </c>
      <c r="O207" s="22" t="s">
        <v>23</v>
      </c>
      <c r="P207" s="22" t="s">
        <v>24</v>
      </c>
      <c r="Q207" s="23" t="s">
        <v>344</v>
      </c>
    </row>
    <row r="208" spans="1:17" ht="76.5" x14ac:dyDescent="0.25">
      <c r="A208" s="7">
        <f t="shared" si="3"/>
        <v>206</v>
      </c>
      <c r="B208" s="8" t="s">
        <v>16</v>
      </c>
      <c r="C208" s="8">
        <v>891180084</v>
      </c>
      <c r="D208" s="8">
        <v>2</v>
      </c>
      <c r="E208" s="37" t="s">
        <v>359</v>
      </c>
      <c r="F208" s="38">
        <v>12120649</v>
      </c>
      <c r="G208" s="9">
        <v>8</v>
      </c>
      <c r="H208" s="39" t="s">
        <v>620</v>
      </c>
      <c r="I208" s="40" t="s">
        <v>621</v>
      </c>
      <c r="J208" s="41">
        <v>41040</v>
      </c>
      <c r="K208" s="42">
        <v>2078702</v>
      </c>
      <c r="L208" s="43" t="s">
        <v>362</v>
      </c>
      <c r="M208" s="22" t="s">
        <v>21</v>
      </c>
      <c r="N208" s="5" t="s">
        <v>22</v>
      </c>
      <c r="O208" s="22" t="s">
        <v>23</v>
      </c>
      <c r="P208" s="22" t="s">
        <v>24</v>
      </c>
      <c r="Q208" s="23" t="s">
        <v>344</v>
      </c>
    </row>
    <row r="209" spans="1:17" ht="63.75" x14ac:dyDescent="0.25">
      <c r="A209" s="7">
        <f t="shared" si="3"/>
        <v>207</v>
      </c>
      <c r="B209" s="8" t="s">
        <v>16</v>
      </c>
      <c r="C209" s="8">
        <v>891180084</v>
      </c>
      <c r="D209" s="8">
        <v>2</v>
      </c>
      <c r="E209" s="37" t="s">
        <v>622</v>
      </c>
      <c r="F209" s="38">
        <v>891100350</v>
      </c>
      <c r="G209" s="9">
        <v>5</v>
      </c>
      <c r="H209" s="39" t="s">
        <v>623</v>
      </c>
      <c r="I209" s="40" t="s">
        <v>624</v>
      </c>
      <c r="J209" s="41">
        <v>41033</v>
      </c>
      <c r="K209" s="42">
        <v>2100000</v>
      </c>
      <c r="L209" s="43" t="s">
        <v>43</v>
      </c>
      <c r="M209" s="22" t="s">
        <v>21</v>
      </c>
      <c r="N209" s="5" t="s">
        <v>22</v>
      </c>
      <c r="O209" s="22" t="s">
        <v>23</v>
      </c>
      <c r="P209" s="22" t="s">
        <v>24</v>
      </c>
      <c r="Q209" s="23" t="s">
        <v>344</v>
      </c>
    </row>
    <row r="210" spans="1:17" ht="76.5" x14ac:dyDescent="0.25">
      <c r="A210" s="7">
        <f t="shared" si="3"/>
        <v>208</v>
      </c>
      <c r="B210" s="8" t="s">
        <v>16</v>
      </c>
      <c r="C210" s="8">
        <v>891180084</v>
      </c>
      <c r="D210" s="8">
        <v>2</v>
      </c>
      <c r="E210" s="37" t="s">
        <v>611</v>
      </c>
      <c r="F210" s="38">
        <v>900505336</v>
      </c>
      <c r="G210" s="9">
        <v>7</v>
      </c>
      <c r="H210" s="39" t="s">
        <v>625</v>
      </c>
      <c r="I210" s="40" t="s">
        <v>626</v>
      </c>
      <c r="J210" s="41">
        <v>41040</v>
      </c>
      <c r="K210" s="42">
        <v>2922616</v>
      </c>
      <c r="L210" s="43" t="s">
        <v>362</v>
      </c>
      <c r="M210" s="22" t="s">
        <v>21</v>
      </c>
      <c r="N210" s="5" t="s">
        <v>22</v>
      </c>
      <c r="O210" s="22" t="s">
        <v>23</v>
      </c>
      <c r="P210" s="22" t="s">
        <v>24</v>
      </c>
      <c r="Q210" s="23" t="s">
        <v>344</v>
      </c>
    </row>
    <row r="211" spans="1:17" ht="76.5" x14ac:dyDescent="0.25">
      <c r="A211" s="7">
        <f t="shared" si="3"/>
        <v>209</v>
      </c>
      <c r="B211" s="8" t="s">
        <v>16</v>
      </c>
      <c r="C211" s="8">
        <v>891180084</v>
      </c>
      <c r="D211" s="8">
        <v>2</v>
      </c>
      <c r="E211" s="37" t="s">
        <v>547</v>
      </c>
      <c r="F211" s="38">
        <v>891100801</v>
      </c>
      <c r="G211" s="9">
        <v>5</v>
      </c>
      <c r="H211" s="39" t="s">
        <v>627</v>
      </c>
      <c r="I211" s="40" t="s">
        <v>628</v>
      </c>
      <c r="J211" s="41">
        <v>41029</v>
      </c>
      <c r="K211" s="42">
        <v>2000000</v>
      </c>
      <c r="L211" s="43" t="s">
        <v>43</v>
      </c>
      <c r="M211" s="22" t="s">
        <v>21</v>
      </c>
      <c r="N211" s="5" t="s">
        <v>22</v>
      </c>
      <c r="O211" s="22" t="s">
        <v>23</v>
      </c>
      <c r="P211" s="22" t="s">
        <v>24</v>
      </c>
      <c r="Q211" s="23" t="s">
        <v>344</v>
      </c>
    </row>
    <row r="212" spans="1:17" ht="76.5" x14ac:dyDescent="0.25">
      <c r="A212" s="7">
        <f t="shared" si="3"/>
        <v>210</v>
      </c>
      <c r="B212" s="8" t="s">
        <v>16</v>
      </c>
      <c r="C212" s="8">
        <v>891180084</v>
      </c>
      <c r="D212" s="8">
        <v>2</v>
      </c>
      <c r="E212" s="37" t="s">
        <v>434</v>
      </c>
      <c r="F212" s="38">
        <v>36310322</v>
      </c>
      <c r="G212" s="9">
        <v>8</v>
      </c>
      <c r="H212" s="39" t="s">
        <v>629</v>
      </c>
      <c r="I212" s="40" t="s">
        <v>630</v>
      </c>
      <c r="J212" s="41">
        <v>41040</v>
      </c>
      <c r="K212" s="42">
        <v>431600</v>
      </c>
      <c r="L212" s="43" t="s">
        <v>43</v>
      </c>
      <c r="M212" s="22" t="s">
        <v>21</v>
      </c>
      <c r="N212" s="5" t="s">
        <v>22</v>
      </c>
      <c r="O212" s="22" t="s">
        <v>23</v>
      </c>
      <c r="P212" s="22" t="s">
        <v>24</v>
      </c>
      <c r="Q212" s="23" t="s">
        <v>344</v>
      </c>
    </row>
    <row r="213" spans="1:17" ht="51" x14ac:dyDescent="0.25">
      <c r="A213" s="7">
        <f t="shared" si="3"/>
        <v>211</v>
      </c>
      <c r="B213" s="8" t="s">
        <v>16</v>
      </c>
      <c r="C213" s="8">
        <v>891180084</v>
      </c>
      <c r="D213" s="8">
        <v>2</v>
      </c>
      <c r="E213" s="37" t="s">
        <v>379</v>
      </c>
      <c r="F213" s="38">
        <v>36151634</v>
      </c>
      <c r="G213" s="9">
        <v>8</v>
      </c>
      <c r="H213" s="39" t="s">
        <v>631</v>
      </c>
      <c r="I213" s="40" t="s">
        <v>632</v>
      </c>
      <c r="J213" s="41">
        <v>41040</v>
      </c>
      <c r="K213" s="42">
        <v>540000</v>
      </c>
      <c r="L213" s="43" t="s">
        <v>362</v>
      </c>
      <c r="M213" s="22" t="s">
        <v>21</v>
      </c>
      <c r="N213" s="5" t="s">
        <v>22</v>
      </c>
      <c r="O213" s="22" t="s">
        <v>23</v>
      </c>
      <c r="P213" s="22" t="s">
        <v>24</v>
      </c>
      <c r="Q213" s="23" t="s">
        <v>344</v>
      </c>
    </row>
    <row r="214" spans="1:17" ht="89.25" x14ac:dyDescent="0.25">
      <c r="A214" s="7">
        <f t="shared" si="3"/>
        <v>212</v>
      </c>
      <c r="B214" s="8" t="s">
        <v>16</v>
      </c>
      <c r="C214" s="8">
        <v>891180084</v>
      </c>
      <c r="D214" s="8">
        <v>2</v>
      </c>
      <c r="E214" s="37" t="s">
        <v>316</v>
      </c>
      <c r="F214" s="38">
        <v>12127303</v>
      </c>
      <c r="G214" s="9">
        <v>7</v>
      </c>
      <c r="H214" s="39" t="s">
        <v>633</v>
      </c>
      <c r="I214" s="40" t="s">
        <v>634</v>
      </c>
      <c r="J214" s="41">
        <v>41040</v>
      </c>
      <c r="K214" s="42">
        <v>1000000</v>
      </c>
      <c r="L214" s="43" t="s">
        <v>362</v>
      </c>
      <c r="M214" s="22" t="s">
        <v>21</v>
      </c>
      <c r="N214" s="5" t="s">
        <v>22</v>
      </c>
      <c r="O214" s="22" t="s">
        <v>23</v>
      </c>
      <c r="P214" s="22" t="s">
        <v>24</v>
      </c>
      <c r="Q214" s="23" t="s">
        <v>344</v>
      </c>
    </row>
    <row r="215" spans="1:17" ht="76.5" x14ac:dyDescent="0.25">
      <c r="A215" s="7">
        <f t="shared" si="3"/>
        <v>213</v>
      </c>
      <c r="B215" s="8" t="s">
        <v>16</v>
      </c>
      <c r="C215" s="8">
        <v>891180084</v>
      </c>
      <c r="D215" s="8">
        <v>2</v>
      </c>
      <c r="E215" s="37" t="s">
        <v>635</v>
      </c>
      <c r="F215" s="38">
        <v>12131711</v>
      </c>
      <c r="G215" s="9">
        <v>4</v>
      </c>
      <c r="H215" s="39" t="s">
        <v>636</v>
      </c>
      <c r="I215" s="40" t="s">
        <v>637</v>
      </c>
      <c r="J215" s="41">
        <v>41038</v>
      </c>
      <c r="K215" s="42">
        <v>13000000</v>
      </c>
      <c r="L215" s="43" t="s">
        <v>43</v>
      </c>
      <c r="M215" s="22" t="s">
        <v>21</v>
      </c>
      <c r="N215" s="5" t="s">
        <v>22</v>
      </c>
      <c r="O215" s="22" t="s">
        <v>23</v>
      </c>
      <c r="P215" s="22" t="s">
        <v>24</v>
      </c>
      <c r="Q215" s="23" t="s">
        <v>344</v>
      </c>
    </row>
    <row r="216" spans="1:17" ht="51" x14ac:dyDescent="0.25">
      <c r="A216" s="7">
        <f t="shared" si="3"/>
        <v>214</v>
      </c>
      <c r="B216" s="8" t="s">
        <v>16</v>
      </c>
      <c r="C216" s="8">
        <v>891180084</v>
      </c>
      <c r="D216" s="8">
        <v>2</v>
      </c>
      <c r="E216" s="37" t="s">
        <v>638</v>
      </c>
      <c r="F216" s="38">
        <v>43591852</v>
      </c>
      <c r="G216" s="9">
        <v>1</v>
      </c>
      <c r="H216" s="39" t="s">
        <v>639</v>
      </c>
      <c r="I216" s="40" t="s">
        <v>640</v>
      </c>
      <c r="J216" s="41">
        <v>41036</v>
      </c>
      <c r="K216" s="42">
        <v>21833288</v>
      </c>
      <c r="L216" s="43" t="s">
        <v>43</v>
      </c>
      <c r="M216" s="22" t="s">
        <v>21</v>
      </c>
      <c r="N216" s="5" t="s">
        <v>22</v>
      </c>
      <c r="O216" s="22" t="s">
        <v>23</v>
      </c>
      <c r="P216" s="22" t="s">
        <v>24</v>
      </c>
      <c r="Q216" s="23" t="s">
        <v>344</v>
      </c>
    </row>
    <row r="217" spans="1:17" ht="51" x14ac:dyDescent="0.25">
      <c r="A217" s="7">
        <f t="shared" si="3"/>
        <v>215</v>
      </c>
      <c r="B217" s="8" t="s">
        <v>16</v>
      </c>
      <c r="C217" s="8">
        <v>891180084</v>
      </c>
      <c r="D217" s="8">
        <v>2</v>
      </c>
      <c r="E217" s="37" t="s">
        <v>641</v>
      </c>
      <c r="F217" s="38">
        <v>52051119</v>
      </c>
      <c r="G217" s="9">
        <v>5</v>
      </c>
      <c r="H217" s="39" t="s">
        <v>642</v>
      </c>
      <c r="I217" s="40" t="s">
        <v>643</v>
      </c>
      <c r="J217" s="41">
        <v>41051</v>
      </c>
      <c r="K217" s="42">
        <v>1481280</v>
      </c>
      <c r="L217" s="43" t="s">
        <v>43</v>
      </c>
      <c r="M217" s="22" t="s">
        <v>21</v>
      </c>
      <c r="N217" s="5" t="s">
        <v>22</v>
      </c>
      <c r="O217" s="22" t="s">
        <v>23</v>
      </c>
      <c r="P217" s="22" t="s">
        <v>24</v>
      </c>
      <c r="Q217" s="23" t="s">
        <v>344</v>
      </c>
    </row>
    <row r="218" spans="1:17" ht="76.5" x14ac:dyDescent="0.25">
      <c r="A218" s="7">
        <f t="shared" si="3"/>
        <v>216</v>
      </c>
      <c r="B218" s="8" t="s">
        <v>16</v>
      </c>
      <c r="C218" s="8">
        <v>891180084</v>
      </c>
      <c r="D218" s="8">
        <v>2</v>
      </c>
      <c r="E218" s="37" t="s">
        <v>434</v>
      </c>
      <c r="F218" s="38">
        <v>36310322</v>
      </c>
      <c r="G218" s="9">
        <v>8</v>
      </c>
      <c r="H218" s="39" t="s">
        <v>644</v>
      </c>
      <c r="I218" s="40" t="s">
        <v>645</v>
      </c>
      <c r="J218" s="41">
        <v>41033</v>
      </c>
      <c r="K218" s="42">
        <v>676938</v>
      </c>
      <c r="L218" s="43" t="s">
        <v>43</v>
      </c>
      <c r="M218" s="22" t="s">
        <v>21</v>
      </c>
      <c r="N218" s="5" t="s">
        <v>22</v>
      </c>
      <c r="O218" s="22" t="s">
        <v>23</v>
      </c>
      <c r="P218" s="22" t="s">
        <v>24</v>
      </c>
      <c r="Q218" s="23" t="s">
        <v>344</v>
      </c>
    </row>
    <row r="219" spans="1:17" ht="63.75" x14ac:dyDescent="0.25">
      <c r="A219" s="7">
        <f t="shared" si="3"/>
        <v>217</v>
      </c>
      <c r="B219" s="8" t="s">
        <v>16</v>
      </c>
      <c r="C219" s="8">
        <v>891180084</v>
      </c>
      <c r="D219" s="8">
        <v>2</v>
      </c>
      <c r="E219" s="37" t="s">
        <v>646</v>
      </c>
      <c r="F219" s="38">
        <v>55055174</v>
      </c>
      <c r="G219" s="9">
        <v>1</v>
      </c>
      <c r="H219" s="39" t="s">
        <v>647</v>
      </c>
      <c r="I219" s="40" t="s">
        <v>648</v>
      </c>
      <c r="J219" s="41">
        <v>41059</v>
      </c>
      <c r="K219" s="42">
        <v>382496</v>
      </c>
      <c r="L219" s="43" t="s">
        <v>43</v>
      </c>
      <c r="M219" s="22" t="s">
        <v>21</v>
      </c>
      <c r="N219" s="5" t="s">
        <v>22</v>
      </c>
      <c r="O219" s="22" t="s">
        <v>23</v>
      </c>
      <c r="P219" s="22" t="s">
        <v>24</v>
      </c>
      <c r="Q219" s="23" t="s">
        <v>344</v>
      </c>
    </row>
    <row r="220" spans="1:17" ht="51" x14ac:dyDescent="0.25">
      <c r="A220" s="7">
        <f t="shared" si="3"/>
        <v>218</v>
      </c>
      <c r="B220" s="8" t="s">
        <v>16</v>
      </c>
      <c r="C220" s="8">
        <v>891180084</v>
      </c>
      <c r="D220" s="8">
        <v>2</v>
      </c>
      <c r="E220" s="37" t="s">
        <v>379</v>
      </c>
      <c r="F220" s="38">
        <v>36151634</v>
      </c>
      <c r="G220" s="9">
        <v>8</v>
      </c>
      <c r="H220" s="39" t="s">
        <v>649</v>
      </c>
      <c r="I220" s="40" t="s">
        <v>650</v>
      </c>
      <c r="J220" s="41">
        <v>41033</v>
      </c>
      <c r="K220" s="42">
        <v>249960</v>
      </c>
      <c r="L220" s="43" t="s">
        <v>362</v>
      </c>
      <c r="M220" s="22" t="s">
        <v>21</v>
      </c>
      <c r="N220" s="5" t="s">
        <v>22</v>
      </c>
      <c r="O220" s="22" t="s">
        <v>23</v>
      </c>
      <c r="P220" s="22" t="s">
        <v>24</v>
      </c>
      <c r="Q220" s="23" t="s">
        <v>344</v>
      </c>
    </row>
    <row r="221" spans="1:17" ht="76.5" x14ac:dyDescent="0.25">
      <c r="A221" s="7">
        <f t="shared" si="3"/>
        <v>219</v>
      </c>
      <c r="B221" s="8" t="s">
        <v>16</v>
      </c>
      <c r="C221" s="8">
        <v>891180084</v>
      </c>
      <c r="D221" s="8">
        <v>2</v>
      </c>
      <c r="E221" s="37" t="s">
        <v>359</v>
      </c>
      <c r="F221" s="38">
        <v>12120649</v>
      </c>
      <c r="G221" s="9">
        <v>8</v>
      </c>
      <c r="H221" s="39" t="s">
        <v>651</v>
      </c>
      <c r="I221" s="40" t="s">
        <v>652</v>
      </c>
      <c r="J221" s="41">
        <v>41033</v>
      </c>
      <c r="K221" s="42">
        <v>450000</v>
      </c>
      <c r="L221" s="43" t="s">
        <v>362</v>
      </c>
      <c r="M221" s="22" t="s">
        <v>21</v>
      </c>
      <c r="N221" s="5" t="s">
        <v>22</v>
      </c>
      <c r="O221" s="22" t="s">
        <v>23</v>
      </c>
      <c r="P221" s="22" t="s">
        <v>24</v>
      </c>
      <c r="Q221" s="23" t="s">
        <v>344</v>
      </c>
    </row>
    <row r="222" spans="1:17" ht="51" x14ac:dyDescent="0.25">
      <c r="A222" s="7">
        <f t="shared" si="3"/>
        <v>220</v>
      </c>
      <c r="B222" s="8" t="s">
        <v>16</v>
      </c>
      <c r="C222" s="8">
        <v>891180084</v>
      </c>
      <c r="D222" s="8">
        <v>2</v>
      </c>
      <c r="E222" s="37" t="s">
        <v>278</v>
      </c>
      <c r="F222" s="38">
        <v>36183257</v>
      </c>
      <c r="G222" s="9">
        <v>1</v>
      </c>
      <c r="H222" s="39" t="s">
        <v>653</v>
      </c>
      <c r="I222" s="40" t="s">
        <v>654</v>
      </c>
      <c r="J222" s="41">
        <v>41037</v>
      </c>
      <c r="K222" s="42">
        <v>499977</v>
      </c>
      <c r="L222" s="43" t="s">
        <v>362</v>
      </c>
      <c r="M222" s="22" t="s">
        <v>21</v>
      </c>
      <c r="N222" s="5" t="s">
        <v>22</v>
      </c>
      <c r="O222" s="22" t="s">
        <v>23</v>
      </c>
      <c r="P222" s="22" t="s">
        <v>24</v>
      </c>
      <c r="Q222" s="23" t="s">
        <v>344</v>
      </c>
    </row>
    <row r="223" spans="1:17" ht="76.5" x14ac:dyDescent="0.25">
      <c r="A223" s="7">
        <f t="shared" si="3"/>
        <v>221</v>
      </c>
      <c r="B223" s="8" t="s">
        <v>16</v>
      </c>
      <c r="C223" s="8">
        <v>891180084</v>
      </c>
      <c r="D223" s="8">
        <v>2</v>
      </c>
      <c r="E223" s="37" t="s">
        <v>655</v>
      </c>
      <c r="F223" s="38">
        <v>800185306</v>
      </c>
      <c r="G223" s="9">
        <v>4</v>
      </c>
      <c r="H223" s="39" t="s">
        <v>656</v>
      </c>
      <c r="I223" s="40" t="s">
        <v>657</v>
      </c>
      <c r="J223" s="41">
        <v>41040</v>
      </c>
      <c r="K223" s="42">
        <v>152500</v>
      </c>
      <c r="L223" s="43" t="s">
        <v>43</v>
      </c>
      <c r="M223" s="22" t="s">
        <v>21</v>
      </c>
      <c r="N223" s="5" t="s">
        <v>22</v>
      </c>
      <c r="O223" s="22" t="s">
        <v>23</v>
      </c>
      <c r="P223" s="22" t="s">
        <v>24</v>
      </c>
      <c r="Q223" s="23" t="s">
        <v>344</v>
      </c>
    </row>
    <row r="224" spans="1:17" ht="89.25" x14ac:dyDescent="0.25">
      <c r="A224" s="7">
        <f t="shared" si="3"/>
        <v>222</v>
      </c>
      <c r="B224" s="8" t="s">
        <v>16</v>
      </c>
      <c r="C224" s="8">
        <v>891180084</v>
      </c>
      <c r="D224" s="8">
        <v>2</v>
      </c>
      <c r="E224" s="37" t="s">
        <v>658</v>
      </c>
      <c r="F224" s="38">
        <v>36147801</v>
      </c>
      <c r="G224" s="9">
        <v>6</v>
      </c>
      <c r="H224" s="39" t="s">
        <v>659</v>
      </c>
      <c r="I224" s="40" t="s">
        <v>660</v>
      </c>
      <c r="J224" s="41">
        <v>41026</v>
      </c>
      <c r="K224" s="42">
        <v>2500000</v>
      </c>
      <c r="L224" s="43" t="s">
        <v>43</v>
      </c>
      <c r="M224" s="22" t="s">
        <v>21</v>
      </c>
      <c r="N224" s="5" t="s">
        <v>22</v>
      </c>
      <c r="O224" s="22" t="s">
        <v>23</v>
      </c>
      <c r="P224" s="22" t="s">
        <v>24</v>
      </c>
      <c r="Q224" s="23" t="s">
        <v>344</v>
      </c>
    </row>
    <row r="225" spans="1:17" ht="63.75" x14ac:dyDescent="0.25">
      <c r="A225" s="7">
        <f t="shared" si="3"/>
        <v>223</v>
      </c>
      <c r="B225" s="8" t="s">
        <v>16</v>
      </c>
      <c r="C225" s="8">
        <v>891180084</v>
      </c>
      <c r="D225" s="8">
        <v>2</v>
      </c>
      <c r="E225" s="37" t="s">
        <v>661</v>
      </c>
      <c r="F225" s="38">
        <v>55162530</v>
      </c>
      <c r="G225" s="9">
        <v>7</v>
      </c>
      <c r="H225" s="39" t="s">
        <v>662</v>
      </c>
      <c r="I225" s="40" t="s">
        <v>663</v>
      </c>
      <c r="J225" s="41">
        <v>41040</v>
      </c>
      <c r="K225" s="42">
        <v>950000</v>
      </c>
      <c r="L225" s="43" t="s">
        <v>43</v>
      </c>
      <c r="M225" s="22" t="s">
        <v>21</v>
      </c>
      <c r="N225" s="5" t="s">
        <v>22</v>
      </c>
      <c r="O225" s="22" t="s">
        <v>23</v>
      </c>
      <c r="P225" s="22" t="s">
        <v>24</v>
      </c>
      <c r="Q225" s="23" t="s">
        <v>344</v>
      </c>
    </row>
    <row r="226" spans="1:17" ht="76.5" x14ac:dyDescent="0.25">
      <c r="A226" s="7">
        <f t="shared" si="3"/>
        <v>224</v>
      </c>
      <c r="B226" s="8" t="s">
        <v>16</v>
      </c>
      <c r="C226" s="8">
        <v>891180084</v>
      </c>
      <c r="D226" s="8">
        <v>2</v>
      </c>
      <c r="E226" s="37" t="s">
        <v>664</v>
      </c>
      <c r="F226" s="38">
        <v>79786529</v>
      </c>
      <c r="G226" s="9">
        <v>4</v>
      </c>
      <c r="H226" s="39" t="s">
        <v>665</v>
      </c>
      <c r="I226" s="40" t="s">
        <v>666</v>
      </c>
      <c r="J226" s="41">
        <v>41051</v>
      </c>
      <c r="K226" s="42">
        <v>470000</v>
      </c>
      <c r="L226" s="43" t="s">
        <v>43</v>
      </c>
      <c r="M226" s="22" t="s">
        <v>21</v>
      </c>
      <c r="N226" s="5" t="s">
        <v>22</v>
      </c>
      <c r="O226" s="22" t="s">
        <v>23</v>
      </c>
      <c r="P226" s="22" t="s">
        <v>24</v>
      </c>
      <c r="Q226" s="23" t="s">
        <v>344</v>
      </c>
    </row>
    <row r="227" spans="1:17" ht="63.75" x14ac:dyDescent="0.25">
      <c r="A227" s="7">
        <f t="shared" si="3"/>
        <v>225</v>
      </c>
      <c r="B227" s="8" t="s">
        <v>16</v>
      </c>
      <c r="C227" s="8">
        <v>891180084</v>
      </c>
      <c r="D227" s="8">
        <v>2</v>
      </c>
      <c r="E227" s="37" t="s">
        <v>278</v>
      </c>
      <c r="F227" s="38">
        <v>36183257</v>
      </c>
      <c r="G227" s="9">
        <v>1</v>
      </c>
      <c r="H227" s="39" t="s">
        <v>667</v>
      </c>
      <c r="I227" s="40" t="s">
        <v>668</v>
      </c>
      <c r="J227" s="41">
        <v>41044</v>
      </c>
      <c r="K227" s="42">
        <v>749853</v>
      </c>
      <c r="L227" s="43" t="s">
        <v>362</v>
      </c>
      <c r="M227" s="22" t="s">
        <v>21</v>
      </c>
      <c r="N227" s="5" t="s">
        <v>22</v>
      </c>
      <c r="O227" s="22" t="s">
        <v>23</v>
      </c>
      <c r="P227" s="22" t="s">
        <v>24</v>
      </c>
      <c r="Q227" s="23" t="s">
        <v>344</v>
      </c>
    </row>
    <row r="228" spans="1:17" ht="51" x14ac:dyDescent="0.25">
      <c r="A228" s="7">
        <f t="shared" si="3"/>
        <v>226</v>
      </c>
      <c r="B228" s="8" t="s">
        <v>16</v>
      </c>
      <c r="C228" s="8">
        <v>891180084</v>
      </c>
      <c r="D228" s="8">
        <v>2</v>
      </c>
      <c r="E228" s="37" t="s">
        <v>307</v>
      </c>
      <c r="F228" s="38">
        <v>900036523</v>
      </c>
      <c r="G228" s="9">
        <v>0</v>
      </c>
      <c r="H228" s="39" t="s">
        <v>669</v>
      </c>
      <c r="I228" s="40" t="s">
        <v>670</v>
      </c>
      <c r="J228" s="41">
        <v>41040</v>
      </c>
      <c r="K228" s="42">
        <v>1514286</v>
      </c>
      <c r="L228" s="43" t="s">
        <v>43</v>
      </c>
      <c r="M228" s="22" t="s">
        <v>21</v>
      </c>
      <c r="N228" s="5" t="s">
        <v>22</v>
      </c>
      <c r="O228" s="22" t="s">
        <v>23</v>
      </c>
      <c r="P228" s="22" t="s">
        <v>24</v>
      </c>
      <c r="Q228" s="23" t="s">
        <v>344</v>
      </c>
    </row>
    <row r="229" spans="1:17" ht="140.25" x14ac:dyDescent="0.25">
      <c r="A229" s="7">
        <f t="shared" si="3"/>
        <v>227</v>
      </c>
      <c r="B229" s="8" t="s">
        <v>16</v>
      </c>
      <c r="C229" s="8">
        <v>891180084</v>
      </c>
      <c r="D229" s="8">
        <v>2</v>
      </c>
      <c r="E229" s="37" t="s">
        <v>671</v>
      </c>
      <c r="F229" s="38">
        <v>891101711</v>
      </c>
      <c r="G229" s="9">
        <v>5</v>
      </c>
      <c r="H229" s="39" t="s">
        <v>672</v>
      </c>
      <c r="I229" s="40" t="s">
        <v>673</v>
      </c>
      <c r="J229" s="41">
        <v>41040</v>
      </c>
      <c r="K229" s="42">
        <v>8000000</v>
      </c>
      <c r="L229" s="43" t="s">
        <v>550</v>
      </c>
      <c r="M229" s="22" t="s">
        <v>21</v>
      </c>
      <c r="N229" s="5" t="s">
        <v>22</v>
      </c>
      <c r="O229" s="22" t="s">
        <v>23</v>
      </c>
      <c r="P229" s="22" t="s">
        <v>24</v>
      </c>
      <c r="Q229" s="23" t="s">
        <v>344</v>
      </c>
    </row>
    <row r="230" spans="1:17" ht="63.75" x14ac:dyDescent="0.25">
      <c r="A230" s="7">
        <f t="shared" si="3"/>
        <v>228</v>
      </c>
      <c r="B230" s="8" t="s">
        <v>16</v>
      </c>
      <c r="C230" s="8">
        <v>891180084</v>
      </c>
      <c r="D230" s="8">
        <v>2</v>
      </c>
      <c r="E230" s="37" t="s">
        <v>674</v>
      </c>
      <c r="F230" s="38">
        <v>26419898</v>
      </c>
      <c r="G230" s="9">
        <v>1</v>
      </c>
      <c r="H230" s="39" t="s">
        <v>675</v>
      </c>
      <c r="I230" s="40" t="s">
        <v>676</v>
      </c>
      <c r="J230" s="41">
        <v>40693</v>
      </c>
      <c r="K230" s="42">
        <v>3512340</v>
      </c>
      <c r="L230" s="43" t="s">
        <v>43</v>
      </c>
      <c r="M230" s="22" t="s">
        <v>21</v>
      </c>
      <c r="N230" s="5" t="s">
        <v>22</v>
      </c>
      <c r="O230" s="22" t="s">
        <v>23</v>
      </c>
      <c r="P230" s="22" t="s">
        <v>24</v>
      </c>
      <c r="Q230" s="23" t="s">
        <v>344</v>
      </c>
    </row>
    <row r="231" spans="1:17" ht="63.75" x14ac:dyDescent="0.25">
      <c r="A231" s="7">
        <f t="shared" si="3"/>
        <v>229</v>
      </c>
      <c r="B231" s="8" t="s">
        <v>16</v>
      </c>
      <c r="C231" s="8">
        <v>891180084</v>
      </c>
      <c r="D231" s="8">
        <v>2</v>
      </c>
      <c r="E231" s="37" t="s">
        <v>677</v>
      </c>
      <c r="F231" s="38">
        <v>12114407</v>
      </c>
      <c r="G231" s="9">
        <v>8</v>
      </c>
      <c r="H231" s="39" t="s">
        <v>678</v>
      </c>
      <c r="I231" s="40" t="s">
        <v>648</v>
      </c>
      <c r="J231" s="41">
        <v>41047</v>
      </c>
      <c r="K231" s="42">
        <v>382496</v>
      </c>
      <c r="L231" s="43" t="s">
        <v>43</v>
      </c>
      <c r="M231" s="22" t="s">
        <v>21</v>
      </c>
      <c r="N231" s="5" t="s">
        <v>22</v>
      </c>
      <c r="O231" s="22" t="s">
        <v>23</v>
      </c>
      <c r="P231" s="22" t="s">
        <v>24</v>
      </c>
      <c r="Q231" s="23" t="s">
        <v>344</v>
      </c>
    </row>
    <row r="232" spans="1:17" ht="76.5" x14ac:dyDescent="0.25">
      <c r="A232" s="7">
        <f t="shared" si="3"/>
        <v>230</v>
      </c>
      <c r="B232" s="8" t="s">
        <v>16</v>
      </c>
      <c r="C232" s="8">
        <v>891180084</v>
      </c>
      <c r="D232" s="8">
        <v>2</v>
      </c>
      <c r="E232" s="37" t="s">
        <v>655</v>
      </c>
      <c r="F232" s="38">
        <v>800224833</v>
      </c>
      <c r="G232" s="9">
        <v>2</v>
      </c>
      <c r="H232" s="39" t="s">
        <v>679</v>
      </c>
      <c r="I232" s="40" t="s">
        <v>680</v>
      </c>
      <c r="J232" s="41">
        <v>41047</v>
      </c>
      <c r="K232" s="42">
        <v>8952900</v>
      </c>
      <c r="L232" s="43" t="s">
        <v>362</v>
      </c>
      <c r="M232" s="22" t="s">
        <v>21</v>
      </c>
      <c r="N232" s="5" t="s">
        <v>22</v>
      </c>
      <c r="O232" s="22" t="s">
        <v>23</v>
      </c>
      <c r="P232" s="22" t="s">
        <v>24</v>
      </c>
      <c r="Q232" s="23" t="s">
        <v>344</v>
      </c>
    </row>
    <row r="233" spans="1:17" ht="51" x14ac:dyDescent="0.25">
      <c r="A233" s="7">
        <f t="shared" si="3"/>
        <v>231</v>
      </c>
      <c r="B233" s="8" t="s">
        <v>16</v>
      </c>
      <c r="C233" s="8">
        <v>891180084</v>
      </c>
      <c r="D233" s="8">
        <v>2</v>
      </c>
      <c r="E233" s="37" t="s">
        <v>681</v>
      </c>
      <c r="F233" s="38">
        <v>830025281</v>
      </c>
      <c r="G233" s="9">
        <v>2</v>
      </c>
      <c r="H233" s="39" t="s">
        <v>682</v>
      </c>
      <c r="I233" s="40" t="s">
        <v>683</v>
      </c>
      <c r="J233" s="41">
        <v>41064</v>
      </c>
      <c r="K233" s="42">
        <v>6720000</v>
      </c>
      <c r="L233" s="43" t="s">
        <v>362</v>
      </c>
      <c r="M233" s="22" t="s">
        <v>21</v>
      </c>
      <c r="N233" s="5" t="s">
        <v>22</v>
      </c>
      <c r="O233" s="22" t="s">
        <v>23</v>
      </c>
      <c r="P233" s="22" t="s">
        <v>24</v>
      </c>
      <c r="Q233" s="23" t="s">
        <v>344</v>
      </c>
    </row>
    <row r="234" spans="1:17" ht="63.75" x14ac:dyDescent="0.25">
      <c r="A234" s="7">
        <f t="shared" si="3"/>
        <v>232</v>
      </c>
      <c r="B234" s="8" t="s">
        <v>16</v>
      </c>
      <c r="C234" s="8">
        <v>891180084</v>
      </c>
      <c r="D234" s="8">
        <v>2</v>
      </c>
      <c r="E234" s="37" t="s">
        <v>684</v>
      </c>
      <c r="F234" s="38">
        <v>36182334</v>
      </c>
      <c r="G234" s="9">
        <v>6</v>
      </c>
      <c r="H234" s="39" t="s">
        <v>685</v>
      </c>
      <c r="I234" s="40" t="s">
        <v>648</v>
      </c>
      <c r="J234" s="41">
        <v>41047</v>
      </c>
      <c r="K234" s="42">
        <v>764992</v>
      </c>
      <c r="L234" s="43" t="s">
        <v>43</v>
      </c>
      <c r="M234" s="22" t="s">
        <v>21</v>
      </c>
      <c r="N234" s="5" t="s">
        <v>22</v>
      </c>
      <c r="O234" s="22" t="s">
        <v>23</v>
      </c>
      <c r="P234" s="22" t="s">
        <v>24</v>
      </c>
      <c r="Q234" s="23" t="s">
        <v>344</v>
      </c>
    </row>
    <row r="235" spans="1:17" ht="76.5" x14ac:dyDescent="0.25">
      <c r="A235" s="7">
        <f t="shared" si="3"/>
        <v>233</v>
      </c>
      <c r="B235" s="8" t="s">
        <v>16</v>
      </c>
      <c r="C235" s="8">
        <v>891180084</v>
      </c>
      <c r="D235" s="8">
        <v>2</v>
      </c>
      <c r="E235" s="37" t="s">
        <v>686</v>
      </c>
      <c r="F235" s="38">
        <v>1003893185</v>
      </c>
      <c r="G235" s="9">
        <v>7</v>
      </c>
      <c r="H235" s="39" t="s">
        <v>687</v>
      </c>
      <c r="I235" s="40" t="s">
        <v>688</v>
      </c>
      <c r="J235" s="41">
        <v>41057</v>
      </c>
      <c r="K235" s="42">
        <v>5360000</v>
      </c>
      <c r="L235" s="43" t="s">
        <v>43</v>
      </c>
      <c r="M235" s="22" t="s">
        <v>21</v>
      </c>
      <c r="N235" s="5" t="s">
        <v>22</v>
      </c>
      <c r="O235" s="22" t="s">
        <v>23</v>
      </c>
      <c r="P235" s="22" t="s">
        <v>24</v>
      </c>
      <c r="Q235" s="23" t="s">
        <v>344</v>
      </c>
    </row>
    <row r="236" spans="1:17" ht="76.5" x14ac:dyDescent="0.25">
      <c r="A236" s="7">
        <f t="shared" si="3"/>
        <v>234</v>
      </c>
      <c r="B236" s="8" t="s">
        <v>16</v>
      </c>
      <c r="C236" s="8">
        <v>891180084</v>
      </c>
      <c r="D236" s="8">
        <v>2</v>
      </c>
      <c r="E236" s="37" t="s">
        <v>359</v>
      </c>
      <c r="F236" s="38">
        <v>12120649</v>
      </c>
      <c r="G236" s="9">
        <v>8</v>
      </c>
      <c r="H236" s="39" t="s">
        <v>689</v>
      </c>
      <c r="I236" s="40" t="s">
        <v>690</v>
      </c>
      <c r="J236" s="41">
        <v>41057</v>
      </c>
      <c r="K236" s="42">
        <v>600000</v>
      </c>
      <c r="L236" s="43" t="s">
        <v>362</v>
      </c>
      <c r="M236" s="22" t="s">
        <v>21</v>
      </c>
      <c r="N236" s="5" t="s">
        <v>22</v>
      </c>
      <c r="O236" s="22" t="s">
        <v>23</v>
      </c>
      <c r="P236" s="22" t="s">
        <v>24</v>
      </c>
      <c r="Q236" s="23" t="s">
        <v>344</v>
      </c>
    </row>
    <row r="237" spans="1:17" ht="89.25" x14ac:dyDescent="0.25">
      <c r="A237" s="7">
        <f t="shared" si="3"/>
        <v>235</v>
      </c>
      <c r="B237" s="8" t="s">
        <v>16</v>
      </c>
      <c r="C237" s="8">
        <v>891180084</v>
      </c>
      <c r="D237" s="8">
        <v>2</v>
      </c>
      <c r="E237" s="37" t="s">
        <v>691</v>
      </c>
      <c r="F237" s="38">
        <v>94456330</v>
      </c>
      <c r="G237" s="9">
        <v>5</v>
      </c>
      <c r="H237" s="39" t="s">
        <v>692</v>
      </c>
      <c r="I237" s="40" t="s">
        <v>605</v>
      </c>
      <c r="J237" s="41">
        <v>41060</v>
      </c>
      <c r="K237" s="42">
        <v>959025</v>
      </c>
      <c r="L237" s="43" t="s">
        <v>43</v>
      </c>
      <c r="M237" s="22" t="s">
        <v>21</v>
      </c>
      <c r="N237" s="5" t="s">
        <v>22</v>
      </c>
      <c r="O237" s="22" t="s">
        <v>23</v>
      </c>
      <c r="P237" s="22" t="s">
        <v>24</v>
      </c>
      <c r="Q237" s="23" t="s">
        <v>344</v>
      </c>
    </row>
    <row r="238" spans="1:17" ht="89.25" x14ac:dyDescent="0.25">
      <c r="A238" s="7">
        <f t="shared" si="3"/>
        <v>236</v>
      </c>
      <c r="B238" s="8" t="s">
        <v>16</v>
      </c>
      <c r="C238" s="8">
        <v>891180084</v>
      </c>
      <c r="D238" s="8">
        <v>2</v>
      </c>
      <c r="E238" s="37" t="s">
        <v>278</v>
      </c>
      <c r="F238" s="38">
        <v>36183257</v>
      </c>
      <c r="G238" s="9">
        <v>1</v>
      </c>
      <c r="H238" s="39" t="s">
        <v>693</v>
      </c>
      <c r="I238" s="40" t="s">
        <v>694</v>
      </c>
      <c r="J238" s="41">
        <v>41060</v>
      </c>
      <c r="K238" s="42">
        <v>2022600</v>
      </c>
      <c r="L238" s="43" t="s">
        <v>362</v>
      </c>
      <c r="M238" s="22" t="s">
        <v>21</v>
      </c>
      <c r="N238" s="5" t="s">
        <v>22</v>
      </c>
      <c r="O238" s="22" t="s">
        <v>23</v>
      </c>
      <c r="P238" s="22" t="s">
        <v>24</v>
      </c>
      <c r="Q238" s="23" t="s">
        <v>344</v>
      </c>
    </row>
    <row r="239" spans="1:17" ht="63.75" x14ac:dyDescent="0.25">
      <c r="A239" s="7">
        <f t="shared" si="3"/>
        <v>237</v>
      </c>
      <c r="B239" s="8" t="s">
        <v>16</v>
      </c>
      <c r="C239" s="8">
        <v>891180084</v>
      </c>
      <c r="D239" s="8">
        <v>2</v>
      </c>
      <c r="E239" s="37" t="s">
        <v>695</v>
      </c>
      <c r="F239" s="38">
        <v>79267030</v>
      </c>
      <c r="G239" s="9">
        <v>5</v>
      </c>
      <c r="H239" s="39" t="s">
        <v>696</v>
      </c>
      <c r="I239" s="40" t="s">
        <v>697</v>
      </c>
      <c r="J239" s="41">
        <v>41082</v>
      </c>
      <c r="K239" s="42">
        <v>4808560</v>
      </c>
      <c r="L239" s="43" t="s">
        <v>43</v>
      </c>
      <c r="M239" s="22" t="s">
        <v>21</v>
      </c>
      <c r="N239" s="5" t="s">
        <v>22</v>
      </c>
      <c r="O239" s="22" t="s">
        <v>23</v>
      </c>
      <c r="P239" s="22" t="s">
        <v>24</v>
      </c>
      <c r="Q239" s="23" t="s">
        <v>344</v>
      </c>
    </row>
    <row r="240" spans="1:17" ht="102" x14ac:dyDescent="0.25">
      <c r="A240" s="7">
        <f t="shared" si="3"/>
        <v>238</v>
      </c>
      <c r="B240" s="8" t="s">
        <v>16</v>
      </c>
      <c r="C240" s="8">
        <v>891180084</v>
      </c>
      <c r="D240" s="8">
        <v>2</v>
      </c>
      <c r="E240" s="37" t="s">
        <v>698</v>
      </c>
      <c r="F240" s="38">
        <v>8600200890</v>
      </c>
      <c r="G240" s="9">
        <v>0</v>
      </c>
      <c r="H240" s="39" t="s">
        <v>699</v>
      </c>
      <c r="I240" s="40" t="s">
        <v>700</v>
      </c>
      <c r="J240" s="41">
        <v>41068</v>
      </c>
      <c r="K240" s="42">
        <v>1300000</v>
      </c>
      <c r="L240" s="43" t="s">
        <v>43</v>
      </c>
      <c r="M240" s="22" t="s">
        <v>21</v>
      </c>
      <c r="N240" s="5" t="s">
        <v>22</v>
      </c>
      <c r="O240" s="22" t="s">
        <v>23</v>
      </c>
      <c r="P240" s="22" t="s">
        <v>24</v>
      </c>
      <c r="Q240" s="23" t="s">
        <v>344</v>
      </c>
    </row>
    <row r="241" spans="1:17" ht="89.25" x14ac:dyDescent="0.25">
      <c r="A241" s="7">
        <f t="shared" si="3"/>
        <v>239</v>
      </c>
      <c r="B241" s="8" t="s">
        <v>16</v>
      </c>
      <c r="C241" s="8">
        <v>891180084</v>
      </c>
      <c r="D241" s="8">
        <v>2</v>
      </c>
      <c r="E241" s="37" t="s">
        <v>489</v>
      </c>
      <c r="F241" s="38">
        <v>12136332</v>
      </c>
      <c r="G241" s="9">
        <v>9</v>
      </c>
      <c r="H241" s="39" t="s">
        <v>701</v>
      </c>
      <c r="I241" s="40" t="s">
        <v>702</v>
      </c>
      <c r="J241" s="41">
        <v>41072</v>
      </c>
      <c r="K241" s="42">
        <v>2031000</v>
      </c>
      <c r="L241" s="43" t="s">
        <v>43</v>
      </c>
      <c r="M241" s="22" t="s">
        <v>21</v>
      </c>
      <c r="N241" s="5" t="s">
        <v>22</v>
      </c>
      <c r="O241" s="22" t="s">
        <v>23</v>
      </c>
      <c r="P241" s="22" t="s">
        <v>24</v>
      </c>
      <c r="Q241" s="23" t="s">
        <v>344</v>
      </c>
    </row>
    <row r="242" spans="1:17" ht="76.5" x14ac:dyDescent="0.25">
      <c r="A242" s="7">
        <f t="shared" si="3"/>
        <v>240</v>
      </c>
      <c r="B242" s="8" t="s">
        <v>16</v>
      </c>
      <c r="C242" s="8">
        <v>891180084</v>
      </c>
      <c r="D242" s="8">
        <v>2</v>
      </c>
      <c r="E242" s="37" t="s">
        <v>703</v>
      </c>
      <c r="F242" s="38">
        <v>837373</v>
      </c>
      <c r="G242" s="9"/>
      <c r="H242" s="39" t="s">
        <v>704</v>
      </c>
      <c r="I242" s="40" t="s">
        <v>705</v>
      </c>
      <c r="J242" s="41">
        <v>41068</v>
      </c>
      <c r="K242" s="42">
        <v>2479200</v>
      </c>
      <c r="L242" s="43" t="s">
        <v>43</v>
      </c>
      <c r="M242" s="22" t="s">
        <v>21</v>
      </c>
      <c r="N242" s="5" t="s">
        <v>22</v>
      </c>
      <c r="O242" s="22" t="s">
        <v>23</v>
      </c>
      <c r="P242" s="22" t="s">
        <v>24</v>
      </c>
      <c r="Q242" s="23" t="s">
        <v>344</v>
      </c>
    </row>
    <row r="243" spans="1:17" ht="76.5" x14ac:dyDescent="0.25">
      <c r="A243" s="7">
        <f t="shared" si="3"/>
        <v>241</v>
      </c>
      <c r="B243" s="8" t="s">
        <v>16</v>
      </c>
      <c r="C243" s="8">
        <v>891180084</v>
      </c>
      <c r="D243" s="8">
        <v>2</v>
      </c>
      <c r="E243" s="37" t="s">
        <v>706</v>
      </c>
      <c r="F243" s="38">
        <v>16772288</v>
      </c>
      <c r="G243" s="9">
        <v>4</v>
      </c>
      <c r="H243" s="39" t="s">
        <v>707</v>
      </c>
      <c r="I243" s="40" t="s">
        <v>708</v>
      </c>
      <c r="J243" s="41">
        <v>41068</v>
      </c>
      <c r="K243" s="42">
        <v>1239600</v>
      </c>
      <c r="L243" s="43" t="s">
        <v>43</v>
      </c>
      <c r="M243" s="22" t="s">
        <v>21</v>
      </c>
      <c r="N243" s="5" t="s">
        <v>22</v>
      </c>
      <c r="O243" s="22" t="s">
        <v>23</v>
      </c>
      <c r="P243" s="22" t="s">
        <v>24</v>
      </c>
      <c r="Q243" s="23" t="s">
        <v>344</v>
      </c>
    </row>
    <row r="244" spans="1:17" ht="76.5" x14ac:dyDescent="0.25">
      <c r="A244" s="7">
        <f t="shared" si="3"/>
        <v>242</v>
      </c>
      <c r="B244" s="8" t="s">
        <v>16</v>
      </c>
      <c r="C244" s="8">
        <v>891180084</v>
      </c>
      <c r="D244" s="8">
        <v>2</v>
      </c>
      <c r="E244" s="37" t="s">
        <v>458</v>
      </c>
      <c r="F244" s="38">
        <v>19256375</v>
      </c>
      <c r="G244" s="9">
        <v>5</v>
      </c>
      <c r="H244" s="39" t="s">
        <v>709</v>
      </c>
      <c r="I244" s="40" t="s">
        <v>708</v>
      </c>
      <c r="J244" s="41">
        <v>41068</v>
      </c>
      <c r="K244" s="42">
        <v>1239600</v>
      </c>
      <c r="L244" s="43" t="s">
        <v>43</v>
      </c>
      <c r="M244" s="22" t="s">
        <v>21</v>
      </c>
      <c r="N244" s="5" t="s">
        <v>22</v>
      </c>
      <c r="O244" s="22" t="s">
        <v>23</v>
      </c>
      <c r="P244" s="22" t="s">
        <v>24</v>
      </c>
      <c r="Q244" s="23" t="s">
        <v>344</v>
      </c>
    </row>
    <row r="245" spans="1:17" ht="102" x14ac:dyDescent="0.25">
      <c r="A245" s="7">
        <f t="shared" si="3"/>
        <v>243</v>
      </c>
      <c r="B245" s="8" t="s">
        <v>16</v>
      </c>
      <c r="C245" s="8">
        <v>891180084</v>
      </c>
      <c r="D245" s="8">
        <v>2</v>
      </c>
      <c r="E245" s="37" t="s">
        <v>385</v>
      </c>
      <c r="F245" s="38">
        <v>1075234712</v>
      </c>
      <c r="G245" s="9">
        <v>4</v>
      </c>
      <c r="H245" s="39" t="s">
        <v>710</v>
      </c>
      <c r="I245" s="40" t="s">
        <v>711</v>
      </c>
      <c r="J245" s="41">
        <v>41082</v>
      </c>
      <c r="K245" s="42">
        <v>11038016</v>
      </c>
      <c r="L245" s="43" t="s">
        <v>43</v>
      </c>
      <c r="M245" s="22" t="s">
        <v>21</v>
      </c>
      <c r="N245" s="5" t="s">
        <v>22</v>
      </c>
      <c r="O245" s="22" t="s">
        <v>23</v>
      </c>
      <c r="P245" s="22" t="s">
        <v>24</v>
      </c>
      <c r="Q245" s="23" t="s">
        <v>344</v>
      </c>
    </row>
    <row r="246" spans="1:17" ht="102" x14ac:dyDescent="0.25">
      <c r="A246" s="7">
        <f t="shared" si="3"/>
        <v>244</v>
      </c>
      <c r="B246" s="8" t="s">
        <v>16</v>
      </c>
      <c r="C246" s="8">
        <v>891180084</v>
      </c>
      <c r="D246" s="8">
        <v>2</v>
      </c>
      <c r="E246" s="37" t="s">
        <v>341</v>
      </c>
      <c r="F246" s="38">
        <v>36172631</v>
      </c>
      <c r="G246" s="9">
        <v>6</v>
      </c>
      <c r="H246" s="39" t="s">
        <v>712</v>
      </c>
      <c r="I246" s="40" t="s">
        <v>713</v>
      </c>
      <c r="J246" s="41">
        <v>41093</v>
      </c>
      <c r="K246" s="42">
        <v>2077000</v>
      </c>
      <c r="L246" s="43" t="s">
        <v>43</v>
      </c>
      <c r="M246" s="22" t="s">
        <v>21</v>
      </c>
      <c r="N246" s="5" t="s">
        <v>22</v>
      </c>
      <c r="O246" s="22" t="s">
        <v>23</v>
      </c>
      <c r="P246" s="22" t="s">
        <v>24</v>
      </c>
      <c r="Q246" s="23" t="s">
        <v>344</v>
      </c>
    </row>
    <row r="247" spans="1:17" ht="76.5" x14ac:dyDescent="0.25">
      <c r="A247" s="7">
        <f t="shared" si="3"/>
        <v>245</v>
      </c>
      <c r="B247" s="8" t="s">
        <v>16</v>
      </c>
      <c r="C247" s="8">
        <v>891180084</v>
      </c>
      <c r="D247" s="8">
        <v>2</v>
      </c>
      <c r="E247" s="37" t="s">
        <v>614</v>
      </c>
      <c r="F247" s="38">
        <v>36172136</v>
      </c>
      <c r="G247" s="9">
        <v>1</v>
      </c>
      <c r="H247" s="39" t="s">
        <v>714</v>
      </c>
      <c r="I247" s="40" t="s">
        <v>715</v>
      </c>
      <c r="J247" s="41">
        <v>41072</v>
      </c>
      <c r="K247" s="42">
        <v>296000</v>
      </c>
      <c r="L247" s="43" t="s">
        <v>362</v>
      </c>
      <c r="M247" s="22" t="s">
        <v>21</v>
      </c>
      <c r="N247" s="5" t="s">
        <v>22</v>
      </c>
      <c r="O247" s="22" t="s">
        <v>23</v>
      </c>
      <c r="P247" s="22" t="s">
        <v>24</v>
      </c>
      <c r="Q247" s="23" t="s">
        <v>344</v>
      </c>
    </row>
    <row r="248" spans="1:17" ht="51" x14ac:dyDescent="0.25">
      <c r="A248" s="7">
        <f t="shared" si="3"/>
        <v>246</v>
      </c>
      <c r="B248" s="8" t="s">
        <v>16</v>
      </c>
      <c r="C248" s="8">
        <v>891180084</v>
      </c>
      <c r="D248" s="8">
        <v>2</v>
      </c>
      <c r="E248" s="37" t="s">
        <v>423</v>
      </c>
      <c r="F248" s="38">
        <v>42113350</v>
      </c>
      <c r="G248" s="9">
        <v>1</v>
      </c>
      <c r="H248" s="39" t="s">
        <v>716</v>
      </c>
      <c r="I248" s="40" t="s">
        <v>717</v>
      </c>
      <c r="J248" s="41">
        <v>41080</v>
      </c>
      <c r="K248" s="42">
        <v>6017440</v>
      </c>
      <c r="L248" s="43" t="s">
        <v>43</v>
      </c>
      <c r="M248" s="22" t="s">
        <v>21</v>
      </c>
      <c r="N248" s="5" t="s">
        <v>22</v>
      </c>
      <c r="O248" s="22" t="s">
        <v>23</v>
      </c>
      <c r="P248" s="22" t="s">
        <v>24</v>
      </c>
      <c r="Q248" s="23" t="s">
        <v>344</v>
      </c>
    </row>
    <row r="249" spans="1:17" ht="114.75" x14ac:dyDescent="0.25">
      <c r="A249" s="7">
        <f t="shared" si="3"/>
        <v>247</v>
      </c>
      <c r="B249" s="8" t="s">
        <v>16</v>
      </c>
      <c r="C249" s="8">
        <v>891180084</v>
      </c>
      <c r="D249" s="8">
        <v>2</v>
      </c>
      <c r="E249" s="37" t="s">
        <v>718</v>
      </c>
      <c r="F249" s="38">
        <v>36163554</v>
      </c>
      <c r="G249" s="9">
        <v>9</v>
      </c>
      <c r="H249" s="39" t="s">
        <v>719</v>
      </c>
      <c r="I249" s="40" t="s">
        <v>720</v>
      </c>
      <c r="J249" s="41">
        <v>41080</v>
      </c>
      <c r="K249" s="42">
        <v>2600000</v>
      </c>
      <c r="L249" s="43" t="s">
        <v>43</v>
      </c>
      <c r="M249" s="22" t="s">
        <v>21</v>
      </c>
      <c r="N249" s="5" t="s">
        <v>22</v>
      </c>
      <c r="O249" s="22" t="s">
        <v>23</v>
      </c>
      <c r="P249" s="22" t="s">
        <v>24</v>
      </c>
      <c r="Q249" s="23" t="s">
        <v>344</v>
      </c>
    </row>
    <row r="250" spans="1:17" ht="63.75" x14ac:dyDescent="0.25">
      <c r="A250" s="7">
        <f t="shared" si="3"/>
        <v>248</v>
      </c>
      <c r="B250" s="8" t="s">
        <v>16</v>
      </c>
      <c r="C250" s="8">
        <v>891180084</v>
      </c>
      <c r="D250" s="8">
        <v>2</v>
      </c>
      <c r="E250" s="37" t="s">
        <v>721</v>
      </c>
      <c r="F250" s="38">
        <v>35514573</v>
      </c>
      <c r="G250" s="9">
        <v>2</v>
      </c>
      <c r="H250" s="39" t="s">
        <v>722</v>
      </c>
      <c r="I250" s="40" t="s">
        <v>723</v>
      </c>
      <c r="J250" s="41">
        <v>41088</v>
      </c>
      <c r="K250" s="42">
        <v>6000000</v>
      </c>
      <c r="L250" s="43" t="s">
        <v>43</v>
      </c>
      <c r="M250" s="22" t="s">
        <v>21</v>
      </c>
      <c r="N250" s="5" t="s">
        <v>22</v>
      </c>
      <c r="O250" s="22" t="s">
        <v>23</v>
      </c>
      <c r="P250" s="22" t="s">
        <v>24</v>
      </c>
      <c r="Q250" s="23" t="s">
        <v>344</v>
      </c>
    </row>
    <row r="251" spans="1:17" ht="63.75" x14ac:dyDescent="0.25">
      <c r="A251" s="7">
        <f t="shared" si="3"/>
        <v>249</v>
      </c>
      <c r="B251" s="8" t="s">
        <v>16</v>
      </c>
      <c r="C251" s="8">
        <v>891180084</v>
      </c>
      <c r="D251" s="8">
        <v>2</v>
      </c>
      <c r="E251" s="37" t="s">
        <v>724</v>
      </c>
      <c r="F251" s="38">
        <v>33750598</v>
      </c>
      <c r="G251" s="9">
        <v>1</v>
      </c>
      <c r="H251" s="39" t="s">
        <v>725</v>
      </c>
      <c r="I251" s="40" t="s">
        <v>726</v>
      </c>
      <c r="J251" s="41">
        <v>41082</v>
      </c>
      <c r="K251" s="42">
        <v>2556000</v>
      </c>
      <c r="L251" s="43" t="s">
        <v>43</v>
      </c>
      <c r="M251" s="22" t="s">
        <v>21</v>
      </c>
      <c r="N251" s="5" t="s">
        <v>22</v>
      </c>
      <c r="O251" s="22" t="s">
        <v>23</v>
      </c>
      <c r="P251" s="22" t="s">
        <v>24</v>
      </c>
      <c r="Q251" s="23" t="s">
        <v>344</v>
      </c>
    </row>
    <row r="252" spans="1:17" ht="51" x14ac:dyDescent="0.25">
      <c r="A252" s="7">
        <f t="shared" si="3"/>
        <v>250</v>
      </c>
      <c r="B252" s="8" t="s">
        <v>16</v>
      </c>
      <c r="C252" s="8">
        <v>891180084</v>
      </c>
      <c r="D252" s="8">
        <v>2</v>
      </c>
      <c r="E252" s="48" t="s">
        <v>369</v>
      </c>
      <c r="F252" s="49">
        <v>39572081</v>
      </c>
      <c r="G252" s="9">
        <v>2</v>
      </c>
      <c r="H252" s="50" t="s">
        <v>727</v>
      </c>
      <c r="I252" s="32" t="s">
        <v>728</v>
      </c>
      <c r="J252" s="51">
        <v>41093</v>
      </c>
      <c r="K252" s="36">
        <v>7197124</v>
      </c>
      <c r="L252" s="43" t="s">
        <v>43</v>
      </c>
      <c r="M252" s="22" t="s">
        <v>21</v>
      </c>
      <c r="N252" s="5" t="s">
        <v>22</v>
      </c>
      <c r="O252" s="22" t="s">
        <v>23</v>
      </c>
      <c r="P252" s="22" t="s">
        <v>24</v>
      </c>
      <c r="Q252" s="23" t="s">
        <v>344</v>
      </c>
    </row>
    <row r="253" spans="1:17" ht="51" x14ac:dyDescent="0.25">
      <c r="A253" s="7">
        <f t="shared" si="3"/>
        <v>251</v>
      </c>
      <c r="B253" s="8" t="s">
        <v>16</v>
      </c>
      <c r="C253" s="8">
        <v>891180084</v>
      </c>
      <c r="D253" s="8">
        <v>2</v>
      </c>
      <c r="E253" s="48" t="s">
        <v>278</v>
      </c>
      <c r="F253" s="49">
        <v>36183257</v>
      </c>
      <c r="G253" s="9">
        <v>1</v>
      </c>
      <c r="H253" s="50" t="s">
        <v>729</v>
      </c>
      <c r="I253" s="32" t="s">
        <v>730</v>
      </c>
      <c r="J253" s="51">
        <v>41096</v>
      </c>
      <c r="K253" s="36">
        <v>349972</v>
      </c>
      <c r="L253" s="43" t="s">
        <v>362</v>
      </c>
      <c r="M253" s="22" t="s">
        <v>21</v>
      </c>
      <c r="N253" s="5" t="s">
        <v>22</v>
      </c>
      <c r="O253" s="22" t="s">
        <v>23</v>
      </c>
      <c r="P253" s="22" t="s">
        <v>24</v>
      </c>
      <c r="Q253" s="23" t="s">
        <v>344</v>
      </c>
    </row>
    <row r="254" spans="1:17" ht="51" x14ac:dyDescent="0.25">
      <c r="A254" s="7">
        <f t="shared" si="3"/>
        <v>252</v>
      </c>
      <c r="B254" s="8" t="s">
        <v>16</v>
      </c>
      <c r="C254" s="8">
        <v>891180084</v>
      </c>
      <c r="D254" s="8">
        <v>2</v>
      </c>
      <c r="E254" s="48" t="s">
        <v>731</v>
      </c>
      <c r="F254" s="49">
        <v>36167412</v>
      </c>
      <c r="G254" s="9">
        <v>1</v>
      </c>
      <c r="H254" s="50" t="s">
        <v>732</v>
      </c>
      <c r="I254" s="32" t="s">
        <v>733</v>
      </c>
      <c r="J254" s="51">
        <v>41095</v>
      </c>
      <c r="K254" s="36">
        <v>1600000</v>
      </c>
      <c r="L254" s="43" t="s">
        <v>43</v>
      </c>
      <c r="M254" s="22" t="s">
        <v>21</v>
      </c>
      <c r="N254" s="5" t="s">
        <v>22</v>
      </c>
      <c r="O254" s="22" t="s">
        <v>23</v>
      </c>
      <c r="P254" s="22" t="s">
        <v>24</v>
      </c>
      <c r="Q254" s="23" t="s">
        <v>344</v>
      </c>
    </row>
    <row r="255" spans="1:17" ht="63.75" x14ac:dyDescent="0.25">
      <c r="A255" s="7">
        <f t="shared" si="3"/>
        <v>253</v>
      </c>
      <c r="B255" s="8" t="s">
        <v>16</v>
      </c>
      <c r="C255" s="8">
        <v>891180084</v>
      </c>
      <c r="D255" s="8">
        <v>2</v>
      </c>
      <c r="E255" s="48" t="s">
        <v>734</v>
      </c>
      <c r="F255" s="49">
        <v>7226863</v>
      </c>
      <c r="G255" s="9">
        <v>6</v>
      </c>
      <c r="H255" s="50" t="s">
        <v>735</v>
      </c>
      <c r="I255" s="32" t="s">
        <v>736</v>
      </c>
      <c r="J255" s="51">
        <v>41102</v>
      </c>
      <c r="K255" s="36">
        <v>3718800</v>
      </c>
      <c r="L255" s="43" t="s">
        <v>43</v>
      </c>
      <c r="M255" s="22" t="s">
        <v>21</v>
      </c>
      <c r="N255" s="5" t="s">
        <v>22</v>
      </c>
      <c r="O255" s="22" t="s">
        <v>23</v>
      </c>
      <c r="P255" s="22" t="s">
        <v>24</v>
      </c>
      <c r="Q255" s="23" t="s">
        <v>344</v>
      </c>
    </row>
    <row r="256" spans="1:17" ht="76.5" x14ac:dyDescent="0.25">
      <c r="A256" s="7">
        <f t="shared" si="3"/>
        <v>254</v>
      </c>
      <c r="B256" s="8" t="s">
        <v>16</v>
      </c>
      <c r="C256" s="8">
        <v>891180084</v>
      </c>
      <c r="D256" s="8">
        <v>2</v>
      </c>
      <c r="E256" s="48" t="s">
        <v>737</v>
      </c>
      <c r="F256" s="49">
        <v>800213675</v>
      </c>
      <c r="G256" s="9">
        <v>8</v>
      </c>
      <c r="H256" s="50" t="s">
        <v>738</v>
      </c>
      <c r="I256" s="32" t="s">
        <v>739</v>
      </c>
      <c r="J256" s="51">
        <v>41099</v>
      </c>
      <c r="K256" s="36">
        <v>346950</v>
      </c>
      <c r="L256" s="43" t="s">
        <v>362</v>
      </c>
      <c r="M256" s="22" t="s">
        <v>21</v>
      </c>
      <c r="N256" s="5" t="s">
        <v>22</v>
      </c>
      <c r="O256" s="22" t="s">
        <v>23</v>
      </c>
      <c r="P256" s="22" t="s">
        <v>24</v>
      </c>
      <c r="Q256" s="23" t="s">
        <v>344</v>
      </c>
    </row>
    <row r="257" spans="1:17" ht="102" x14ac:dyDescent="0.25">
      <c r="A257" s="7">
        <f t="shared" si="3"/>
        <v>255</v>
      </c>
      <c r="B257" s="8" t="s">
        <v>16</v>
      </c>
      <c r="C257" s="8">
        <v>891180084</v>
      </c>
      <c r="D257" s="8">
        <v>2</v>
      </c>
      <c r="E257" s="48" t="s">
        <v>740</v>
      </c>
      <c r="F257" s="49">
        <v>52076724</v>
      </c>
      <c r="G257" s="9">
        <v>1</v>
      </c>
      <c r="H257" s="50" t="s">
        <v>741</v>
      </c>
      <c r="I257" s="32" t="s">
        <v>742</v>
      </c>
      <c r="J257" s="51">
        <v>41100</v>
      </c>
      <c r="K257" s="36">
        <v>9892596</v>
      </c>
      <c r="L257" s="43" t="s">
        <v>362</v>
      </c>
      <c r="M257" s="22" t="s">
        <v>21</v>
      </c>
      <c r="N257" s="5" t="s">
        <v>22</v>
      </c>
      <c r="O257" s="22" t="s">
        <v>23</v>
      </c>
      <c r="P257" s="22" t="s">
        <v>24</v>
      </c>
      <c r="Q257" s="23" t="s">
        <v>344</v>
      </c>
    </row>
    <row r="258" spans="1:17" ht="63.75" x14ac:dyDescent="0.25">
      <c r="A258" s="7">
        <f t="shared" si="3"/>
        <v>256</v>
      </c>
      <c r="B258" s="8" t="s">
        <v>16</v>
      </c>
      <c r="C258" s="8">
        <v>891180084</v>
      </c>
      <c r="D258" s="8">
        <v>2</v>
      </c>
      <c r="E258" s="48" t="s">
        <v>743</v>
      </c>
      <c r="F258" s="49">
        <v>55178145</v>
      </c>
      <c r="G258" s="9">
        <v>4</v>
      </c>
      <c r="H258" s="50" t="s">
        <v>744</v>
      </c>
      <c r="I258" s="32" t="s">
        <v>745</v>
      </c>
      <c r="J258" s="51">
        <v>41117</v>
      </c>
      <c r="K258" s="36">
        <v>2000000</v>
      </c>
      <c r="L258" s="43" t="s">
        <v>362</v>
      </c>
      <c r="M258" s="22" t="s">
        <v>21</v>
      </c>
      <c r="N258" s="5" t="s">
        <v>22</v>
      </c>
      <c r="O258" s="22" t="s">
        <v>23</v>
      </c>
      <c r="P258" s="22" t="s">
        <v>24</v>
      </c>
      <c r="Q258" s="23" t="s">
        <v>344</v>
      </c>
    </row>
    <row r="259" spans="1:17" ht="63.75" x14ac:dyDescent="0.25">
      <c r="A259" s="7">
        <f t="shared" si="3"/>
        <v>257</v>
      </c>
      <c r="B259" s="8" t="s">
        <v>16</v>
      </c>
      <c r="C259" s="8">
        <v>891180084</v>
      </c>
      <c r="D259" s="8">
        <v>2</v>
      </c>
      <c r="E259" s="48" t="s">
        <v>278</v>
      </c>
      <c r="F259" s="49">
        <v>36183257</v>
      </c>
      <c r="G259" s="9">
        <v>1</v>
      </c>
      <c r="H259" s="50" t="s">
        <v>746</v>
      </c>
      <c r="I259" s="32" t="s">
        <v>747</v>
      </c>
      <c r="J259" s="51">
        <v>41115</v>
      </c>
      <c r="K259" s="36">
        <v>510400</v>
      </c>
      <c r="L259" s="43" t="s">
        <v>362</v>
      </c>
      <c r="M259" s="22" t="s">
        <v>21</v>
      </c>
      <c r="N259" s="5" t="s">
        <v>22</v>
      </c>
      <c r="O259" s="22" t="s">
        <v>23</v>
      </c>
      <c r="P259" s="22" t="s">
        <v>24</v>
      </c>
      <c r="Q259" s="23" t="s">
        <v>344</v>
      </c>
    </row>
    <row r="260" spans="1:17" ht="51" x14ac:dyDescent="0.25">
      <c r="A260" s="7">
        <f t="shared" si="3"/>
        <v>258</v>
      </c>
      <c r="B260" s="8" t="s">
        <v>16</v>
      </c>
      <c r="C260" s="8">
        <v>891180084</v>
      </c>
      <c r="D260" s="8">
        <v>2</v>
      </c>
      <c r="E260" s="48" t="s">
        <v>429</v>
      </c>
      <c r="F260" s="49">
        <v>37729210</v>
      </c>
      <c r="G260" s="9">
        <v>5</v>
      </c>
      <c r="H260" s="50" t="s">
        <v>748</v>
      </c>
      <c r="I260" s="32" t="s">
        <v>749</v>
      </c>
      <c r="J260" s="51">
        <v>41124</v>
      </c>
      <c r="K260" s="36">
        <v>928200</v>
      </c>
      <c r="L260" s="43" t="s">
        <v>43</v>
      </c>
      <c r="M260" s="22" t="s">
        <v>21</v>
      </c>
      <c r="N260" s="5" t="s">
        <v>22</v>
      </c>
      <c r="O260" s="22" t="s">
        <v>23</v>
      </c>
      <c r="P260" s="22" t="s">
        <v>24</v>
      </c>
      <c r="Q260" s="23" t="s">
        <v>344</v>
      </c>
    </row>
    <row r="261" spans="1:17" ht="63.75" x14ac:dyDescent="0.25">
      <c r="A261" s="7">
        <f t="shared" ref="A261:A324" si="4">A260+1</f>
        <v>259</v>
      </c>
      <c r="B261" s="8" t="s">
        <v>16</v>
      </c>
      <c r="C261" s="8">
        <v>891180084</v>
      </c>
      <c r="D261" s="8">
        <v>2</v>
      </c>
      <c r="E261" s="48" t="s">
        <v>750</v>
      </c>
      <c r="F261" s="49">
        <v>19188486</v>
      </c>
      <c r="G261" s="9">
        <v>2</v>
      </c>
      <c r="H261" s="50" t="s">
        <v>751</v>
      </c>
      <c r="I261" s="32" t="s">
        <v>752</v>
      </c>
      <c r="J261" s="51">
        <v>41123</v>
      </c>
      <c r="K261" s="36">
        <v>885600</v>
      </c>
      <c r="L261" s="43" t="s">
        <v>43</v>
      </c>
      <c r="M261" s="22" t="s">
        <v>21</v>
      </c>
      <c r="N261" s="5" t="s">
        <v>22</v>
      </c>
      <c r="O261" s="22" t="s">
        <v>23</v>
      </c>
      <c r="P261" s="22" t="s">
        <v>24</v>
      </c>
      <c r="Q261" s="23" t="s">
        <v>344</v>
      </c>
    </row>
    <row r="262" spans="1:17" ht="51" x14ac:dyDescent="0.25">
      <c r="A262" s="7">
        <f t="shared" si="4"/>
        <v>260</v>
      </c>
      <c r="B262" s="8" t="s">
        <v>16</v>
      </c>
      <c r="C262" s="8">
        <v>891180084</v>
      </c>
      <c r="D262" s="8">
        <v>2</v>
      </c>
      <c r="E262" s="48" t="s">
        <v>439</v>
      </c>
      <c r="F262" s="49">
        <v>36171512</v>
      </c>
      <c r="G262" s="9">
        <v>3</v>
      </c>
      <c r="H262" s="50" t="s">
        <v>753</v>
      </c>
      <c r="I262" s="32" t="s">
        <v>754</v>
      </c>
      <c r="J262" s="51">
        <v>41122</v>
      </c>
      <c r="K262" s="36">
        <v>875000</v>
      </c>
      <c r="L262" s="43" t="s">
        <v>43</v>
      </c>
      <c r="M262" s="22" t="s">
        <v>21</v>
      </c>
      <c r="N262" s="5" t="s">
        <v>22</v>
      </c>
      <c r="O262" s="22" t="s">
        <v>23</v>
      </c>
      <c r="P262" s="22" t="s">
        <v>24</v>
      </c>
      <c r="Q262" s="23" t="s">
        <v>344</v>
      </c>
    </row>
    <row r="263" spans="1:17" ht="63.75" x14ac:dyDescent="0.25">
      <c r="A263" s="7">
        <f t="shared" si="4"/>
        <v>261</v>
      </c>
      <c r="B263" s="8" t="s">
        <v>16</v>
      </c>
      <c r="C263" s="8">
        <v>891180084</v>
      </c>
      <c r="D263" s="8">
        <v>2</v>
      </c>
      <c r="E263" s="48" t="s">
        <v>446</v>
      </c>
      <c r="F263" s="49">
        <v>55161324</v>
      </c>
      <c r="G263" s="9">
        <v>1</v>
      </c>
      <c r="H263" s="50" t="s">
        <v>755</v>
      </c>
      <c r="I263" s="32" t="s">
        <v>756</v>
      </c>
      <c r="J263" s="51">
        <v>41122</v>
      </c>
      <c r="K263" s="36">
        <v>3000000</v>
      </c>
      <c r="L263" s="43" t="s">
        <v>43</v>
      </c>
      <c r="M263" s="22" t="s">
        <v>21</v>
      </c>
      <c r="N263" s="5" t="s">
        <v>22</v>
      </c>
      <c r="O263" s="22" t="s">
        <v>23</v>
      </c>
      <c r="P263" s="22" t="s">
        <v>24</v>
      </c>
      <c r="Q263" s="23" t="s">
        <v>344</v>
      </c>
    </row>
    <row r="264" spans="1:17" ht="63.75" x14ac:dyDescent="0.25">
      <c r="A264" s="7">
        <f t="shared" si="4"/>
        <v>262</v>
      </c>
      <c r="B264" s="8" t="s">
        <v>16</v>
      </c>
      <c r="C264" s="8">
        <v>891180084</v>
      </c>
      <c r="D264" s="8">
        <v>2</v>
      </c>
      <c r="E264" s="48" t="s">
        <v>426</v>
      </c>
      <c r="F264" s="49">
        <v>26579047</v>
      </c>
      <c r="G264" s="9">
        <v>6</v>
      </c>
      <c r="H264" s="50" t="s">
        <v>757</v>
      </c>
      <c r="I264" s="32" t="s">
        <v>758</v>
      </c>
      <c r="J264" s="51">
        <v>41115</v>
      </c>
      <c r="K264" s="36">
        <v>2795720</v>
      </c>
      <c r="L264" s="43" t="s">
        <v>43</v>
      </c>
      <c r="M264" s="22" t="s">
        <v>21</v>
      </c>
      <c r="N264" s="5" t="s">
        <v>22</v>
      </c>
      <c r="O264" s="22" t="s">
        <v>23</v>
      </c>
      <c r="P264" s="22" t="s">
        <v>24</v>
      </c>
      <c r="Q264" s="23" t="s">
        <v>344</v>
      </c>
    </row>
    <row r="265" spans="1:17" ht="89.25" x14ac:dyDescent="0.25">
      <c r="A265" s="7">
        <f t="shared" si="4"/>
        <v>263</v>
      </c>
      <c r="B265" s="8" t="s">
        <v>16</v>
      </c>
      <c r="C265" s="8">
        <v>891180084</v>
      </c>
      <c r="D265" s="8">
        <v>2</v>
      </c>
      <c r="E265" s="48" t="s">
        <v>341</v>
      </c>
      <c r="F265" s="49">
        <v>36172631</v>
      </c>
      <c r="G265" s="9">
        <v>6</v>
      </c>
      <c r="H265" s="50" t="s">
        <v>759</v>
      </c>
      <c r="I265" s="32" t="s">
        <v>760</v>
      </c>
      <c r="J265" s="51">
        <v>41122</v>
      </c>
      <c r="K265" s="36">
        <v>10500000</v>
      </c>
      <c r="L265" s="43" t="s">
        <v>43</v>
      </c>
      <c r="M265" s="22" t="s">
        <v>21</v>
      </c>
      <c r="N265" s="5" t="s">
        <v>22</v>
      </c>
      <c r="O265" s="22" t="s">
        <v>23</v>
      </c>
      <c r="P265" s="22" t="s">
        <v>24</v>
      </c>
      <c r="Q265" s="23" t="s">
        <v>344</v>
      </c>
    </row>
    <row r="266" spans="1:17" ht="51" x14ac:dyDescent="0.25">
      <c r="A266" s="7">
        <f t="shared" si="4"/>
        <v>264</v>
      </c>
      <c r="B266" s="8" t="s">
        <v>16</v>
      </c>
      <c r="C266" s="8">
        <v>891180084</v>
      </c>
      <c r="D266" s="8">
        <v>2</v>
      </c>
      <c r="E266" s="48" t="s">
        <v>442</v>
      </c>
      <c r="F266" s="49">
        <v>36178454</v>
      </c>
      <c r="G266" s="9">
        <v>6</v>
      </c>
      <c r="H266" s="50" t="s">
        <v>761</v>
      </c>
      <c r="I266" s="32" t="s">
        <v>754</v>
      </c>
      <c r="J266" s="51">
        <v>41131</v>
      </c>
      <c r="K266" s="36">
        <v>875000</v>
      </c>
      <c r="L266" s="43" t="s">
        <v>43</v>
      </c>
      <c r="M266" s="22" t="s">
        <v>21</v>
      </c>
      <c r="N266" s="5" t="s">
        <v>22</v>
      </c>
      <c r="O266" s="22" t="s">
        <v>23</v>
      </c>
      <c r="P266" s="22" t="s">
        <v>24</v>
      </c>
      <c r="Q266" s="23" t="s">
        <v>344</v>
      </c>
    </row>
    <row r="267" spans="1:17" ht="51" x14ac:dyDescent="0.25">
      <c r="A267" s="7">
        <f t="shared" si="4"/>
        <v>265</v>
      </c>
      <c r="B267" s="8" t="s">
        <v>16</v>
      </c>
      <c r="C267" s="8">
        <v>891180084</v>
      </c>
      <c r="D267" s="8">
        <v>2</v>
      </c>
      <c r="E267" s="48" t="s">
        <v>762</v>
      </c>
      <c r="F267" s="49">
        <v>26421125</v>
      </c>
      <c r="G267" s="9">
        <v>3</v>
      </c>
      <c r="H267" s="50" t="s">
        <v>763</v>
      </c>
      <c r="I267" s="32" t="s">
        <v>754</v>
      </c>
      <c r="J267" s="51">
        <v>41142</v>
      </c>
      <c r="K267" s="36">
        <v>750000</v>
      </c>
      <c r="L267" s="43" t="s">
        <v>43</v>
      </c>
      <c r="M267" s="22" t="s">
        <v>21</v>
      </c>
      <c r="N267" s="5" t="s">
        <v>22</v>
      </c>
      <c r="O267" s="22" t="s">
        <v>23</v>
      </c>
      <c r="P267" s="22" t="s">
        <v>24</v>
      </c>
      <c r="Q267" s="23" t="s">
        <v>344</v>
      </c>
    </row>
    <row r="268" spans="1:17" ht="63.75" x14ac:dyDescent="0.25">
      <c r="A268" s="7">
        <f t="shared" si="4"/>
        <v>266</v>
      </c>
      <c r="B268" s="8" t="s">
        <v>16</v>
      </c>
      <c r="C268" s="8">
        <v>891180084</v>
      </c>
      <c r="D268" s="8">
        <v>2</v>
      </c>
      <c r="E268" s="48" t="s">
        <v>278</v>
      </c>
      <c r="F268" s="49">
        <v>36183257</v>
      </c>
      <c r="G268" s="9">
        <v>1</v>
      </c>
      <c r="H268" s="50" t="s">
        <v>764</v>
      </c>
      <c r="I268" s="32" t="s">
        <v>765</v>
      </c>
      <c r="J268" s="51">
        <v>41127</v>
      </c>
      <c r="K268" s="36">
        <v>1600000</v>
      </c>
      <c r="L268" s="43" t="s">
        <v>362</v>
      </c>
      <c r="M268" s="22" t="s">
        <v>21</v>
      </c>
      <c r="N268" s="5" t="s">
        <v>22</v>
      </c>
      <c r="O268" s="22" t="s">
        <v>23</v>
      </c>
      <c r="P268" s="22" t="s">
        <v>24</v>
      </c>
      <c r="Q268" s="23" t="s">
        <v>344</v>
      </c>
    </row>
    <row r="269" spans="1:17" ht="51" x14ac:dyDescent="0.25">
      <c r="A269" s="7">
        <f t="shared" si="4"/>
        <v>267</v>
      </c>
      <c r="B269" s="8" t="s">
        <v>16</v>
      </c>
      <c r="C269" s="8">
        <v>891180084</v>
      </c>
      <c r="D269" s="8">
        <v>2</v>
      </c>
      <c r="E269" s="48" t="s">
        <v>278</v>
      </c>
      <c r="F269" s="49">
        <v>36183257</v>
      </c>
      <c r="G269" s="9">
        <v>1</v>
      </c>
      <c r="H269" s="50" t="s">
        <v>766</v>
      </c>
      <c r="I269" s="32" t="s">
        <v>767</v>
      </c>
      <c r="J269" s="51">
        <v>41127</v>
      </c>
      <c r="K269" s="36">
        <v>399867</v>
      </c>
      <c r="L269" s="43" t="s">
        <v>362</v>
      </c>
      <c r="M269" s="22" t="s">
        <v>21</v>
      </c>
      <c r="N269" s="5" t="s">
        <v>22</v>
      </c>
      <c r="O269" s="22" t="s">
        <v>23</v>
      </c>
      <c r="P269" s="22" t="s">
        <v>24</v>
      </c>
      <c r="Q269" s="23" t="s">
        <v>344</v>
      </c>
    </row>
    <row r="270" spans="1:17" ht="63.75" x14ac:dyDescent="0.25">
      <c r="A270" s="7">
        <f t="shared" si="4"/>
        <v>268</v>
      </c>
      <c r="B270" s="8" t="s">
        <v>16</v>
      </c>
      <c r="C270" s="8">
        <v>891180084</v>
      </c>
      <c r="D270" s="8">
        <v>2</v>
      </c>
      <c r="E270" s="48" t="s">
        <v>379</v>
      </c>
      <c r="F270" s="49">
        <v>36151634</v>
      </c>
      <c r="G270" s="9">
        <v>8</v>
      </c>
      <c r="H270" s="50" t="s">
        <v>768</v>
      </c>
      <c r="I270" s="32" t="s">
        <v>769</v>
      </c>
      <c r="J270" s="51">
        <v>41127</v>
      </c>
      <c r="K270" s="36">
        <v>199980</v>
      </c>
      <c r="L270" s="43" t="s">
        <v>362</v>
      </c>
      <c r="M270" s="22" t="s">
        <v>21</v>
      </c>
      <c r="N270" s="5" t="s">
        <v>22</v>
      </c>
      <c r="O270" s="22" t="s">
        <v>23</v>
      </c>
      <c r="P270" s="22" t="s">
        <v>24</v>
      </c>
      <c r="Q270" s="23" t="s">
        <v>344</v>
      </c>
    </row>
    <row r="271" spans="1:17" ht="63.75" x14ac:dyDescent="0.25">
      <c r="A271" s="7">
        <f t="shared" si="4"/>
        <v>269</v>
      </c>
      <c r="B271" s="8" t="s">
        <v>16</v>
      </c>
      <c r="C271" s="8">
        <v>891180084</v>
      </c>
      <c r="D271" s="8">
        <v>2</v>
      </c>
      <c r="E271" s="48" t="s">
        <v>466</v>
      </c>
      <c r="F271" s="49">
        <v>860402717</v>
      </c>
      <c r="G271" s="9">
        <v>8</v>
      </c>
      <c r="H271" s="50" t="s">
        <v>770</v>
      </c>
      <c r="I271" s="32" t="s">
        <v>771</v>
      </c>
      <c r="J271" s="51">
        <v>41131</v>
      </c>
      <c r="K271" s="36">
        <v>6644000</v>
      </c>
      <c r="L271" s="43" t="s">
        <v>362</v>
      </c>
      <c r="M271" s="22" t="s">
        <v>21</v>
      </c>
      <c r="N271" s="5" t="s">
        <v>22</v>
      </c>
      <c r="O271" s="22" t="s">
        <v>23</v>
      </c>
      <c r="P271" s="22" t="s">
        <v>24</v>
      </c>
      <c r="Q271" s="23" t="s">
        <v>344</v>
      </c>
    </row>
    <row r="272" spans="1:17" ht="63.75" x14ac:dyDescent="0.25">
      <c r="A272" s="7">
        <f t="shared" si="4"/>
        <v>270</v>
      </c>
      <c r="B272" s="8" t="s">
        <v>16</v>
      </c>
      <c r="C272" s="8">
        <v>891180084</v>
      </c>
      <c r="D272" s="8">
        <v>2</v>
      </c>
      <c r="E272" s="48" t="s">
        <v>772</v>
      </c>
      <c r="F272" s="49">
        <v>55158838</v>
      </c>
      <c r="G272" s="9">
        <v>4</v>
      </c>
      <c r="H272" s="50" t="s">
        <v>773</v>
      </c>
      <c r="I272" s="32" t="s">
        <v>774</v>
      </c>
      <c r="J272" s="51">
        <v>41138</v>
      </c>
      <c r="K272" s="36">
        <v>944640</v>
      </c>
      <c r="L272" s="43" t="s">
        <v>43</v>
      </c>
      <c r="M272" s="22" t="s">
        <v>21</v>
      </c>
      <c r="N272" s="5" t="s">
        <v>22</v>
      </c>
      <c r="O272" s="22" t="s">
        <v>23</v>
      </c>
      <c r="P272" s="22" t="s">
        <v>24</v>
      </c>
      <c r="Q272" s="23" t="s">
        <v>344</v>
      </c>
    </row>
    <row r="273" spans="1:17" ht="63.75" x14ac:dyDescent="0.25">
      <c r="A273" s="7">
        <f t="shared" si="4"/>
        <v>271</v>
      </c>
      <c r="B273" s="8" t="s">
        <v>16</v>
      </c>
      <c r="C273" s="8">
        <v>891180084</v>
      </c>
      <c r="D273" s="8">
        <v>2</v>
      </c>
      <c r="E273" s="48" t="s">
        <v>775</v>
      </c>
      <c r="F273" s="49">
        <v>36346658</v>
      </c>
      <c r="G273" s="9">
        <v>2</v>
      </c>
      <c r="H273" s="50" t="s">
        <v>776</v>
      </c>
      <c r="I273" s="32" t="s">
        <v>774</v>
      </c>
      <c r="J273" s="51">
        <v>41138</v>
      </c>
      <c r="K273" s="36">
        <v>826656</v>
      </c>
      <c r="L273" s="43" t="s">
        <v>43</v>
      </c>
      <c r="M273" s="22" t="s">
        <v>21</v>
      </c>
      <c r="N273" s="5" t="s">
        <v>22</v>
      </c>
      <c r="O273" s="22" t="s">
        <v>23</v>
      </c>
      <c r="P273" s="22" t="s">
        <v>24</v>
      </c>
      <c r="Q273" s="23" t="s">
        <v>344</v>
      </c>
    </row>
    <row r="274" spans="1:17" ht="76.5" x14ac:dyDescent="0.25">
      <c r="A274" s="7">
        <f t="shared" si="4"/>
        <v>272</v>
      </c>
      <c r="B274" s="8" t="s">
        <v>16</v>
      </c>
      <c r="C274" s="8">
        <v>891180084</v>
      </c>
      <c r="D274" s="8">
        <v>2</v>
      </c>
      <c r="E274" s="48" t="s">
        <v>777</v>
      </c>
      <c r="F274" s="49">
        <v>7699187</v>
      </c>
      <c r="G274" s="9">
        <v>4</v>
      </c>
      <c r="H274" s="50" t="s">
        <v>778</v>
      </c>
      <c r="I274" s="32" t="s">
        <v>779</v>
      </c>
      <c r="J274" s="51">
        <v>41142</v>
      </c>
      <c r="K274" s="36">
        <v>1175000</v>
      </c>
      <c r="L274" s="43" t="s">
        <v>43</v>
      </c>
      <c r="M274" s="22" t="s">
        <v>21</v>
      </c>
      <c r="N274" s="5" t="s">
        <v>22</v>
      </c>
      <c r="O274" s="22" t="s">
        <v>23</v>
      </c>
      <c r="P274" s="22" t="s">
        <v>24</v>
      </c>
      <c r="Q274" s="23" t="s">
        <v>344</v>
      </c>
    </row>
    <row r="275" spans="1:17" ht="89.25" x14ac:dyDescent="0.25">
      <c r="A275" s="7">
        <f t="shared" si="4"/>
        <v>273</v>
      </c>
      <c r="B275" s="8" t="s">
        <v>16</v>
      </c>
      <c r="C275" s="8">
        <v>891180084</v>
      </c>
      <c r="D275" s="8">
        <v>2</v>
      </c>
      <c r="E275" s="48" t="s">
        <v>780</v>
      </c>
      <c r="F275" s="49">
        <v>7719601</v>
      </c>
      <c r="G275" s="9">
        <v>1</v>
      </c>
      <c r="H275" s="50" t="s">
        <v>781</v>
      </c>
      <c r="I275" s="32" t="s">
        <v>782</v>
      </c>
      <c r="J275" s="51">
        <v>41138</v>
      </c>
      <c r="K275" s="36">
        <v>1000000</v>
      </c>
      <c r="L275" s="43" t="s">
        <v>43</v>
      </c>
      <c r="M275" s="22" t="s">
        <v>21</v>
      </c>
      <c r="N275" s="5" t="s">
        <v>22</v>
      </c>
      <c r="O275" s="22" t="s">
        <v>23</v>
      </c>
      <c r="P275" s="22" t="s">
        <v>24</v>
      </c>
      <c r="Q275" s="23" t="s">
        <v>344</v>
      </c>
    </row>
    <row r="276" spans="1:17" ht="102" x14ac:dyDescent="0.25">
      <c r="A276" s="7">
        <f t="shared" si="4"/>
        <v>274</v>
      </c>
      <c r="B276" s="8" t="s">
        <v>16</v>
      </c>
      <c r="C276" s="8">
        <v>891180084</v>
      </c>
      <c r="D276" s="8">
        <v>2</v>
      </c>
      <c r="E276" s="48" t="s">
        <v>345</v>
      </c>
      <c r="F276" s="49">
        <v>55154564</v>
      </c>
      <c r="G276" s="9">
        <v>3</v>
      </c>
      <c r="H276" s="50" t="s">
        <v>783</v>
      </c>
      <c r="I276" s="32" t="s">
        <v>784</v>
      </c>
      <c r="J276" s="51">
        <v>41152</v>
      </c>
      <c r="K276" s="36">
        <v>8315067</v>
      </c>
      <c r="L276" s="43" t="s">
        <v>43</v>
      </c>
      <c r="M276" s="22" t="s">
        <v>21</v>
      </c>
      <c r="N276" s="5" t="s">
        <v>22</v>
      </c>
      <c r="O276" s="22" t="s">
        <v>23</v>
      </c>
      <c r="P276" s="22" t="s">
        <v>24</v>
      </c>
      <c r="Q276" s="23" t="s">
        <v>344</v>
      </c>
    </row>
    <row r="277" spans="1:17" ht="51" x14ac:dyDescent="0.25">
      <c r="A277" s="7">
        <f t="shared" si="4"/>
        <v>275</v>
      </c>
      <c r="B277" s="8" t="s">
        <v>16</v>
      </c>
      <c r="C277" s="8">
        <v>891180084</v>
      </c>
      <c r="D277" s="8">
        <v>2</v>
      </c>
      <c r="E277" s="48" t="s">
        <v>278</v>
      </c>
      <c r="F277" s="49">
        <v>36183257</v>
      </c>
      <c r="G277" s="9">
        <v>1</v>
      </c>
      <c r="H277" s="50" t="s">
        <v>785</v>
      </c>
      <c r="I277" s="32" t="s">
        <v>786</v>
      </c>
      <c r="J277" s="51">
        <v>41142</v>
      </c>
      <c r="K277" s="36">
        <v>499929</v>
      </c>
      <c r="L277" s="43" t="s">
        <v>362</v>
      </c>
      <c r="M277" s="22" t="s">
        <v>21</v>
      </c>
      <c r="N277" s="5" t="s">
        <v>22</v>
      </c>
      <c r="O277" s="22" t="s">
        <v>23</v>
      </c>
      <c r="P277" s="22" t="s">
        <v>24</v>
      </c>
      <c r="Q277" s="23" t="s">
        <v>344</v>
      </c>
    </row>
    <row r="278" spans="1:17" ht="76.5" x14ac:dyDescent="0.25">
      <c r="A278" s="7">
        <f t="shared" si="4"/>
        <v>276</v>
      </c>
      <c r="B278" s="8" t="s">
        <v>16</v>
      </c>
      <c r="C278" s="8">
        <v>891180084</v>
      </c>
      <c r="D278" s="8">
        <v>2</v>
      </c>
      <c r="E278" s="48" t="s">
        <v>359</v>
      </c>
      <c r="F278" s="49">
        <v>12120649</v>
      </c>
      <c r="G278" s="9">
        <v>8</v>
      </c>
      <c r="H278" s="50" t="s">
        <v>787</v>
      </c>
      <c r="I278" s="32" t="s">
        <v>788</v>
      </c>
      <c r="J278" s="51">
        <v>41131</v>
      </c>
      <c r="K278" s="36">
        <v>499999</v>
      </c>
      <c r="L278" s="43" t="s">
        <v>43</v>
      </c>
      <c r="M278" s="22" t="s">
        <v>21</v>
      </c>
      <c r="N278" s="5" t="s">
        <v>22</v>
      </c>
      <c r="O278" s="22" t="s">
        <v>23</v>
      </c>
      <c r="P278" s="22" t="s">
        <v>24</v>
      </c>
      <c r="Q278" s="23" t="s">
        <v>344</v>
      </c>
    </row>
    <row r="279" spans="1:17" ht="76.5" x14ac:dyDescent="0.25">
      <c r="A279" s="7">
        <f t="shared" si="4"/>
        <v>277</v>
      </c>
      <c r="B279" s="8" t="s">
        <v>16</v>
      </c>
      <c r="C279" s="8">
        <v>891180084</v>
      </c>
      <c r="D279" s="8">
        <v>2</v>
      </c>
      <c r="E279" s="48" t="s">
        <v>611</v>
      </c>
      <c r="F279" s="49">
        <v>900505338</v>
      </c>
      <c r="G279" s="9">
        <v>7</v>
      </c>
      <c r="H279" s="50" t="s">
        <v>789</v>
      </c>
      <c r="I279" s="32" t="s">
        <v>790</v>
      </c>
      <c r="J279" s="51">
        <v>41131</v>
      </c>
      <c r="K279" s="36">
        <v>4199638</v>
      </c>
      <c r="L279" s="43" t="s">
        <v>362</v>
      </c>
      <c r="M279" s="22" t="s">
        <v>21</v>
      </c>
      <c r="N279" s="5" t="s">
        <v>22</v>
      </c>
      <c r="O279" s="22" t="s">
        <v>23</v>
      </c>
      <c r="P279" s="22" t="s">
        <v>24</v>
      </c>
      <c r="Q279" s="23" t="s">
        <v>344</v>
      </c>
    </row>
    <row r="280" spans="1:17" ht="76.5" x14ac:dyDescent="0.25">
      <c r="A280" s="7">
        <f t="shared" si="4"/>
        <v>278</v>
      </c>
      <c r="B280" s="8" t="s">
        <v>16</v>
      </c>
      <c r="C280" s="8">
        <v>891180084</v>
      </c>
      <c r="D280" s="8">
        <v>2</v>
      </c>
      <c r="E280" s="48" t="s">
        <v>359</v>
      </c>
      <c r="F280" s="49">
        <v>12120649</v>
      </c>
      <c r="G280" s="9">
        <v>8</v>
      </c>
      <c r="H280" s="50" t="s">
        <v>791</v>
      </c>
      <c r="I280" s="32" t="s">
        <v>792</v>
      </c>
      <c r="J280" s="51">
        <v>41131</v>
      </c>
      <c r="K280" s="36">
        <v>2458500</v>
      </c>
      <c r="L280" s="43" t="s">
        <v>362</v>
      </c>
      <c r="M280" s="22" t="s">
        <v>21</v>
      </c>
      <c r="N280" s="5" t="s">
        <v>22</v>
      </c>
      <c r="O280" s="22" t="s">
        <v>23</v>
      </c>
      <c r="P280" s="22" t="s">
        <v>24</v>
      </c>
      <c r="Q280" s="23" t="s">
        <v>344</v>
      </c>
    </row>
    <row r="281" spans="1:17" ht="51" x14ac:dyDescent="0.25">
      <c r="A281" s="7">
        <f t="shared" si="4"/>
        <v>279</v>
      </c>
      <c r="B281" s="8" t="s">
        <v>16</v>
      </c>
      <c r="C281" s="8">
        <v>891180084</v>
      </c>
      <c r="D281" s="8">
        <v>2</v>
      </c>
      <c r="E281" s="48" t="s">
        <v>316</v>
      </c>
      <c r="F281" s="49">
        <v>12127303</v>
      </c>
      <c r="G281" s="9">
        <v>7</v>
      </c>
      <c r="H281" s="50" t="s">
        <v>793</v>
      </c>
      <c r="I281" s="32" t="s">
        <v>794</v>
      </c>
      <c r="J281" s="51">
        <v>41142</v>
      </c>
      <c r="K281" s="36">
        <v>500000</v>
      </c>
      <c r="L281" s="43" t="s">
        <v>362</v>
      </c>
      <c r="M281" s="22" t="s">
        <v>21</v>
      </c>
      <c r="N281" s="5" t="s">
        <v>22</v>
      </c>
      <c r="O281" s="22" t="s">
        <v>23</v>
      </c>
      <c r="P281" s="22" t="s">
        <v>24</v>
      </c>
      <c r="Q281" s="23" t="s">
        <v>344</v>
      </c>
    </row>
    <row r="282" spans="1:17" ht="63.75" x14ac:dyDescent="0.25">
      <c r="A282" s="7">
        <f t="shared" si="4"/>
        <v>280</v>
      </c>
      <c r="B282" s="8" t="s">
        <v>16</v>
      </c>
      <c r="C282" s="8">
        <v>891180084</v>
      </c>
      <c r="D282" s="8">
        <v>2</v>
      </c>
      <c r="E282" s="48" t="s">
        <v>379</v>
      </c>
      <c r="F282" s="49">
        <v>36151634</v>
      </c>
      <c r="G282" s="9">
        <v>8</v>
      </c>
      <c r="H282" s="50" t="s">
        <v>795</v>
      </c>
      <c r="I282" s="32" t="s">
        <v>796</v>
      </c>
      <c r="J282" s="51">
        <v>41131</v>
      </c>
      <c r="K282" s="36">
        <v>279960</v>
      </c>
      <c r="L282" s="43" t="s">
        <v>362</v>
      </c>
      <c r="M282" s="22" t="s">
        <v>21</v>
      </c>
      <c r="N282" s="5" t="s">
        <v>22</v>
      </c>
      <c r="O282" s="22" t="s">
        <v>23</v>
      </c>
      <c r="P282" s="22" t="s">
        <v>24</v>
      </c>
      <c r="Q282" s="23" t="s">
        <v>344</v>
      </c>
    </row>
    <row r="283" spans="1:17" ht="63.75" x14ac:dyDescent="0.25">
      <c r="A283" s="7">
        <f t="shared" si="4"/>
        <v>281</v>
      </c>
      <c r="B283" s="8" t="s">
        <v>16</v>
      </c>
      <c r="C283" s="8">
        <v>891180084</v>
      </c>
      <c r="D283" s="8">
        <v>2</v>
      </c>
      <c r="E283" s="48" t="s">
        <v>434</v>
      </c>
      <c r="F283" s="49">
        <v>36310322</v>
      </c>
      <c r="G283" s="9">
        <v>8</v>
      </c>
      <c r="H283" s="50" t="s">
        <v>797</v>
      </c>
      <c r="I283" s="32" t="s">
        <v>798</v>
      </c>
      <c r="J283" s="51">
        <v>41131</v>
      </c>
      <c r="K283" s="36">
        <v>564000</v>
      </c>
      <c r="L283" s="43" t="s">
        <v>43</v>
      </c>
      <c r="M283" s="22" t="s">
        <v>21</v>
      </c>
      <c r="N283" s="5" t="s">
        <v>22</v>
      </c>
      <c r="O283" s="22" t="s">
        <v>23</v>
      </c>
      <c r="P283" s="22" t="s">
        <v>24</v>
      </c>
      <c r="Q283" s="23" t="s">
        <v>344</v>
      </c>
    </row>
    <row r="284" spans="1:17" ht="102" x14ac:dyDescent="0.25">
      <c r="A284" s="7">
        <f t="shared" si="4"/>
        <v>282</v>
      </c>
      <c r="B284" s="8" t="s">
        <v>16</v>
      </c>
      <c r="C284" s="8">
        <v>891180084</v>
      </c>
      <c r="D284" s="8">
        <v>2</v>
      </c>
      <c r="E284" s="48" t="s">
        <v>661</v>
      </c>
      <c r="F284" s="49">
        <v>55162530</v>
      </c>
      <c r="G284" s="9">
        <v>7</v>
      </c>
      <c r="H284" s="50" t="s">
        <v>799</v>
      </c>
      <c r="I284" s="32" t="s">
        <v>800</v>
      </c>
      <c r="J284" s="51">
        <v>41145</v>
      </c>
      <c r="K284" s="36">
        <v>850000</v>
      </c>
      <c r="L284" s="43" t="s">
        <v>43</v>
      </c>
      <c r="M284" s="22" t="s">
        <v>21</v>
      </c>
      <c r="N284" s="5" t="s">
        <v>22</v>
      </c>
      <c r="O284" s="22" t="s">
        <v>23</v>
      </c>
      <c r="P284" s="22" t="s">
        <v>24</v>
      </c>
      <c r="Q284" s="23" t="s">
        <v>344</v>
      </c>
    </row>
    <row r="285" spans="1:17" ht="114.75" x14ac:dyDescent="0.25">
      <c r="A285" s="7">
        <f t="shared" si="4"/>
        <v>283</v>
      </c>
      <c r="B285" s="8" t="s">
        <v>16</v>
      </c>
      <c r="C285" s="8">
        <v>891180084</v>
      </c>
      <c r="D285" s="8">
        <v>2</v>
      </c>
      <c r="E285" s="48" t="s">
        <v>434</v>
      </c>
      <c r="F285" s="49">
        <v>36310322</v>
      </c>
      <c r="G285" s="9">
        <v>8</v>
      </c>
      <c r="H285" s="50" t="s">
        <v>801</v>
      </c>
      <c r="I285" s="32" t="s">
        <v>802</v>
      </c>
      <c r="J285" s="51">
        <v>41145</v>
      </c>
      <c r="K285" s="36">
        <v>431600</v>
      </c>
      <c r="L285" s="43" t="s">
        <v>43</v>
      </c>
      <c r="M285" s="22" t="s">
        <v>21</v>
      </c>
      <c r="N285" s="5" t="s">
        <v>22</v>
      </c>
      <c r="O285" s="22" t="s">
        <v>23</v>
      </c>
      <c r="P285" s="22" t="s">
        <v>24</v>
      </c>
      <c r="Q285" s="23" t="s">
        <v>344</v>
      </c>
    </row>
    <row r="286" spans="1:17" ht="76.5" x14ac:dyDescent="0.25">
      <c r="A286" s="7">
        <f t="shared" si="4"/>
        <v>284</v>
      </c>
      <c r="B286" s="8" t="s">
        <v>16</v>
      </c>
      <c r="C286" s="8">
        <v>891180084</v>
      </c>
      <c r="D286" s="8">
        <v>2</v>
      </c>
      <c r="E286" s="48" t="s">
        <v>278</v>
      </c>
      <c r="F286" s="49">
        <v>36183257</v>
      </c>
      <c r="G286" s="9">
        <v>1</v>
      </c>
      <c r="H286" s="50" t="s">
        <v>803</v>
      </c>
      <c r="I286" s="32" t="s">
        <v>804</v>
      </c>
      <c r="J286" s="51">
        <v>41145</v>
      </c>
      <c r="K286" s="36">
        <v>749826</v>
      </c>
      <c r="L286" s="43" t="s">
        <v>362</v>
      </c>
      <c r="M286" s="22" t="s">
        <v>21</v>
      </c>
      <c r="N286" s="5" t="s">
        <v>22</v>
      </c>
      <c r="O286" s="22" t="s">
        <v>23</v>
      </c>
      <c r="P286" s="22" t="s">
        <v>24</v>
      </c>
      <c r="Q286" s="23" t="s">
        <v>344</v>
      </c>
    </row>
    <row r="287" spans="1:17" ht="63.75" x14ac:dyDescent="0.25">
      <c r="A287" s="7">
        <f t="shared" si="4"/>
        <v>285</v>
      </c>
      <c r="B287" s="8" t="s">
        <v>16</v>
      </c>
      <c r="C287" s="8">
        <v>891180084</v>
      </c>
      <c r="D287" s="8">
        <v>2</v>
      </c>
      <c r="E287" s="48" t="s">
        <v>379</v>
      </c>
      <c r="F287" s="49">
        <v>36151634</v>
      </c>
      <c r="G287" s="9">
        <v>8</v>
      </c>
      <c r="H287" s="50" t="s">
        <v>805</v>
      </c>
      <c r="I287" s="32" t="s">
        <v>806</v>
      </c>
      <c r="J287" s="51">
        <v>41145</v>
      </c>
      <c r="K287" s="36">
        <v>480000</v>
      </c>
      <c r="L287" s="43" t="s">
        <v>362</v>
      </c>
      <c r="M287" s="22" t="s">
        <v>21</v>
      </c>
      <c r="N287" s="5" t="s">
        <v>22</v>
      </c>
      <c r="O287" s="22" t="s">
        <v>23</v>
      </c>
      <c r="P287" s="22" t="s">
        <v>24</v>
      </c>
      <c r="Q287" s="23" t="s">
        <v>344</v>
      </c>
    </row>
    <row r="288" spans="1:17" ht="76.5" x14ac:dyDescent="0.25">
      <c r="A288" s="7">
        <f t="shared" si="4"/>
        <v>286</v>
      </c>
      <c r="B288" s="8" t="s">
        <v>16</v>
      </c>
      <c r="C288" s="8">
        <v>891180084</v>
      </c>
      <c r="D288" s="8">
        <v>2</v>
      </c>
      <c r="E288" s="48" t="s">
        <v>359</v>
      </c>
      <c r="F288" s="49">
        <v>12120649</v>
      </c>
      <c r="G288" s="9">
        <v>8</v>
      </c>
      <c r="H288" s="50" t="s">
        <v>807</v>
      </c>
      <c r="I288" s="32" t="s">
        <v>808</v>
      </c>
      <c r="J288" s="51">
        <v>41145</v>
      </c>
      <c r="K288" s="36">
        <v>2406503</v>
      </c>
      <c r="L288" s="43" t="s">
        <v>362</v>
      </c>
      <c r="M288" s="22" t="s">
        <v>21</v>
      </c>
      <c r="N288" s="5" t="s">
        <v>22</v>
      </c>
      <c r="O288" s="22" t="s">
        <v>23</v>
      </c>
      <c r="P288" s="22" t="s">
        <v>24</v>
      </c>
      <c r="Q288" s="23" t="s">
        <v>344</v>
      </c>
    </row>
    <row r="289" spans="1:17" ht="76.5" x14ac:dyDescent="0.25">
      <c r="A289" s="7">
        <f t="shared" si="4"/>
        <v>287</v>
      </c>
      <c r="B289" s="8" t="s">
        <v>16</v>
      </c>
      <c r="C289" s="8">
        <v>891180084</v>
      </c>
      <c r="D289" s="8">
        <v>2</v>
      </c>
      <c r="E289" s="48" t="s">
        <v>611</v>
      </c>
      <c r="F289" s="49">
        <v>900505338</v>
      </c>
      <c r="G289" s="9">
        <v>7</v>
      </c>
      <c r="H289" s="50" t="s">
        <v>809</v>
      </c>
      <c r="I289" s="32" t="s">
        <v>810</v>
      </c>
      <c r="J289" s="51">
        <v>41145</v>
      </c>
      <c r="K289" s="36">
        <v>4743678</v>
      </c>
      <c r="L289" s="43" t="s">
        <v>362</v>
      </c>
      <c r="M289" s="22" t="s">
        <v>21</v>
      </c>
      <c r="N289" s="5" t="s">
        <v>22</v>
      </c>
      <c r="O289" s="22" t="s">
        <v>23</v>
      </c>
      <c r="P289" s="22" t="s">
        <v>24</v>
      </c>
      <c r="Q289" s="23" t="s">
        <v>344</v>
      </c>
    </row>
    <row r="290" spans="1:17" ht="63.75" x14ac:dyDescent="0.25">
      <c r="A290" s="7">
        <f t="shared" si="4"/>
        <v>288</v>
      </c>
      <c r="B290" s="8" t="s">
        <v>16</v>
      </c>
      <c r="C290" s="8">
        <v>891180084</v>
      </c>
      <c r="D290" s="8">
        <v>2</v>
      </c>
      <c r="E290" s="48" t="s">
        <v>611</v>
      </c>
      <c r="F290" s="49">
        <v>900505338</v>
      </c>
      <c r="G290" s="9">
        <v>7</v>
      </c>
      <c r="H290" s="50" t="s">
        <v>811</v>
      </c>
      <c r="I290" s="32" t="s">
        <v>812</v>
      </c>
      <c r="J290" s="51">
        <v>41136</v>
      </c>
      <c r="K290" s="36">
        <v>3524451</v>
      </c>
      <c r="L290" s="43" t="s">
        <v>362</v>
      </c>
      <c r="M290" s="22" t="s">
        <v>21</v>
      </c>
      <c r="N290" s="5" t="s">
        <v>22</v>
      </c>
      <c r="O290" s="22" t="s">
        <v>23</v>
      </c>
      <c r="P290" s="22" t="s">
        <v>24</v>
      </c>
      <c r="Q290" s="23" t="s">
        <v>344</v>
      </c>
    </row>
    <row r="291" spans="1:17" ht="51" x14ac:dyDescent="0.25">
      <c r="A291" s="7">
        <f t="shared" si="4"/>
        <v>289</v>
      </c>
      <c r="B291" s="8" t="s">
        <v>16</v>
      </c>
      <c r="C291" s="8">
        <v>891180084</v>
      </c>
      <c r="D291" s="8">
        <v>2</v>
      </c>
      <c r="E291" s="48" t="s">
        <v>813</v>
      </c>
      <c r="F291" s="49">
        <v>51914492</v>
      </c>
      <c r="G291" s="9">
        <v>9</v>
      </c>
      <c r="H291" s="50" t="s">
        <v>814</v>
      </c>
      <c r="I291" s="32" t="s">
        <v>815</v>
      </c>
      <c r="J291" s="51">
        <v>41136</v>
      </c>
      <c r="K291" s="36">
        <v>11166756</v>
      </c>
      <c r="L291" s="43" t="s">
        <v>43</v>
      </c>
      <c r="M291" s="22" t="s">
        <v>21</v>
      </c>
      <c r="N291" s="5" t="s">
        <v>22</v>
      </c>
      <c r="O291" s="22" t="s">
        <v>23</v>
      </c>
      <c r="P291" s="22" t="s">
        <v>24</v>
      </c>
      <c r="Q291" s="23" t="s">
        <v>344</v>
      </c>
    </row>
    <row r="292" spans="1:17" ht="114.75" x14ac:dyDescent="0.25">
      <c r="A292" s="7">
        <f t="shared" si="4"/>
        <v>290</v>
      </c>
      <c r="B292" s="8" t="s">
        <v>16</v>
      </c>
      <c r="C292" s="8">
        <v>891180084</v>
      </c>
      <c r="D292" s="8">
        <v>2</v>
      </c>
      <c r="E292" s="48" t="s">
        <v>635</v>
      </c>
      <c r="F292" s="49">
        <v>12131711</v>
      </c>
      <c r="G292" s="9">
        <v>4</v>
      </c>
      <c r="H292" s="50" t="s">
        <v>816</v>
      </c>
      <c r="I292" s="32" t="s">
        <v>817</v>
      </c>
      <c r="J292" s="51">
        <v>41142</v>
      </c>
      <c r="K292" s="36">
        <v>2500000</v>
      </c>
      <c r="L292" s="43" t="s">
        <v>43</v>
      </c>
      <c r="M292" s="22" t="s">
        <v>21</v>
      </c>
      <c r="N292" s="5" t="s">
        <v>22</v>
      </c>
      <c r="O292" s="22" t="s">
        <v>23</v>
      </c>
      <c r="P292" s="22" t="s">
        <v>24</v>
      </c>
      <c r="Q292" s="23" t="s">
        <v>344</v>
      </c>
    </row>
    <row r="293" spans="1:17" ht="63.75" x14ac:dyDescent="0.25">
      <c r="A293" s="7">
        <f t="shared" si="4"/>
        <v>291</v>
      </c>
      <c r="B293" s="8" t="s">
        <v>16</v>
      </c>
      <c r="C293" s="8">
        <v>891180084</v>
      </c>
      <c r="D293" s="8">
        <v>2</v>
      </c>
      <c r="E293" s="48" t="s">
        <v>818</v>
      </c>
      <c r="F293" s="49">
        <v>79399691</v>
      </c>
      <c r="G293" s="9">
        <v>1</v>
      </c>
      <c r="H293" s="50" t="s">
        <v>819</v>
      </c>
      <c r="I293" s="32" t="s">
        <v>820</v>
      </c>
      <c r="J293" s="51">
        <v>41152</v>
      </c>
      <c r="K293" s="36">
        <v>2404280</v>
      </c>
      <c r="L293" s="43" t="s">
        <v>43</v>
      </c>
      <c r="M293" s="22" t="s">
        <v>21</v>
      </c>
      <c r="N293" s="5" t="s">
        <v>22</v>
      </c>
      <c r="O293" s="22" t="s">
        <v>23</v>
      </c>
      <c r="P293" s="22" t="s">
        <v>24</v>
      </c>
      <c r="Q293" s="23" t="s">
        <v>344</v>
      </c>
    </row>
    <row r="294" spans="1:17" ht="76.5" x14ac:dyDescent="0.25">
      <c r="A294" s="7">
        <f t="shared" si="4"/>
        <v>292</v>
      </c>
      <c r="B294" s="8" t="s">
        <v>16</v>
      </c>
      <c r="C294" s="8">
        <v>891180084</v>
      </c>
      <c r="D294" s="8">
        <v>2</v>
      </c>
      <c r="E294" s="48" t="s">
        <v>821</v>
      </c>
      <c r="F294" s="49">
        <v>19311620</v>
      </c>
      <c r="G294" s="9">
        <v>0</v>
      </c>
      <c r="H294" s="50" t="s">
        <v>822</v>
      </c>
      <c r="I294" s="32" t="s">
        <v>823</v>
      </c>
      <c r="J294" s="51">
        <v>41143</v>
      </c>
      <c r="K294" s="36">
        <v>1859400</v>
      </c>
      <c r="L294" s="43" t="s">
        <v>43</v>
      </c>
      <c r="M294" s="22" t="s">
        <v>21</v>
      </c>
      <c r="N294" s="5" t="s">
        <v>22</v>
      </c>
      <c r="O294" s="22" t="s">
        <v>23</v>
      </c>
      <c r="P294" s="22" t="s">
        <v>24</v>
      </c>
      <c r="Q294" s="23" t="s">
        <v>344</v>
      </c>
    </row>
    <row r="295" spans="1:17" ht="63.75" x14ac:dyDescent="0.25">
      <c r="A295" s="7">
        <f t="shared" si="4"/>
        <v>293</v>
      </c>
      <c r="B295" s="8" t="s">
        <v>16</v>
      </c>
      <c r="C295" s="8">
        <v>891180084</v>
      </c>
      <c r="D295" s="8">
        <v>2</v>
      </c>
      <c r="E295" s="48" t="s">
        <v>824</v>
      </c>
      <c r="F295" s="49">
        <v>13822249</v>
      </c>
      <c r="G295" s="9">
        <v>1</v>
      </c>
      <c r="H295" s="50" t="s">
        <v>825</v>
      </c>
      <c r="I295" s="32" t="s">
        <v>826</v>
      </c>
      <c r="J295" s="51">
        <v>41166</v>
      </c>
      <c r="K295" s="36">
        <v>4338600</v>
      </c>
      <c r="L295" s="43" t="s">
        <v>43</v>
      </c>
      <c r="M295" s="22" t="s">
        <v>21</v>
      </c>
      <c r="N295" s="5" t="s">
        <v>22</v>
      </c>
      <c r="O295" s="22" t="s">
        <v>23</v>
      </c>
      <c r="P295" s="22" t="s">
        <v>24</v>
      </c>
      <c r="Q295" s="23" t="s">
        <v>344</v>
      </c>
    </row>
    <row r="296" spans="1:17" ht="51" x14ac:dyDescent="0.25">
      <c r="A296" s="7">
        <f t="shared" si="4"/>
        <v>294</v>
      </c>
      <c r="B296" s="8" t="s">
        <v>16</v>
      </c>
      <c r="C296" s="8">
        <v>891180084</v>
      </c>
      <c r="D296" s="8">
        <v>2</v>
      </c>
      <c r="E296" s="48" t="s">
        <v>827</v>
      </c>
      <c r="F296" s="49">
        <v>17024362</v>
      </c>
      <c r="G296" s="9">
        <v>7</v>
      </c>
      <c r="H296" s="50" t="s">
        <v>828</v>
      </c>
      <c r="I296" s="32" t="s">
        <v>829</v>
      </c>
      <c r="J296" s="51">
        <v>41150</v>
      </c>
      <c r="K296" s="36">
        <v>6000000</v>
      </c>
      <c r="L296" s="43" t="s">
        <v>43</v>
      </c>
      <c r="M296" s="22" t="s">
        <v>21</v>
      </c>
      <c r="N296" s="5" t="s">
        <v>22</v>
      </c>
      <c r="O296" s="22" t="s">
        <v>23</v>
      </c>
      <c r="P296" s="22" t="s">
        <v>24</v>
      </c>
      <c r="Q296" s="23" t="s">
        <v>344</v>
      </c>
    </row>
    <row r="297" spans="1:17" ht="114.75" x14ac:dyDescent="0.25">
      <c r="A297" s="7">
        <f t="shared" si="4"/>
        <v>295</v>
      </c>
      <c r="B297" s="8" t="s">
        <v>16</v>
      </c>
      <c r="C297" s="8">
        <v>891180084</v>
      </c>
      <c r="D297" s="8">
        <v>2</v>
      </c>
      <c r="E297" s="48" t="s">
        <v>830</v>
      </c>
      <c r="F297" s="49">
        <v>12107772</v>
      </c>
      <c r="G297" s="9">
        <v>2</v>
      </c>
      <c r="H297" s="50" t="s">
        <v>831</v>
      </c>
      <c r="I297" s="32" t="s">
        <v>832</v>
      </c>
      <c r="J297" s="51">
        <v>41152</v>
      </c>
      <c r="K297" s="36">
        <v>5000000</v>
      </c>
      <c r="L297" s="43" t="s">
        <v>43</v>
      </c>
      <c r="M297" s="22" t="s">
        <v>21</v>
      </c>
      <c r="N297" s="5" t="s">
        <v>22</v>
      </c>
      <c r="O297" s="22" t="s">
        <v>23</v>
      </c>
      <c r="P297" s="22" t="s">
        <v>24</v>
      </c>
      <c r="Q297" s="23" t="s">
        <v>344</v>
      </c>
    </row>
    <row r="298" spans="1:17" ht="51" x14ac:dyDescent="0.25">
      <c r="A298" s="7">
        <f t="shared" si="4"/>
        <v>296</v>
      </c>
      <c r="B298" s="8" t="s">
        <v>16</v>
      </c>
      <c r="C298" s="8">
        <v>891180084</v>
      </c>
      <c r="D298" s="8">
        <v>2</v>
      </c>
      <c r="E298" s="48" t="s">
        <v>833</v>
      </c>
      <c r="F298" s="49">
        <v>7698618</v>
      </c>
      <c r="G298" s="9">
        <v>2</v>
      </c>
      <c r="H298" s="50" t="s">
        <v>834</v>
      </c>
      <c r="I298" s="32" t="s">
        <v>835</v>
      </c>
      <c r="J298" s="51">
        <v>41156</v>
      </c>
      <c r="K298" s="36">
        <v>3950080</v>
      </c>
      <c r="L298" s="43" t="s">
        <v>43</v>
      </c>
      <c r="M298" s="22" t="s">
        <v>21</v>
      </c>
      <c r="N298" s="5" t="s">
        <v>22</v>
      </c>
      <c r="O298" s="22" t="s">
        <v>23</v>
      </c>
      <c r="P298" s="22" t="s">
        <v>24</v>
      </c>
      <c r="Q298" s="23" t="s">
        <v>344</v>
      </c>
    </row>
    <row r="299" spans="1:17" ht="51" x14ac:dyDescent="0.25">
      <c r="A299" s="7">
        <f t="shared" si="4"/>
        <v>297</v>
      </c>
      <c r="B299" s="8" t="s">
        <v>16</v>
      </c>
      <c r="C299" s="8">
        <v>891180084</v>
      </c>
      <c r="D299" s="8">
        <v>2</v>
      </c>
      <c r="E299" s="48" t="s">
        <v>836</v>
      </c>
      <c r="F299" s="49">
        <v>79941631</v>
      </c>
      <c r="G299" s="9">
        <v>2</v>
      </c>
      <c r="H299" s="50" t="s">
        <v>837</v>
      </c>
      <c r="I299" s="32" t="s">
        <v>838</v>
      </c>
      <c r="J299" s="51">
        <v>41152</v>
      </c>
      <c r="K299" s="36">
        <v>1890592</v>
      </c>
      <c r="L299" s="43" t="s">
        <v>43</v>
      </c>
      <c r="M299" s="22" t="s">
        <v>21</v>
      </c>
      <c r="N299" s="5" t="s">
        <v>22</v>
      </c>
      <c r="O299" s="22" t="s">
        <v>23</v>
      </c>
      <c r="P299" s="22" t="s">
        <v>24</v>
      </c>
      <c r="Q299" s="23" t="s">
        <v>344</v>
      </c>
    </row>
    <row r="300" spans="1:17" ht="63.75" x14ac:dyDescent="0.25">
      <c r="A300" s="7">
        <f t="shared" si="4"/>
        <v>298</v>
      </c>
      <c r="B300" s="8" t="s">
        <v>16</v>
      </c>
      <c r="C300" s="8">
        <v>891180084</v>
      </c>
      <c r="D300" s="8">
        <v>2</v>
      </c>
      <c r="E300" s="48" t="s">
        <v>839</v>
      </c>
      <c r="F300" s="49">
        <v>13846321</v>
      </c>
      <c r="G300" s="9">
        <v>8</v>
      </c>
      <c r="H300" s="50" t="s">
        <v>840</v>
      </c>
      <c r="I300" s="32" t="s">
        <v>826</v>
      </c>
      <c r="J300" s="51">
        <v>41167</v>
      </c>
      <c r="K300" s="36">
        <v>2479200</v>
      </c>
      <c r="L300" s="43" t="s">
        <v>43</v>
      </c>
      <c r="M300" s="22" t="s">
        <v>21</v>
      </c>
      <c r="N300" s="5" t="s">
        <v>22</v>
      </c>
      <c r="O300" s="22" t="s">
        <v>23</v>
      </c>
      <c r="P300" s="22" t="s">
        <v>24</v>
      </c>
      <c r="Q300" s="23" t="s">
        <v>344</v>
      </c>
    </row>
    <row r="301" spans="1:17" ht="63.75" x14ac:dyDescent="0.25">
      <c r="A301" s="7">
        <f t="shared" si="4"/>
        <v>299</v>
      </c>
      <c r="B301" s="8" t="s">
        <v>16</v>
      </c>
      <c r="C301" s="8">
        <v>891180084</v>
      </c>
      <c r="D301" s="8">
        <v>2</v>
      </c>
      <c r="E301" s="48" t="s">
        <v>841</v>
      </c>
      <c r="F301" s="49">
        <v>31887639</v>
      </c>
      <c r="G301" s="9">
        <v>5</v>
      </c>
      <c r="H301" s="50" t="s">
        <v>842</v>
      </c>
      <c r="I301" s="32" t="s">
        <v>826</v>
      </c>
      <c r="J301" s="51">
        <v>41167</v>
      </c>
      <c r="K301" s="36">
        <v>1859400</v>
      </c>
      <c r="L301" s="43" t="s">
        <v>43</v>
      </c>
      <c r="M301" s="22" t="s">
        <v>21</v>
      </c>
      <c r="N301" s="5" t="s">
        <v>22</v>
      </c>
      <c r="O301" s="22" t="s">
        <v>23</v>
      </c>
      <c r="P301" s="22" t="s">
        <v>24</v>
      </c>
      <c r="Q301" s="23" t="s">
        <v>344</v>
      </c>
    </row>
    <row r="302" spans="1:17" ht="51" x14ac:dyDescent="0.25">
      <c r="A302" s="7">
        <f t="shared" si="4"/>
        <v>300</v>
      </c>
      <c r="B302" s="8" t="s">
        <v>16</v>
      </c>
      <c r="C302" s="8">
        <v>891180084</v>
      </c>
      <c r="D302" s="8">
        <v>2</v>
      </c>
      <c r="E302" s="48" t="s">
        <v>843</v>
      </c>
      <c r="F302" s="49">
        <v>891104414</v>
      </c>
      <c r="G302" s="9">
        <v>6</v>
      </c>
      <c r="H302" s="50" t="s">
        <v>844</v>
      </c>
      <c r="I302" s="32" t="s">
        <v>845</v>
      </c>
      <c r="J302" s="51">
        <v>41152</v>
      </c>
      <c r="K302" s="36">
        <v>1692480</v>
      </c>
      <c r="L302" s="43" t="s">
        <v>362</v>
      </c>
      <c r="M302" s="22" t="s">
        <v>21</v>
      </c>
      <c r="N302" s="5" t="s">
        <v>22</v>
      </c>
      <c r="O302" s="22" t="s">
        <v>23</v>
      </c>
      <c r="P302" s="22" t="s">
        <v>24</v>
      </c>
      <c r="Q302" s="23" t="s">
        <v>344</v>
      </c>
    </row>
    <row r="303" spans="1:17" ht="63.75" x14ac:dyDescent="0.25">
      <c r="A303" s="7">
        <f t="shared" si="4"/>
        <v>301</v>
      </c>
      <c r="B303" s="8" t="s">
        <v>16</v>
      </c>
      <c r="C303" s="8">
        <v>891180084</v>
      </c>
      <c r="D303" s="8">
        <v>2</v>
      </c>
      <c r="E303" s="48" t="s">
        <v>466</v>
      </c>
      <c r="F303" s="49">
        <v>860402717</v>
      </c>
      <c r="G303" s="9">
        <v>8</v>
      </c>
      <c r="H303" s="50" t="s">
        <v>846</v>
      </c>
      <c r="I303" s="32" t="s">
        <v>847</v>
      </c>
      <c r="J303" s="51">
        <v>41187</v>
      </c>
      <c r="K303" s="36">
        <v>12400000</v>
      </c>
      <c r="L303" s="43" t="s">
        <v>362</v>
      </c>
      <c r="M303" s="22" t="s">
        <v>21</v>
      </c>
      <c r="N303" s="5" t="s">
        <v>22</v>
      </c>
      <c r="O303" s="22" t="s">
        <v>23</v>
      </c>
      <c r="P303" s="22" t="s">
        <v>24</v>
      </c>
      <c r="Q303" s="23" t="s">
        <v>344</v>
      </c>
    </row>
    <row r="304" spans="1:17" ht="51" x14ac:dyDescent="0.25">
      <c r="A304" s="7">
        <f t="shared" si="4"/>
        <v>302</v>
      </c>
      <c r="B304" s="8" t="s">
        <v>16</v>
      </c>
      <c r="C304" s="8">
        <v>891180084</v>
      </c>
      <c r="D304" s="8">
        <v>2</v>
      </c>
      <c r="E304" s="48" t="s">
        <v>278</v>
      </c>
      <c r="F304" s="49">
        <v>36183257</v>
      </c>
      <c r="G304" s="9">
        <v>1</v>
      </c>
      <c r="H304" s="50" t="s">
        <v>848</v>
      </c>
      <c r="I304" s="32" t="s">
        <v>849</v>
      </c>
      <c r="J304" s="51">
        <v>41155</v>
      </c>
      <c r="K304" s="36">
        <v>896055</v>
      </c>
      <c r="L304" s="43" t="s">
        <v>362</v>
      </c>
      <c r="M304" s="22" t="s">
        <v>21</v>
      </c>
      <c r="N304" s="5" t="s">
        <v>22</v>
      </c>
      <c r="O304" s="22" t="s">
        <v>23</v>
      </c>
      <c r="P304" s="22" t="s">
        <v>24</v>
      </c>
      <c r="Q304" s="23" t="s">
        <v>344</v>
      </c>
    </row>
    <row r="305" spans="1:17" ht="63.75" x14ac:dyDescent="0.25">
      <c r="A305" s="7">
        <f t="shared" si="4"/>
        <v>303</v>
      </c>
      <c r="B305" s="8" t="s">
        <v>16</v>
      </c>
      <c r="C305" s="8">
        <v>891180084</v>
      </c>
      <c r="D305" s="8">
        <v>2</v>
      </c>
      <c r="E305" s="48" t="s">
        <v>777</v>
      </c>
      <c r="F305" s="49">
        <v>7699187</v>
      </c>
      <c r="G305" s="9">
        <v>4</v>
      </c>
      <c r="H305" s="50" t="s">
        <v>850</v>
      </c>
      <c r="I305" s="32" t="s">
        <v>851</v>
      </c>
      <c r="J305" s="51">
        <v>41177</v>
      </c>
      <c r="K305" s="36">
        <v>1394000</v>
      </c>
      <c r="L305" s="43" t="s">
        <v>43</v>
      </c>
      <c r="M305" s="22" t="s">
        <v>21</v>
      </c>
      <c r="N305" s="5" t="s">
        <v>22</v>
      </c>
      <c r="O305" s="22" t="s">
        <v>23</v>
      </c>
      <c r="P305" s="22" t="s">
        <v>24</v>
      </c>
      <c r="Q305" s="23" t="s">
        <v>344</v>
      </c>
    </row>
    <row r="306" spans="1:17" ht="63.75" x14ac:dyDescent="0.25">
      <c r="A306" s="7">
        <f t="shared" si="4"/>
        <v>304</v>
      </c>
      <c r="B306" s="8" t="s">
        <v>16</v>
      </c>
      <c r="C306" s="8">
        <v>891180084</v>
      </c>
      <c r="D306" s="8">
        <v>2</v>
      </c>
      <c r="E306" s="48" t="s">
        <v>841</v>
      </c>
      <c r="F306" s="49">
        <v>31887639</v>
      </c>
      <c r="G306" s="9">
        <v>5</v>
      </c>
      <c r="H306" s="50" t="s">
        <v>852</v>
      </c>
      <c r="I306" s="32" t="s">
        <v>851</v>
      </c>
      <c r="J306" s="51">
        <v>41180</v>
      </c>
      <c r="K306" s="36">
        <v>2639280</v>
      </c>
      <c r="L306" s="43" t="s">
        <v>43</v>
      </c>
      <c r="M306" s="22" t="s">
        <v>21</v>
      </c>
      <c r="N306" s="5" t="s">
        <v>22</v>
      </c>
      <c r="O306" s="22" t="s">
        <v>23</v>
      </c>
      <c r="P306" s="22" t="s">
        <v>24</v>
      </c>
      <c r="Q306" s="23" t="s">
        <v>344</v>
      </c>
    </row>
    <row r="307" spans="1:17" ht="63.75" x14ac:dyDescent="0.25">
      <c r="A307" s="7">
        <f t="shared" si="4"/>
        <v>305</v>
      </c>
      <c r="B307" s="8" t="s">
        <v>16</v>
      </c>
      <c r="C307" s="8">
        <v>891180084</v>
      </c>
      <c r="D307" s="8">
        <v>2</v>
      </c>
      <c r="E307" s="48" t="s">
        <v>853</v>
      </c>
      <c r="F307" s="49">
        <v>813006975</v>
      </c>
      <c r="G307" s="9">
        <v>2</v>
      </c>
      <c r="H307" s="50" t="s">
        <v>854</v>
      </c>
      <c r="I307" s="32" t="s">
        <v>855</v>
      </c>
      <c r="J307" s="51">
        <v>41170</v>
      </c>
      <c r="K307" s="36">
        <v>150800</v>
      </c>
      <c r="L307" s="43" t="s">
        <v>477</v>
      </c>
      <c r="M307" s="22" t="s">
        <v>21</v>
      </c>
      <c r="N307" s="5" t="s">
        <v>22</v>
      </c>
      <c r="O307" s="22" t="s">
        <v>23</v>
      </c>
      <c r="P307" s="22" t="s">
        <v>24</v>
      </c>
      <c r="Q307" s="23" t="s">
        <v>344</v>
      </c>
    </row>
    <row r="308" spans="1:17" ht="63.75" x14ac:dyDescent="0.25">
      <c r="A308" s="7">
        <f t="shared" si="4"/>
        <v>306</v>
      </c>
      <c r="B308" s="8" t="s">
        <v>16</v>
      </c>
      <c r="C308" s="8">
        <v>891180084</v>
      </c>
      <c r="D308" s="8">
        <v>2</v>
      </c>
      <c r="E308" s="48" t="s">
        <v>853</v>
      </c>
      <c r="F308" s="49">
        <v>813006975</v>
      </c>
      <c r="G308" s="9">
        <v>2</v>
      </c>
      <c r="H308" s="50" t="s">
        <v>856</v>
      </c>
      <c r="I308" s="32" t="s">
        <v>857</v>
      </c>
      <c r="J308" s="51">
        <v>41170</v>
      </c>
      <c r="K308" s="36">
        <v>98600</v>
      </c>
      <c r="L308" s="43" t="s">
        <v>477</v>
      </c>
      <c r="M308" s="22" t="s">
        <v>21</v>
      </c>
      <c r="N308" s="5" t="s">
        <v>22</v>
      </c>
      <c r="O308" s="22" t="s">
        <v>23</v>
      </c>
      <c r="P308" s="22" t="s">
        <v>24</v>
      </c>
      <c r="Q308" s="23" t="s">
        <v>344</v>
      </c>
    </row>
    <row r="309" spans="1:17" ht="63.75" x14ac:dyDescent="0.25">
      <c r="A309" s="7">
        <f t="shared" si="4"/>
        <v>307</v>
      </c>
      <c r="B309" s="8" t="s">
        <v>16</v>
      </c>
      <c r="C309" s="8">
        <v>891180084</v>
      </c>
      <c r="D309" s="8">
        <v>2</v>
      </c>
      <c r="E309" s="48" t="s">
        <v>278</v>
      </c>
      <c r="F309" s="49">
        <v>36183257</v>
      </c>
      <c r="G309" s="9">
        <v>1</v>
      </c>
      <c r="H309" s="50" t="s">
        <v>858</v>
      </c>
      <c r="I309" s="32" t="s">
        <v>859</v>
      </c>
      <c r="J309" s="51" t="s">
        <v>860</v>
      </c>
      <c r="K309" s="36">
        <v>1176240</v>
      </c>
      <c r="L309" s="43" t="s">
        <v>362</v>
      </c>
      <c r="M309" s="22" t="s">
        <v>21</v>
      </c>
      <c r="N309" s="5" t="s">
        <v>22</v>
      </c>
      <c r="O309" s="22" t="s">
        <v>23</v>
      </c>
      <c r="P309" s="22" t="s">
        <v>24</v>
      </c>
      <c r="Q309" s="23" t="s">
        <v>344</v>
      </c>
    </row>
    <row r="310" spans="1:17" ht="63.75" x14ac:dyDescent="0.25">
      <c r="A310" s="7">
        <f t="shared" si="4"/>
        <v>308</v>
      </c>
      <c r="B310" s="8" t="s">
        <v>16</v>
      </c>
      <c r="C310" s="8">
        <v>891180084</v>
      </c>
      <c r="D310" s="8">
        <v>2</v>
      </c>
      <c r="E310" s="48" t="s">
        <v>853</v>
      </c>
      <c r="F310" s="49">
        <v>813006975</v>
      </c>
      <c r="G310" s="9">
        <v>2</v>
      </c>
      <c r="H310" s="50" t="s">
        <v>861</v>
      </c>
      <c r="I310" s="32" t="s">
        <v>862</v>
      </c>
      <c r="J310" s="51">
        <v>41173</v>
      </c>
      <c r="K310" s="36">
        <v>493000</v>
      </c>
      <c r="L310" s="43" t="s">
        <v>477</v>
      </c>
      <c r="M310" s="22" t="s">
        <v>21</v>
      </c>
      <c r="N310" s="5" t="s">
        <v>22</v>
      </c>
      <c r="O310" s="22" t="s">
        <v>23</v>
      </c>
      <c r="P310" s="22" t="s">
        <v>24</v>
      </c>
      <c r="Q310" s="23" t="s">
        <v>344</v>
      </c>
    </row>
    <row r="311" spans="1:17" ht="63.75" x14ac:dyDescent="0.25">
      <c r="A311" s="7">
        <f t="shared" si="4"/>
        <v>309</v>
      </c>
      <c r="B311" s="8" t="s">
        <v>16</v>
      </c>
      <c r="C311" s="8">
        <v>891180084</v>
      </c>
      <c r="D311" s="8">
        <v>2</v>
      </c>
      <c r="E311" s="48" t="s">
        <v>853</v>
      </c>
      <c r="F311" s="49">
        <v>813006975</v>
      </c>
      <c r="G311" s="9">
        <v>2</v>
      </c>
      <c r="H311" s="50" t="s">
        <v>863</v>
      </c>
      <c r="I311" s="32" t="s">
        <v>864</v>
      </c>
      <c r="J311" s="51">
        <v>41173</v>
      </c>
      <c r="K311" s="36">
        <v>52200</v>
      </c>
      <c r="L311" s="43" t="s">
        <v>477</v>
      </c>
      <c r="M311" s="22" t="s">
        <v>21</v>
      </c>
      <c r="N311" s="5" t="s">
        <v>22</v>
      </c>
      <c r="O311" s="22" t="s">
        <v>23</v>
      </c>
      <c r="P311" s="22" t="s">
        <v>24</v>
      </c>
      <c r="Q311" s="23" t="s">
        <v>344</v>
      </c>
    </row>
    <row r="312" spans="1:17" ht="63.75" x14ac:dyDescent="0.25">
      <c r="A312" s="7">
        <f t="shared" si="4"/>
        <v>310</v>
      </c>
      <c r="B312" s="8" t="s">
        <v>16</v>
      </c>
      <c r="C312" s="8">
        <v>891180084</v>
      </c>
      <c r="D312" s="8">
        <v>2</v>
      </c>
      <c r="E312" s="48" t="s">
        <v>865</v>
      </c>
      <c r="F312" s="49">
        <v>900381576</v>
      </c>
      <c r="G312" s="9">
        <v>9</v>
      </c>
      <c r="H312" s="50" t="s">
        <v>866</v>
      </c>
      <c r="I312" s="32" t="s">
        <v>867</v>
      </c>
      <c r="J312" s="51">
        <v>41173</v>
      </c>
      <c r="K312" s="36">
        <v>14044394</v>
      </c>
      <c r="L312" s="43" t="s">
        <v>477</v>
      </c>
      <c r="M312" s="22" t="s">
        <v>21</v>
      </c>
      <c r="N312" s="5" t="s">
        <v>22</v>
      </c>
      <c r="O312" s="22" t="s">
        <v>23</v>
      </c>
      <c r="P312" s="22" t="s">
        <v>24</v>
      </c>
      <c r="Q312" s="23" t="s">
        <v>344</v>
      </c>
    </row>
    <row r="313" spans="1:17" ht="63.75" x14ac:dyDescent="0.25">
      <c r="A313" s="7">
        <f t="shared" si="4"/>
        <v>311</v>
      </c>
      <c r="B313" s="8" t="s">
        <v>16</v>
      </c>
      <c r="C313" s="8">
        <v>891180084</v>
      </c>
      <c r="D313" s="8">
        <v>2</v>
      </c>
      <c r="E313" s="48" t="s">
        <v>85</v>
      </c>
      <c r="F313" s="49">
        <v>800220327</v>
      </c>
      <c r="G313" s="9">
        <v>9</v>
      </c>
      <c r="H313" s="50" t="s">
        <v>868</v>
      </c>
      <c r="I313" s="32" t="s">
        <v>869</v>
      </c>
      <c r="J313" s="51">
        <v>41194</v>
      </c>
      <c r="K313" s="36">
        <v>624250</v>
      </c>
      <c r="L313" s="47" t="s">
        <v>454</v>
      </c>
      <c r="M313" s="22" t="s">
        <v>21</v>
      </c>
      <c r="N313" s="5" t="s">
        <v>22</v>
      </c>
      <c r="O313" s="22" t="s">
        <v>23</v>
      </c>
      <c r="P313" s="22" t="s">
        <v>24</v>
      </c>
      <c r="Q313" s="23" t="s">
        <v>344</v>
      </c>
    </row>
    <row r="314" spans="1:17" ht="102" x14ac:dyDescent="0.25">
      <c r="A314" s="7">
        <f t="shared" si="4"/>
        <v>312</v>
      </c>
      <c r="B314" s="8" t="s">
        <v>16</v>
      </c>
      <c r="C314" s="8">
        <v>891180084</v>
      </c>
      <c r="D314" s="8">
        <v>2</v>
      </c>
      <c r="E314" s="48" t="s">
        <v>357</v>
      </c>
      <c r="F314" s="49" t="s">
        <v>870</v>
      </c>
      <c r="G314" s="9">
        <v>3</v>
      </c>
      <c r="H314" s="50" t="s">
        <v>871</v>
      </c>
      <c r="I314" s="32" t="s">
        <v>872</v>
      </c>
      <c r="J314" s="51">
        <v>41194</v>
      </c>
      <c r="K314" s="36">
        <v>2639280</v>
      </c>
      <c r="L314" s="43" t="s">
        <v>43</v>
      </c>
      <c r="M314" s="22" t="s">
        <v>21</v>
      </c>
      <c r="N314" s="5" t="s">
        <v>22</v>
      </c>
      <c r="O314" s="22" t="s">
        <v>23</v>
      </c>
      <c r="P314" s="22" t="s">
        <v>24</v>
      </c>
      <c r="Q314" s="23" t="s">
        <v>344</v>
      </c>
    </row>
    <row r="315" spans="1:17" ht="102" x14ac:dyDescent="0.25">
      <c r="A315" s="7">
        <f t="shared" si="4"/>
        <v>313</v>
      </c>
      <c r="B315" s="8" t="s">
        <v>16</v>
      </c>
      <c r="C315" s="8">
        <v>891180084</v>
      </c>
      <c r="D315" s="8">
        <v>2</v>
      </c>
      <c r="E315" s="48" t="s">
        <v>509</v>
      </c>
      <c r="F315" s="49" t="s">
        <v>873</v>
      </c>
      <c r="G315" s="9">
        <v>3</v>
      </c>
      <c r="H315" s="50" t="s">
        <v>874</v>
      </c>
      <c r="I315" s="32" t="s">
        <v>872</v>
      </c>
      <c r="J315" s="51">
        <v>41194</v>
      </c>
      <c r="K315" s="36">
        <v>2404280</v>
      </c>
      <c r="L315" s="43" t="s">
        <v>43</v>
      </c>
      <c r="M315" s="22" t="s">
        <v>21</v>
      </c>
      <c r="N315" s="5" t="s">
        <v>22</v>
      </c>
      <c r="O315" s="22" t="s">
        <v>23</v>
      </c>
      <c r="P315" s="22" t="s">
        <v>24</v>
      </c>
      <c r="Q315" s="23" t="s">
        <v>344</v>
      </c>
    </row>
    <row r="316" spans="1:17" ht="102" x14ac:dyDescent="0.25">
      <c r="A316" s="7">
        <f t="shared" si="4"/>
        <v>314</v>
      </c>
      <c r="B316" s="8" t="s">
        <v>16</v>
      </c>
      <c r="C316" s="8">
        <v>891180084</v>
      </c>
      <c r="D316" s="8">
        <v>2</v>
      </c>
      <c r="E316" s="48" t="s">
        <v>589</v>
      </c>
      <c r="F316" s="49" t="s">
        <v>875</v>
      </c>
      <c r="G316" s="9">
        <v>11</v>
      </c>
      <c r="H316" s="50" t="s">
        <v>876</v>
      </c>
      <c r="I316" s="32" t="s">
        <v>877</v>
      </c>
      <c r="J316" s="51">
        <v>41194</v>
      </c>
      <c r="K316" s="36">
        <v>4912490</v>
      </c>
      <c r="L316" s="43" t="s">
        <v>43</v>
      </c>
      <c r="M316" s="22" t="s">
        <v>21</v>
      </c>
      <c r="N316" s="5" t="s">
        <v>22</v>
      </c>
      <c r="O316" s="22" t="s">
        <v>23</v>
      </c>
      <c r="P316" s="22" t="s">
        <v>24</v>
      </c>
      <c r="Q316" s="23" t="s">
        <v>344</v>
      </c>
    </row>
    <row r="317" spans="1:17" ht="63.75" x14ac:dyDescent="0.25">
      <c r="A317" s="7">
        <f t="shared" si="4"/>
        <v>315</v>
      </c>
      <c r="B317" s="8" t="s">
        <v>16</v>
      </c>
      <c r="C317" s="8">
        <v>891180084</v>
      </c>
      <c r="D317" s="8">
        <v>2</v>
      </c>
      <c r="E317" s="48" t="s">
        <v>878</v>
      </c>
      <c r="F317" s="49" t="s">
        <v>879</v>
      </c>
      <c r="G317" s="9">
        <v>2</v>
      </c>
      <c r="H317" s="50" t="s">
        <v>880</v>
      </c>
      <c r="I317" s="32" t="s">
        <v>881</v>
      </c>
      <c r="J317" s="51">
        <v>41185</v>
      </c>
      <c r="K317" s="36">
        <v>14703840</v>
      </c>
      <c r="L317" s="43" t="s">
        <v>362</v>
      </c>
      <c r="M317" s="22" t="s">
        <v>21</v>
      </c>
      <c r="N317" s="5" t="s">
        <v>22</v>
      </c>
      <c r="O317" s="22" t="s">
        <v>23</v>
      </c>
      <c r="P317" s="22" t="s">
        <v>24</v>
      </c>
      <c r="Q317" s="23" t="s">
        <v>344</v>
      </c>
    </row>
    <row r="318" spans="1:17" ht="63.75" x14ac:dyDescent="0.25">
      <c r="A318" s="7">
        <f t="shared" si="4"/>
        <v>316</v>
      </c>
      <c r="B318" s="8" t="s">
        <v>16</v>
      </c>
      <c r="C318" s="8">
        <v>891180084</v>
      </c>
      <c r="D318" s="8">
        <v>2</v>
      </c>
      <c r="E318" s="48" t="s">
        <v>523</v>
      </c>
      <c r="F318" s="49" t="s">
        <v>882</v>
      </c>
      <c r="G318" s="9">
        <v>9</v>
      </c>
      <c r="H318" s="50" t="s">
        <v>883</v>
      </c>
      <c r="I318" s="32" t="s">
        <v>884</v>
      </c>
      <c r="J318" s="51">
        <v>41191</v>
      </c>
      <c r="K318" s="36">
        <v>2924000</v>
      </c>
      <c r="L318" s="43" t="s">
        <v>362</v>
      </c>
      <c r="M318" s="22" t="s">
        <v>21</v>
      </c>
      <c r="N318" s="5" t="s">
        <v>22</v>
      </c>
      <c r="O318" s="22" t="s">
        <v>23</v>
      </c>
      <c r="P318" s="22" t="s">
        <v>24</v>
      </c>
      <c r="Q318" s="23" t="s">
        <v>344</v>
      </c>
    </row>
    <row r="319" spans="1:17" ht="89.25" x14ac:dyDescent="0.25">
      <c r="A319" s="7">
        <f t="shared" si="4"/>
        <v>317</v>
      </c>
      <c r="B319" s="8" t="s">
        <v>16</v>
      </c>
      <c r="C319" s="8">
        <v>891180084</v>
      </c>
      <c r="D319" s="8">
        <v>2</v>
      </c>
      <c r="E319" s="48" t="s">
        <v>885</v>
      </c>
      <c r="F319" s="49" t="s">
        <v>886</v>
      </c>
      <c r="G319" s="9">
        <v>6</v>
      </c>
      <c r="H319" s="50" t="s">
        <v>887</v>
      </c>
      <c r="I319" s="32" t="s">
        <v>888</v>
      </c>
      <c r="J319" s="51">
        <v>41191</v>
      </c>
      <c r="K319" s="36">
        <v>3000000</v>
      </c>
      <c r="L319" s="43" t="s">
        <v>43</v>
      </c>
      <c r="M319" s="22" t="s">
        <v>21</v>
      </c>
      <c r="N319" s="5" t="s">
        <v>22</v>
      </c>
      <c r="O319" s="22" t="s">
        <v>23</v>
      </c>
      <c r="P319" s="22" t="s">
        <v>24</v>
      </c>
      <c r="Q319" s="23" t="s">
        <v>344</v>
      </c>
    </row>
    <row r="320" spans="1:17" ht="63.75" x14ac:dyDescent="0.25">
      <c r="A320" s="7">
        <f t="shared" si="4"/>
        <v>318</v>
      </c>
      <c r="B320" s="8" t="s">
        <v>16</v>
      </c>
      <c r="C320" s="8">
        <v>891180084</v>
      </c>
      <c r="D320" s="8">
        <v>2</v>
      </c>
      <c r="E320" s="48" t="s">
        <v>351</v>
      </c>
      <c r="F320" s="49">
        <v>52584641</v>
      </c>
      <c r="G320" s="9">
        <v>6</v>
      </c>
      <c r="H320" s="50" t="s">
        <v>889</v>
      </c>
      <c r="I320" s="32" t="s">
        <v>890</v>
      </c>
      <c r="J320" s="51">
        <v>41213</v>
      </c>
      <c r="K320" s="36">
        <v>4808560</v>
      </c>
      <c r="L320" s="43" t="s">
        <v>43</v>
      </c>
      <c r="M320" s="22" t="s">
        <v>21</v>
      </c>
      <c r="N320" s="5" t="s">
        <v>22</v>
      </c>
      <c r="O320" s="22" t="s">
        <v>23</v>
      </c>
      <c r="P320" s="22" t="s">
        <v>24</v>
      </c>
      <c r="Q320" s="23" t="s">
        <v>344</v>
      </c>
    </row>
    <row r="321" spans="1:17" ht="51" x14ac:dyDescent="0.25">
      <c r="A321" s="7">
        <f t="shared" si="4"/>
        <v>319</v>
      </c>
      <c r="B321" s="8" t="s">
        <v>16</v>
      </c>
      <c r="C321" s="8">
        <v>891180084</v>
      </c>
      <c r="D321" s="8">
        <v>2</v>
      </c>
      <c r="E321" s="48" t="s">
        <v>891</v>
      </c>
      <c r="F321" s="49" t="s">
        <v>892</v>
      </c>
      <c r="G321" s="9">
        <v>7</v>
      </c>
      <c r="H321" s="50" t="s">
        <v>893</v>
      </c>
      <c r="I321" s="32" t="s">
        <v>894</v>
      </c>
      <c r="J321" s="51">
        <v>41198</v>
      </c>
      <c r="K321" s="36">
        <v>1000000</v>
      </c>
      <c r="L321" s="43" t="s">
        <v>362</v>
      </c>
      <c r="M321" s="22" t="s">
        <v>21</v>
      </c>
      <c r="N321" s="5" t="s">
        <v>22</v>
      </c>
      <c r="O321" s="22" t="s">
        <v>23</v>
      </c>
      <c r="P321" s="22" t="s">
        <v>24</v>
      </c>
      <c r="Q321" s="23" t="s">
        <v>344</v>
      </c>
    </row>
    <row r="322" spans="1:17" ht="63.75" x14ac:dyDescent="0.25">
      <c r="A322" s="7">
        <f t="shared" si="4"/>
        <v>320</v>
      </c>
      <c r="B322" s="8" t="s">
        <v>16</v>
      </c>
      <c r="C322" s="8">
        <v>891180084</v>
      </c>
      <c r="D322" s="8">
        <v>2</v>
      </c>
      <c r="E322" s="48" t="s">
        <v>895</v>
      </c>
      <c r="F322" s="49" t="s">
        <v>896</v>
      </c>
      <c r="G322" s="9">
        <v>7</v>
      </c>
      <c r="H322" s="50" t="s">
        <v>897</v>
      </c>
      <c r="I322" s="32" t="s">
        <v>898</v>
      </c>
      <c r="J322" s="51">
        <v>41187</v>
      </c>
      <c r="K322" s="36">
        <v>3000000</v>
      </c>
      <c r="L322" s="47" t="s">
        <v>899</v>
      </c>
      <c r="M322" s="22" t="s">
        <v>21</v>
      </c>
      <c r="N322" s="5" t="s">
        <v>22</v>
      </c>
      <c r="O322" s="22" t="s">
        <v>23</v>
      </c>
      <c r="P322" s="22" t="s">
        <v>24</v>
      </c>
      <c r="Q322" s="23" t="s">
        <v>344</v>
      </c>
    </row>
    <row r="323" spans="1:17" ht="63.75" x14ac:dyDescent="0.25">
      <c r="A323" s="7">
        <f t="shared" si="4"/>
        <v>321</v>
      </c>
      <c r="B323" s="8" t="s">
        <v>16</v>
      </c>
      <c r="C323" s="8">
        <v>891180084</v>
      </c>
      <c r="D323" s="8">
        <v>2</v>
      </c>
      <c r="E323" s="48" t="s">
        <v>900</v>
      </c>
      <c r="F323" s="49" t="s">
        <v>901</v>
      </c>
      <c r="G323" s="9">
        <v>9</v>
      </c>
      <c r="H323" s="50" t="s">
        <v>902</v>
      </c>
      <c r="I323" s="32" t="s">
        <v>826</v>
      </c>
      <c r="J323" s="51">
        <v>41194</v>
      </c>
      <c r="K323" s="36">
        <v>2479200</v>
      </c>
      <c r="L323" s="43" t="s">
        <v>43</v>
      </c>
      <c r="M323" s="22" t="s">
        <v>21</v>
      </c>
      <c r="N323" s="5" t="s">
        <v>22</v>
      </c>
      <c r="O323" s="22" t="s">
        <v>23</v>
      </c>
      <c r="P323" s="22" t="s">
        <v>24</v>
      </c>
      <c r="Q323" s="23" t="s">
        <v>344</v>
      </c>
    </row>
    <row r="324" spans="1:17" ht="63.75" x14ac:dyDescent="0.25">
      <c r="A324" s="7">
        <f t="shared" si="4"/>
        <v>322</v>
      </c>
      <c r="B324" s="8" t="s">
        <v>16</v>
      </c>
      <c r="C324" s="8">
        <v>891180084</v>
      </c>
      <c r="D324" s="8">
        <v>2</v>
      </c>
      <c r="E324" s="48" t="s">
        <v>903</v>
      </c>
      <c r="F324" s="49" t="s">
        <v>904</v>
      </c>
      <c r="G324" s="9">
        <v>1</v>
      </c>
      <c r="H324" s="50" t="s">
        <v>905</v>
      </c>
      <c r="I324" s="32" t="s">
        <v>906</v>
      </c>
      <c r="J324" s="51">
        <v>41191</v>
      </c>
      <c r="K324" s="36">
        <v>3271000</v>
      </c>
      <c r="L324" s="43" t="s">
        <v>362</v>
      </c>
      <c r="M324" s="22" t="s">
        <v>21</v>
      </c>
      <c r="N324" s="5" t="s">
        <v>22</v>
      </c>
      <c r="O324" s="22" t="s">
        <v>23</v>
      </c>
      <c r="P324" s="22" t="s">
        <v>24</v>
      </c>
      <c r="Q324" s="23" t="s">
        <v>344</v>
      </c>
    </row>
    <row r="325" spans="1:17" ht="76.5" x14ac:dyDescent="0.25">
      <c r="A325" s="7">
        <f t="shared" ref="A325:A388" si="5">A324+1</f>
        <v>323</v>
      </c>
      <c r="B325" s="8" t="s">
        <v>16</v>
      </c>
      <c r="C325" s="8">
        <v>891180084</v>
      </c>
      <c r="D325" s="8">
        <v>2</v>
      </c>
      <c r="E325" s="48" t="s">
        <v>357</v>
      </c>
      <c r="F325" s="49" t="s">
        <v>870</v>
      </c>
      <c r="G325" s="9">
        <v>3</v>
      </c>
      <c r="H325" s="50" t="s">
        <v>907</v>
      </c>
      <c r="I325" s="32" t="s">
        <v>908</v>
      </c>
      <c r="J325" s="51">
        <v>41213</v>
      </c>
      <c r="K325" s="36">
        <v>2004596</v>
      </c>
      <c r="L325" s="43" t="s">
        <v>43</v>
      </c>
      <c r="M325" s="22" t="s">
        <v>21</v>
      </c>
      <c r="N325" s="5" t="s">
        <v>22</v>
      </c>
      <c r="O325" s="22" t="s">
        <v>23</v>
      </c>
      <c r="P325" s="22" t="s">
        <v>24</v>
      </c>
      <c r="Q325" s="23" t="s">
        <v>344</v>
      </c>
    </row>
    <row r="326" spans="1:17" ht="63.75" x14ac:dyDescent="0.25">
      <c r="A326" s="7">
        <f t="shared" si="5"/>
        <v>324</v>
      </c>
      <c r="B326" s="8" t="s">
        <v>16</v>
      </c>
      <c r="C326" s="8">
        <v>891180084</v>
      </c>
      <c r="D326" s="8">
        <v>2</v>
      </c>
      <c r="E326" s="48" t="s">
        <v>85</v>
      </c>
      <c r="F326" s="49" t="s">
        <v>909</v>
      </c>
      <c r="G326" s="9">
        <v>9</v>
      </c>
      <c r="H326" s="50" t="s">
        <v>910</v>
      </c>
      <c r="I326" s="32" t="s">
        <v>911</v>
      </c>
      <c r="J326" s="51">
        <v>41193</v>
      </c>
      <c r="K326" s="36">
        <v>449290</v>
      </c>
      <c r="L326" s="47" t="s">
        <v>454</v>
      </c>
      <c r="M326" s="22" t="s">
        <v>21</v>
      </c>
      <c r="N326" s="5" t="s">
        <v>22</v>
      </c>
      <c r="O326" s="22" t="s">
        <v>23</v>
      </c>
      <c r="P326" s="22" t="s">
        <v>24</v>
      </c>
      <c r="Q326" s="23" t="s">
        <v>344</v>
      </c>
    </row>
    <row r="327" spans="1:17" ht="51" x14ac:dyDescent="0.25">
      <c r="A327" s="7">
        <f t="shared" si="5"/>
        <v>325</v>
      </c>
      <c r="B327" s="8" t="s">
        <v>16</v>
      </c>
      <c r="C327" s="8">
        <v>891180084</v>
      </c>
      <c r="D327" s="8">
        <v>2</v>
      </c>
      <c r="E327" s="48" t="s">
        <v>740</v>
      </c>
      <c r="F327" s="49" t="s">
        <v>912</v>
      </c>
      <c r="G327" s="9">
        <v>1</v>
      </c>
      <c r="H327" s="50" t="s">
        <v>913</v>
      </c>
      <c r="I327" s="32" t="s">
        <v>914</v>
      </c>
      <c r="J327" s="51">
        <v>41194</v>
      </c>
      <c r="K327" s="36">
        <v>2295640</v>
      </c>
      <c r="L327" s="43" t="s">
        <v>362</v>
      </c>
      <c r="M327" s="22" t="s">
        <v>21</v>
      </c>
      <c r="N327" s="5" t="s">
        <v>22</v>
      </c>
      <c r="O327" s="22" t="s">
        <v>23</v>
      </c>
      <c r="P327" s="22" t="s">
        <v>24</v>
      </c>
      <c r="Q327" s="23" t="s">
        <v>344</v>
      </c>
    </row>
    <row r="328" spans="1:17" ht="76.5" x14ac:dyDescent="0.25">
      <c r="A328" s="7">
        <f t="shared" si="5"/>
        <v>326</v>
      </c>
      <c r="B328" s="8" t="s">
        <v>16</v>
      </c>
      <c r="C328" s="8">
        <v>891180084</v>
      </c>
      <c r="D328" s="8">
        <v>2</v>
      </c>
      <c r="E328" s="48" t="s">
        <v>915</v>
      </c>
      <c r="F328" s="49" t="s">
        <v>916</v>
      </c>
      <c r="G328" s="9">
        <v>5</v>
      </c>
      <c r="H328" s="50" t="s">
        <v>917</v>
      </c>
      <c r="I328" s="32" t="s">
        <v>918</v>
      </c>
      <c r="J328" s="51">
        <v>41208</v>
      </c>
      <c r="K328" s="36">
        <v>3000000</v>
      </c>
      <c r="L328" s="43" t="s">
        <v>43</v>
      </c>
      <c r="M328" s="22" t="s">
        <v>21</v>
      </c>
      <c r="N328" s="5" t="s">
        <v>22</v>
      </c>
      <c r="O328" s="22" t="s">
        <v>23</v>
      </c>
      <c r="P328" s="22" t="s">
        <v>24</v>
      </c>
      <c r="Q328" s="23" t="s">
        <v>344</v>
      </c>
    </row>
    <row r="329" spans="1:17" ht="63.75" x14ac:dyDescent="0.25">
      <c r="A329" s="7">
        <f t="shared" si="5"/>
        <v>327</v>
      </c>
      <c r="B329" s="8" t="s">
        <v>16</v>
      </c>
      <c r="C329" s="8">
        <v>891180084</v>
      </c>
      <c r="D329" s="8">
        <v>2</v>
      </c>
      <c r="E329" s="48" t="s">
        <v>919</v>
      </c>
      <c r="F329" s="49" t="s">
        <v>920</v>
      </c>
      <c r="G329" s="9">
        <v>0</v>
      </c>
      <c r="H329" s="50" t="s">
        <v>921</v>
      </c>
      <c r="I329" s="32" t="s">
        <v>922</v>
      </c>
      <c r="J329" s="51">
        <v>41204</v>
      </c>
      <c r="K329" s="36">
        <v>2200000</v>
      </c>
      <c r="L329" s="43" t="s">
        <v>43</v>
      </c>
      <c r="M329" s="22" t="s">
        <v>21</v>
      </c>
      <c r="N329" s="5" t="s">
        <v>22</v>
      </c>
      <c r="O329" s="22" t="s">
        <v>23</v>
      </c>
      <c r="P329" s="22" t="s">
        <v>24</v>
      </c>
      <c r="Q329" s="23" t="s">
        <v>344</v>
      </c>
    </row>
    <row r="330" spans="1:17" ht="76.5" x14ac:dyDescent="0.25">
      <c r="A330" s="7">
        <f t="shared" si="5"/>
        <v>328</v>
      </c>
      <c r="B330" s="8" t="s">
        <v>16</v>
      </c>
      <c r="C330" s="8">
        <v>891180084</v>
      </c>
      <c r="D330" s="8">
        <v>2</v>
      </c>
      <c r="E330" s="48" t="s">
        <v>923</v>
      </c>
      <c r="F330" s="49" t="s">
        <v>924</v>
      </c>
      <c r="G330" s="9">
        <v>6</v>
      </c>
      <c r="H330" s="50" t="s">
        <v>925</v>
      </c>
      <c r="I330" s="32" t="s">
        <v>908</v>
      </c>
      <c r="J330" s="51">
        <v>41215</v>
      </c>
      <c r="K330" s="36">
        <v>2004596</v>
      </c>
      <c r="L330" s="43" t="s">
        <v>43</v>
      </c>
      <c r="M330" s="22" t="s">
        <v>21</v>
      </c>
      <c r="N330" s="5" t="s">
        <v>22</v>
      </c>
      <c r="O330" s="22" t="s">
        <v>23</v>
      </c>
      <c r="P330" s="22" t="s">
        <v>24</v>
      </c>
      <c r="Q330" s="23" t="s">
        <v>344</v>
      </c>
    </row>
    <row r="331" spans="1:17" ht="76.5" x14ac:dyDescent="0.25">
      <c r="A331" s="7">
        <f t="shared" si="5"/>
        <v>329</v>
      </c>
      <c r="B331" s="8" t="s">
        <v>16</v>
      </c>
      <c r="C331" s="8">
        <v>891180084</v>
      </c>
      <c r="D331" s="8">
        <v>2</v>
      </c>
      <c r="E331" s="48" t="s">
        <v>926</v>
      </c>
      <c r="F331" s="49" t="s">
        <v>927</v>
      </c>
      <c r="G331" s="9">
        <v>5</v>
      </c>
      <c r="H331" s="50" t="s">
        <v>928</v>
      </c>
      <c r="I331" s="32" t="s">
        <v>908</v>
      </c>
      <c r="J331" s="51">
        <v>41214</v>
      </c>
      <c r="K331" s="36">
        <v>1036860</v>
      </c>
      <c r="L331" s="43" t="s">
        <v>43</v>
      </c>
      <c r="M331" s="22" t="s">
        <v>21</v>
      </c>
      <c r="N331" s="5" t="s">
        <v>22</v>
      </c>
      <c r="O331" s="22" t="s">
        <v>23</v>
      </c>
      <c r="P331" s="22" t="s">
        <v>24</v>
      </c>
      <c r="Q331" s="23" t="s">
        <v>344</v>
      </c>
    </row>
    <row r="332" spans="1:17" ht="102" x14ac:dyDescent="0.25">
      <c r="A332" s="7">
        <f t="shared" si="5"/>
        <v>330</v>
      </c>
      <c r="B332" s="8" t="s">
        <v>16</v>
      </c>
      <c r="C332" s="8">
        <v>891180084</v>
      </c>
      <c r="D332" s="8">
        <v>2</v>
      </c>
      <c r="E332" s="48" t="s">
        <v>611</v>
      </c>
      <c r="F332" s="49" t="s">
        <v>929</v>
      </c>
      <c r="G332" s="9">
        <v>7</v>
      </c>
      <c r="H332" s="50" t="s">
        <v>930</v>
      </c>
      <c r="I332" s="32" t="s">
        <v>931</v>
      </c>
      <c r="J332" s="51">
        <v>41206</v>
      </c>
      <c r="K332" s="36">
        <v>3534432</v>
      </c>
      <c r="L332" s="43" t="s">
        <v>362</v>
      </c>
      <c r="M332" s="22" t="s">
        <v>21</v>
      </c>
      <c r="N332" s="5" t="s">
        <v>22</v>
      </c>
      <c r="O332" s="22" t="s">
        <v>23</v>
      </c>
      <c r="P332" s="22" t="s">
        <v>24</v>
      </c>
      <c r="Q332" s="23" t="s">
        <v>344</v>
      </c>
    </row>
    <row r="333" spans="1:17" ht="89.25" x14ac:dyDescent="0.25">
      <c r="A333" s="7">
        <f t="shared" si="5"/>
        <v>331</v>
      </c>
      <c r="B333" s="8" t="s">
        <v>16</v>
      </c>
      <c r="C333" s="8">
        <v>891180084</v>
      </c>
      <c r="D333" s="8">
        <v>2</v>
      </c>
      <c r="E333" s="48" t="s">
        <v>932</v>
      </c>
      <c r="F333" s="49" t="s">
        <v>933</v>
      </c>
      <c r="G333" s="9">
        <v>0</v>
      </c>
      <c r="H333" s="50" t="s">
        <v>934</v>
      </c>
      <c r="I333" s="32" t="s">
        <v>935</v>
      </c>
      <c r="J333" s="51">
        <v>41212</v>
      </c>
      <c r="K333" s="36">
        <v>600000</v>
      </c>
      <c r="L333" s="47" t="s">
        <v>899</v>
      </c>
      <c r="M333" s="22" t="s">
        <v>21</v>
      </c>
      <c r="N333" s="5" t="s">
        <v>22</v>
      </c>
      <c r="O333" s="22" t="s">
        <v>23</v>
      </c>
      <c r="P333" s="22" t="s">
        <v>24</v>
      </c>
      <c r="Q333" s="23" t="s">
        <v>344</v>
      </c>
    </row>
    <row r="334" spans="1:17" ht="89.25" x14ac:dyDescent="0.25">
      <c r="A334" s="7">
        <f t="shared" si="5"/>
        <v>332</v>
      </c>
      <c r="B334" s="8" t="s">
        <v>16</v>
      </c>
      <c r="C334" s="8">
        <v>891180084</v>
      </c>
      <c r="D334" s="8">
        <v>2</v>
      </c>
      <c r="E334" s="48" t="s">
        <v>85</v>
      </c>
      <c r="F334" s="49" t="s">
        <v>909</v>
      </c>
      <c r="G334" s="9">
        <v>9</v>
      </c>
      <c r="H334" s="50" t="s">
        <v>936</v>
      </c>
      <c r="I334" s="32" t="s">
        <v>935</v>
      </c>
      <c r="J334" s="51">
        <v>41213</v>
      </c>
      <c r="K334" s="36">
        <v>216000</v>
      </c>
      <c r="L334" s="47" t="s">
        <v>899</v>
      </c>
      <c r="M334" s="22" t="s">
        <v>21</v>
      </c>
      <c r="N334" s="5" t="s">
        <v>22</v>
      </c>
      <c r="O334" s="22" t="s">
        <v>23</v>
      </c>
      <c r="P334" s="22" t="s">
        <v>24</v>
      </c>
      <c r="Q334" s="23" t="s">
        <v>344</v>
      </c>
    </row>
    <row r="335" spans="1:17" ht="76.5" x14ac:dyDescent="0.25">
      <c r="A335" s="7">
        <f t="shared" si="5"/>
        <v>333</v>
      </c>
      <c r="B335" s="8" t="s">
        <v>16</v>
      </c>
      <c r="C335" s="8">
        <v>891180084</v>
      </c>
      <c r="D335" s="8">
        <v>2</v>
      </c>
      <c r="E335" s="48" t="s">
        <v>740</v>
      </c>
      <c r="F335" s="49" t="s">
        <v>912</v>
      </c>
      <c r="G335" s="9">
        <v>1</v>
      </c>
      <c r="H335" s="50" t="s">
        <v>937</v>
      </c>
      <c r="I335" s="32" t="s">
        <v>938</v>
      </c>
      <c r="J335" s="51">
        <v>41212</v>
      </c>
      <c r="K335" s="36">
        <v>1033501</v>
      </c>
      <c r="L335" s="43" t="s">
        <v>362</v>
      </c>
      <c r="M335" s="22" t="s">
        <v>21</v>
      </c>
      <c r="N335" s="5" t="s">
        <v>22</v>
      </c>
      <c r="O335" s="22" t="s">
        <v>23</v>
      </c>
      <c r="P335" s="22" t="s">
        <v>24</v>
      </c>
      <c r="Q335" s="23" t="s">
        <v>344</v>
      </c>
    </row>
    <row r="336" spans="1:17" ht="89.25" x14ac:dyDescent="0.25">
      <c r="A336" s="7">
        <f t="shared" si="5"/>
        <v>334</v>
      </c>
      <c r="B336" s="8" t="s">
        <v>16</v>
      </c>
      <c r="C336" s="8">
        <v>891180084</v>
      </c>
      <c r="D336" s="8">
        <v>2</v>
      </c>
      <c r="E336" s="48" t="s">
        <v>489</v>
      </c>
      <c r="F336" s="49" t="s">
        <v>939</v>
      </c>
      <c r="G336" s="9">
        <v>9</v>
      </c>
      <c r="H336" s="50" t="s">
        <v>940</v>
      </c>
      <c r="I336" s="32" t="s">
        <v>941</v>
      </c>
      <c r="J336" s="51">
        <v>41214</v>
      </c>
      <c r="K336" s="36">
        <v>2000000</v>
      </c>
      <c r="L336" s="43" t="s">
        <v>43</v>
      </c>
      <c r="M336" s="22" t="s">
        <v>21</v>
      </c>
      <c r="N336" s="5" t="s">
        <v>22</v>
      </c>
      <c r="O336" s="22" t="s">
        <v>23</v>
      </c>
      <c r="P336" s="22" t="s">
        <v>24</v>
      </c>
      <c r="Q336" s="23" t="s">
        <v>344</v>
      </c>
    </row>
    <row r="337" spans="1:17" ht="51" x14ac:dyDescent="0.25">
      <c r="A337" s="7">
        <f t="shared" si="5"/>
        <v>335</v>
      </c>
      <c r="B337" s="8" t="s">
        <v>16</v>
      </c>
      <c r="C337" s="8">
        <v>891180084</v>
      </c>
      <c r="D337" s="8">
        <v>2</v>
      </c>
      <c r="E337" s="48" t="s">
        <v>420</v>
      </c>
      <c r="F337" s="49" t="s">
        <v>942</v>
      </c>
      <c r="G337" s="9">
        <v>2</v>
      </c>
      <c r="H337" s="50" t="s">
        <v>943</v>
      </c>
      <c r="I337" s="32" t="s">
        <v>944</v>
      </c>
      <c r="J337" s="51">
        <v>41208</v>
      </c>
      <c r="K337" s="36">
        <v>2000000</v>
      </c>
      <c r="L337" s="43" t="s">
        <v>43</v>
      </c>
      <c r="M337" s="22" t="s">
        <v>21</v>
      </c>
      <c r="N337" s="5" t="s">
        <v>22</v>
      </c>
      <c r="O337" s="22" t="s">
        <v>23</v>
      </c>
      <c r="P337" s="22" t="s">
        <v>24</v>
      </c>
      <c r="Q337" s="23" t="s">
        <v>344</v>
      </c>
    </row>
    <row r="338" spans="1:17" ht="51" x14ac:dyDescent="0.25">
      <c r="A338" s="7">
        <f t="shared" si="5"/>
        <v>336</v>
      </c>
      <c r="B338" s="8" t="s">
        <v>16</v>
      </c>
      <c r="C338" s="8">
        <v>891180084</v>
      </c>
      <c r="D338" s="8">
        <v>2</v>
      </c>
      <c r="E338" s="48" t="s">
        <v>945</v>
      </c>
      <c r="F338" s="49" t="s">
        <v>946</v>
      </c>
      <c r="G338" s="9">
        <v>1</v>
      </c>
      <c r="H338" s="50" t="s">
        <v>947</v>
      </c>
      <c r="I338" s="32" t="s">
        <v>948</v>
      </c>
      <c r="J338" s="51">
        <v>41212</v>
      </c>
      <c r="K338" s="36">
        <v>7540000</v>
      </c>
      <c r="L338" s="43" t="s">
        <v>362</v>
      </c>
      <c r="M338" s="22" t="s">
        <v>21</v>
      </c>
      <c r="N338" s="5" t="s">
        <v>22</v>
      </c>
      <c r="O338" s="22" t="s">
        <v>23</v>
      </c>
      <c r="P338" s="22" t="s">
        <v>24</v>
      </c>
      <c r="Q338" s="23" t="s">
        <v>344</v>
      </c>
    </row>
    <row r="339" spans="1:17" ht="76.5" x14ac:dyDescent="0.25">
      <c r="A339" s="7">
        <f t="shared" si="5"/>
        <v>337</v>
      </c>
      <c r="B339" s="8" t="s">
        <v>16</v>
      </c>
      <c r="C339" s="8">
        <v>891180084</v>
      </c>
      <c r="D339" s="8">
        <v>2</v>
      </c>
      <c r="E339" s="48" t="s">
        <v>684</v>
      </c>
      <c r="F339" s="49" t="s">
        <v>949</v>
      </c>
      <c r="G339" s="9">
        <v>6</v>
      </c>
      <c r="H339" s="50" t="s">
        <v>950</v>
      </c>
      <c r="I339" s="32" t="s">
        <v>951</v>
      </c>
      <c r="J339" s="51">
        <v>41214</v>
      </c>
      <c r="K339" s="36">
        <v>3000000</v>
      </c>
      <c r="L339" s="43" t="s">
        <v>43</v>
      </c>
      <c r="M339" s="22" t="s">
        <v>21</v>
      </c>
      <c r="N339" s="5" t="s">
        <v>22</v>
      </c>
      <c r="O339" s="22" t="s">
        <v>23</v>
      </c>
      <c r="P339" s="22" t="s">
        <v>24</v>
      </c>
      <c r="Q339" s="23" t="s">
        <v>344</v>
      </c>
    </row>
    <row r="340" spans="1:17" ht="63.75" x14ac:dyDescent="0.25">
      <c r="A340" s="7">
        <f t="shared" si="5"/>
        <v>338</v>
      </c>
      <c r="B340" s="8" t="s">
        <v>16</v>
      </c>
      <c r="C340" s="8">
        <v>891180084</v>
      </c>
      <c r="D340" s="8">
        <v>2</v>
      </c>
      <c r="E340" s="48" t="s">
        <v>952</v>
      </c>
      <c r="F340" s="49" t="s">
        <v>953</v>
      </c>
      <c r="G340" s="9">
        <v>8</v>
      </c>
      <c r="H340" s="50" t="s">
        <v>954</v>
      </c>
      <c r="I340" s="32" t="s">
        <v>955</v>
      </c>
      <c r="J340" s="51">
        <v>41219</v>
      </c>
      <c r="K340" s="36">
        <v>2004596</v>
      </c>
      <c r="L340" s="43" t="s">
        <v>43</v>
      </c>
      <c r="M340" s="22" t="s">
        <v>21</v>
      </c>
      <c r="N340" s="5" t="s">
        <v>22</v>
      </c>
      <c r="O340" s="22" t="s">
        <v>23</v>
      </c>
      <c r="P340" s="22" t="s">
        <v>24</v>
      </c>
      <c r="Q340" s="23" t="s">
        <v>344</v>
      </c>
    </row>
    <row r="341" spans="1:17" ht="102" x14ac:dyDescent="0.25">
      <c r="A341" s="7">
        <f t="shared" si="5"/>
        <v>339</v>
      </c>
      <c r="B341" s="8" t="s">
        <v>16</v>
      </c>
      <c r="C341" s="8">
        <v>891180084</v>
      </c>
      <c r="D341" s="8">
        <v>2</v>
      </c>
      <c r="E341" s="48" t="s">
        <v>780</v>
      </c>
      <c r="F341" s="49" t="s">
        <v>956</v>
      </c>
      <c r="G341" s="9">
        <v>1</v>
      </c>
      <c r="H341" s="50" t="s">
        <v>957</v>
      </c>
      <c r="I341" s="32" t="s">
        <v>958</v>
      </c>
      <c r="J341" s="51">
        <v>41226</v>
      </c>
      <c r="K341" s="36">
        <v>880000</v>
      </c>
      <c r="L341" s="43" t="s">
        <v>43</v>
      </c>
      <c r="M341" s="22" t="s">
        <v>21</v>
      </c>
      <c r="N341" s="5" t="s">
        <v>22</v>
      </c>
      <c r="O341" s="22" t="s">
        <v>23</v>
      </c>
      <c r="P341" s="22" t="s">
        <v>24</v>
      </c>
      <c r="Q341" s="23" t="s">
        <v>344</v>
      </c>
    </row>
    <row r="342" spans="1:17" ht="76.5" x14ac:dyDescent="0.25">
      <c r="A342" s="7">
        <f t="shared" si="5"/>
        <v>340</v>
      </c>
      <c r="B342" s="8" t="s">
        <v>16</v>
      </c>
      <c r="C342" s="8">
        <v>891180084</v>
      </c>
      <c r="D342" s="8">
        <v>2</v>
      </c>
      <c r="E342" s="48" t="s">
        <v>359</v>
      </c>
      <c r="F342" s="49" t="s">
        <v>959</v>
      </c>
      <c r="G342" s="9">
        <v>8</v>
      </c>
      <c r="H342" s="50" t="s">
        <v>960</v>
      </c>
      <c r="I342" s="32" t="s">
        <v>961</v>
      </c>
      <c r="J342" s="51">
        <v>41229</v>
      </c>
      <c r="K342" s="36">
        <v>660000</v>
      </c>
      <c r="L342" s="43" t="s">
        <v>43</v>
      </c>
      <c r="M342" s="22" t="s">
        <v>21</v>
      </c>
      <c r="N342" s="5" t="s">
        <v>22</v>
      </c>
      <c r="O342" s="22" t="s">
        <v>23</v>
      </c>
      <c r="P342" s="22" t="s">
        <v>24</v>
      </c>
      <c r="Q342" s="23" t="s">
        <v>344</v>
      </c>
    </row>
    <row r="343" spans="1:17" ht="76.5" x14ac:dyDescent="0.25">
      <c r="A343" s="7">
        <f t="shared" si="5"/>
        <v>341</v>
      </c>
      <c r="B343" s="8" t="s">
        <v>16</v>
      </c>
      <c r="C343" s="8">
        <v>891180084</v>
      </c>
      <c r="D343" s="8">
        <v>2</v>
      </c>
      <c r="E343" s="48" t="s">
        <v>359</v>
      </c>
      <c r="F343" s="49" t="s">
        <v>959</v>
      </c>
      <c r="G343" s="9">
        <v>8</v>
      </c>
      <c r="H343" s="50" t="s">
        <v>962</v>
      </c>
      <c r="I343" s="32" t="s">
        <v>963</v>
      </c>
      <c r="J343" s="51">
        <v>41229</v>
      </c>
      <c r="K343" s="36">
        <v>400000</v>
      </c>
      <c r="L343" s="43" t="s">
        <v>43</v>
      </c>
      <c r="M343" s="22" t="s">
        <v>21</v>
      </c>
      <c r="N343" s="5" t="s">
        <v>22</v>
      </c>
      <c r="O343" s="22" t="s">
        <v>23</v>
      </c>
      <c r="P343" s="22" t="s">
        <v>24</v>
      </c>
      <c r="Q343" s="23" t="s">
        <v>344</v>
      </c>
    </row>
    <row r="344" spans="1:17" ht="51" x14ac:dyDescent="0.25">
      <c r="A344" s="7">
        <f t="shared" si="5"/>
        <v>342</v>
      </c>
      <c r="B344" s="8" t="s">
        <v>16</v>
      </c>
      <c r="C344" s="8">
        <v>891180084</v>
      </c>
      <c r="D344" s="8">
        <v>2</v>
      </c>
      <c r="E344" s="52" t="s">
        <v>458</v>
      </c>
      <c r="F344" s="10" t="s">
        <v>964</v>
      </c>
      <c r="G344" s="9">
        <v>5</v>
      </c>
      <c r="H344" s="50" t="s">
        <v>965</v>
      </c>
      <c r="I344" s="32" t="s">
        <v>966</v>
      </c>
      <c r="J344" s="51">
        <v>41222</v>
      </c>
      <c r="K344" s="36">
        <v>1362564</v>
      </c>
      <c r="L344" s="43" t="s">
        <v>43</v>
      </c>
      <c r="M344" s="22" t="s">
        <v>21</v>
      </c>
      <c r="N344" s="5" t="s">
        <v>22</v>
      </c>
      <c r="O344" s="22" t="s">
        <v>23</v>
      </c>
      <c r="P344" s="22" t="s">
        <v>24</v>
      </c>
      <c r="Q344" s="23" t="s">
        <v>344</v>
      </c>
    </row>
    <row r="345" spans="1:17" ht="51" x14ac:dyDescent="0.25">
      <c r="A345" s="7">
        <f t="shared" si="5"/>
        <v>343</v>
      </c>
      <c r="B345" s="8" t="s">
        <v>16</v>
      </c>
      <c r="C345" s="8">
        <v>891180084</v>
      </c>
      <c r="D345" s="8">
        <v>2</v>
      </c>
      <c r="E345" s="52" t="s">
        <v>967</v>
      </c>
      <c r="F345" s="10" t="s">
        <v>968</v>
      </c>
      <c r="G345" s="9">
        <v>1</v>
      </c>
      <c r="H345" s="50" t="s">
        <v>969</v>
      </c>
      <c r="I345" s="32" t="s">
        <v>970</v>
      </c>
      <c r="J345" s="51">
        <v>41213</v>
      </c>
      <c r="K345" s="36">
        <v>5990000</v>
      </c>
      <c r="L345" s="47" t="s">
        <v>899</v>
      </c>
      <c r="M345" s="22" t="s">
        <v>21</v>
      </c>
      <c r="N345" s="5" t="s">
        <v>22</v>
      </c>
      <c r="O345" s="22" t="s">
        <v>23</v>
      </c>
      <c r="P345" s="22" t="s">
        <v>24</v>
      </c>
      <c r="Q345" s="23" t="s">
        <v>344</v>
      </c>
    </row>
    <row r="346" spans="1:17" ht="63.75" x14ac:dyDescent="0.25">
      <c r="A346" s="7">
        <f t="shared" si="5"/>
        <v>344</v>
      </c>
      <c r="B346" s="8" t="s">
        <v>16</v>
      </c>
      <c r="C346" s="8">
        <v>891180084</v>
      </c>
      <c r="D346" s="8">
        <v>2</v>
      </c>
      <c r="E346" s="52" t="s">
        <v>945</v>
      </c>
      <c r="F346" s="53" t="s">
        <v>946</v>
      </c>
      <c r="G346" s="9">
        <v>1</v>
      </c>
      <c r="H346" s="50" t="s">
        <v>971</v>
      </c>
      <c r="I346" s="32" t="s">
        <v>972</v>
      </c>
      <c r="J346" s="51">
        <v>41225</v>
      </c>
      <c r="K346" s="36">
        <v>1044000</v>
      </c>
      <c r="L346" s="43" t="s">
        <v>362</v>
      </c>
      <c r="M346" s="22" t="s">
        <v>21</v>
      </c>
      <c r="N346" s="5" t="s">
        <v>22</v>
      </c>
      <c r="O346" s="22" t="s">
        <v>23</v>
      </c>
      <c r="P346" s="22" t="s">
        <v>24</v>
      </c>
      <c r="Q346" s="23" t="s">
        <v>344</v>
      </c>
    </row>
    <row r="347" spans="1:17" ht="51" x14ac:dyDescent="0.25">
      <c r="A347" s="7">
        <f t="shared" si="5"/>
        <v>345</v>
      </c>
      <c r="B347" s="8" t="s">
        <v>16</v>
      </c>
      <c r="C347" s="8">
        <v>891180084</v>
      </c>
      <c r="D347" s="8">
        <v>2</v>
      </c>
      <c r="E347" s="52" t="s">
        <v>973</v>
      </c>
      <c r="F347" s="10" t="s">
        <v>974</v>
      </c>
      <c r="G347" s="9">
        <v>1</v>
      </c>
      <c r="H347" s="50" t="s">
        <v>975</v>
      </c>
      <c r="I347" s="32" t="s">
        <v>976</v>
      </c>
      <c r="J347" s="51">
        <v>41229</v>
      </c>
      <c r="K347" s="36">
        <v>52961541</v>
      </c>
      <c r="L347" s="47" t="s">
        <v>899</v>
      </c>
      <c r="M347" s="22" t="s">
        <v>21</v>
      </c>
      <c r="N347" s="5" t="s">
        <v>22</v>
      </c>
      <c r="O347" s="22" t="s">
        <v>23</v>
      </c>
      <c r="P347" s="22" t="s">
        <v>24</v>
      </c>
      <c r="Q347" s="23" t="s">
        <v>344</v>
      </c>
    </row>
    <row r="348" spans="1:17" ht="63.75" x14ac:dyDescent="0.25">
      <c r="A348" s="7">
        <f t="shared" si="5"/>
        <v>346</v>
      </c>
      <c r="B348" s="8" t="s">
        <v>16</v>
      </c>
      <c r="C348" s="8">
        <v>891180084</v>
      </c>
      <c r="D348" s="8">
        <v>2</v>
      </c>
      <c r="E348" s="52" t="s">
        <v>977</v>
      </c>
      <c r="F348" s="10" t="s">
        <v>978</v>
      </c>
      <c r="G348" s="9">
        <v>5</v>
      </c>
      <c r="H348" s="50" t="s">
        <v>979</v>
      </c>
      <c r="I348" s="32" t="s">
        <v>826</v>
      </c>
      <c r="J348" s="51">
        <v>41228</v>
      </c>
      <c r="K348" s="36">
        <v>1175000</v>
      </c>
      <c r="L348" s="43" t="s">
        <v>43</v>
      </c>
      <c r="M348" s="22" t="s">
        <v>21</v>
      </c>
      <c r="N348" s="5" t="s">
        <v>22</v>
      </c>
      <c r="O348" s="22" t="s">
        <v>23</v>
      </c>
      <c r="P348" s="22" t="s">
        <v>24</v>
      </c>
      <c r="Q348" s="23" t="s">
        <v>344</v>
      </c>
    </row>
    <row r="349" spans="1:17" ht="63.75" x14ac:dyDescent="0.25">
      <c r="A349" s="7">
        <f t="shared" si="5"/>
        <v>347</v>
      </c>
      <c r="B349" s="8" t="s">
        <v>16</v>
      </c>
      <c r="C349" s="8">
        <v>891180084</v>
      </c>
      <c r="D349" s="8">
        <v>2</v>
      </c>
      <c r="E349" s="52" t="s">
        <v>345</v>
      </c>
      <c r="F349" s="53" t="s">
        <v>980</v>
      </c>
      <c r="G349" s="9">
        <v>3</v>
      </c>
      <c r="H349" s="50" t="s">
        <v>981</v>
      </c>
      <c r="I349" s="32" t="s">
        <v>982</v>
      </c>
      <c r="J349" s="51">
        <v>41227</v>
      </c>
      <c r="K349" s="36">
        <v>800000</v>
      </c>
      <c r="L349" s="43" t="s">
        <v>43</v>
      </c>
      <c r="M349" s="22" t="s">
        <v>21</v>
      </c>
      <c r="N349" s="5" t="s">
        <v>22</v>
      </c>
      <c r="O349" s="22" t="s">
        <v>23</v>
      </c>
      <c r="P349" s="22" t="s">
        <v>24</v>
      </c>
      <c r="Q349" s="23" t="s">
        <v>344</v>
      </c>
    </row>
    <row r="350" spans="1:17" ht="63.75" x14ac:dyDescent="0.25">
      <c r="A350" s="7">
        <f t="shared" si="5"/>
        <v>348</v>
      </c>
      <c r="B350" s="8" t="s">
        <v>16</v>
      </c>
      <c r="C350" s="8">
        <v>891180084</v>
      </c>
      <c r="D350" s="8">
        <v>2</v>
      </c>
      <c r="E350" s="52" t="s">
        <v>983</v>
      </c>
      <c r="F350" s="10" t="s">
        <v>984</v>
      </c>
      <c r="G350" s="9">
        <v>2</v>
      </c>
      <c r="H350" s="50" t="s">
        <v>985</v>
      </c>
      <c r="I350" s="32" t="s">
        <v>826</v>
      </c>
      <c r="J350" s="51">
        <v>41228</v>
      </c>
      <c r="K350" s="36">
        <v>1410000</v>
      </c>
      <c r="L350" s="43" t="s">
        <v>43</v>
      </c>
      <c r="M350" s="22" t="s">
        <v>21</v>
      </c>
      <c r="N350" s="5" t="s">
        <v>22</v>
      </c>
      <c r="O350" s="22" t="s">
        <v>23</v>
      </c>
      <c r="P350" s="22" t="s">
        <v>24</v>
      </c>
      <c r="Q350" s="23" t="s">
        <v>344</v>
      </c>
    </row>
    <row r="351" spans="1:17" ht="76.5" x14ac:dyDescent="0.25">
      <c r="A351" s="7">
        <f t="shared" si="5"/>
        <v>349</v>
      </c>
      <c r="B351" s="8" t="s">
        <v>16</v>
      </c>
      <c r="C351" s="8">
        <v>891180084</v>
      </c>
      <c r="D351" s="8">
        <v>2</v>
      </c>
      <c r="E351" s="52" t="s">
        <v>986</v>
      </c>
      <c r="F351" s="10" t="s">
        <v>987</v>
      </c>
      <c r="G351" s="9">
        <v>6</v>
      </c>
      <c r="H351" s="50" t="s">
        <v>988</v>
      </c>
      <c r="I351" s="32" t="s">
        <v>989</v>
      </c>
      <c r="J351" s="51">
        <v>41222</v>
      </c>
      <c r="K351" s="36">
        <v>2250000</v>
      </c>
      <c r="L351" s="43" t="s">
        <v>43</v>
      </c>
      <c r="M351" s="22" t="s">
        <v>21</v>
      </c>
      <c r="N351" s="5" t="s">
        <v>22</v>
      </c>
      <c r="O351" s="22" t="s">
        <v>23</v>
      </c>
      <c r="P351" s="22" t="s">
        <v>24</v>
      </c>
      <c r="Q351" s="23" t="s">
        <v>344</v>
      </c>
    </row>
    <row r="352" spans="1:17" ht="89.25" x14ac:dyDescent="0.25">
      <c r="A352" s="7">
        <f t="shared" si="5"/>
        <v>350</v>
      </c>
      <c r="B352" s="8" t="s">
        <v>16</v>
      </c>
      <c r="C352" s="8">
        <v>891180084</v>
      </c>
      <c r="D352" s="8">
        <v>2</v>
      </c>
      <c r="E352" s="52" t="s">
        <v>990</v>
      </c>
      <c r="F352" s="10" t="s">
        <v>991</v>
      </c>
      <c r="G352" s="9">
        <v>3</v>
      </c>
      <c r="H352" s="50" t="s">
        <v>992</v>
      </c>
      <c r="I352" s="32" t="s">
        <v>993</v>
      </c>
      <c r="J352" s="51">
        <v>41222</v>
      </c>
      <c r="K352" s="36">
        <v>3750000</v>
      </c>
      <c r="L352" s="43" t="s">
        <v>362</v>
      </c>
      <c r="M352" s="22" t="s">
        <v>21</v>
      </c>
      <c r="N352" s="5" t="s">
        <v>22</v>
      </c>
      <c r="O352" s="22" t="s">
        <v>23</v>
      </c>
      <c r="P352" s="22" t="s">
        <v>24</v>
      </c>
      <c r="Q352" s="23" t="s">
        <v>344</v>
      </c>
    </row>
    <row r="353" spans="1:17" ht="63.75" x14ac:dyDescent="0.25">
      <c r="A353" s="7">
        <f t="shared" si="5"/>
        <v>351</v>
      </c>
      <c r="B353" s="8" t="s">
        <v>16</v>
      </c>
      <c r="C353" s="8">
        <v>891180084</v>
      </c>
      <c r="D353" s="8">
        <v>2</v>
      </c>
      <c r="E353" s="52" t="s">
        <v>359</v>
      </c>
      <c r="F353" s="10" t="s">
        <v>959</v>
      </c>
      <c r="G353" s="9">
        <v>8</v>
      </c>
      <c r="H353" s="50" t="s">
        <v>994</v>
      </c>
      <c r="I353" s="32" t="s">
        <v>995</v>
      </c>
      <c r="J353" s="51" t="s">
        <v>996</v>
      </c>
      <c r="K353" s="36">
        <v>627599</v>
      </c>
      <c r="L353" s="43" t="s">
        <v>362</v>
      </c>
      <c r="M353" s="22" t="s">
        <v>21</v>
      </c>
      <c r="N353" s="5" t="s">
        <v>22</v>
      </c>
      <c r="O353" s="22" t="s">
        <v>23</v>
      </c>
      <c r="P353" s="22" t="s">
        <v>24</v>
      </c>
      <c r="Q353" s="23" t="s">
        <v>344</v>
      </c>
    </row>
    <row r="354" spans="1:17" ht="51" x14ac:dyDescent="0.25">
      <c r="A354" s="7">
        <f t="shared" si="5"/>
        <v>352</v>
      </c>
      <c r="B354" s="8" t="s">
        <v>16</v>
      </c>
      <c r="C354" s="8">
        <v>891180084</v>
      </c>
      <c r="D354" s="8">
        <v>2</v>
      </c>
      <c r="E354" s="52" t="s">
        <v>611</v>
      </c>
      <c r="F354" s="10" t="s">
        <v>929</v>
      </c>
      <c r="G354" s="9">
        <v>7</v>
      </c>
      <c r="H354" s="50" t="s">
        <v>997</v>
      </c>
      <c r="I354" s="32" t="s">
        <v>998</v>
      </c>
      <c r="J354" s="51">
        <v>41222</v>
      </c>
      <c r="K354" s="36">
        <v>900000</v>
      </c>
      <c r="L354" s="43" t="s">
        <v>362</v>
      </c>
      <c r="M354" s="22" t="s">
        <v>21</v>
      </c>
      <c r="N354" s="5" t="s">
        <v>22</v>
      </c>
      <c r="O354" s="22" t="s">
        <v>23</v>
      </c>
      <c r="P354" s="22" t="s">
        <v>24</v>
      </c>
      <c r="Q354" s="23" t="s">
        <v>344</v>
      </c>
    </row>
    <row r="355" spans="1:17" ht="76.5" x14ac:dyDescent="0.25">
      <c r="A355" s="7">
        <f t="shared" si="5"/>
        <v>353</v>
      </c>
      <c r="B355" s="8" t="s">
        <v>16</v>
      </c>
      <c r="C355" s="8">
        <v>891180084</v>
      </c>
      <c r="D355" s="8">
        <v>2</v>
      </c>
      <c r="E355" s="48" t="s">
        <v>655</v>
      </c>
      <c r="F355" s="10" t="s">
        <v>999</v>
      </c>
      <c r="G355" s="9">
        <v>2</v>
      </c>
      <c r="H355" s="50" t="s">
        <v>1000</v>
      </c>
      <c r="I355" s="32" t="s">
        <v>1001</v>
      </c>
      <c r="J355" s="51">
        <v>41229</v>
      </c>
      <c r="K355" s="36">
        <v>2780000</v>
      </c>
      <c r="L355" s="43" t="s">
        <v>362</v>
      </c>
      <c r="M355" s="22" t="s">
        <v>21</v>
      </c>
      <c r="N355" s="5" t="s">
        <v>22</v>
      </c>
      <c r="O355" s="22" t="s">
        <v>23</v>
      </c>
      <c r="P355" s="22" t="s">
        <v>24</v>
      </c>
      <c r="Q355" s="23" t="s">
        <v>344</v>
      </c>
    </row>
    <row r="356" spans="1:17" ht="51" x14ac:dyDescent="0.25">
      <c r="A356" s="7">
        <f t="shared" si="5"/>
        <v>354</v>
      </c>
      <c r="B356" s="8" t="s">
        <v>16</v>
      </c>
      <c r="C356" s="8">
        <v>891180084</v>
      </c>
      <c r="D356" s="8">
        <v>2</v>
      </c>
      <c r="E356" s="52" t="s">
        <v>681</v>
      </c>
      <c r="F356" s="53" t="s">
        <v>1002</v>
      </c>
      <c r="G356" s="9">
        <v>2</v>
      </c>
      <c r="H356" s="50" t="s">
        <v>1003</v>
      </c>
      <c r="I356" s="32" t="s">
        <v>1001</v>
      </c>
      <c r="J356" s="51">
        <v>41229</v>
      </c>
      <c r="K356" s="36">
        <v>1500000</v>
      </c>
      <c r="L356" s="47" t="s">
        <v>899</v>
      </c>
      <c r="M356" s="22" t="s">
        <v>21</v>
      </c>
      <c r="N356" s="5" t="s">
        <v>22</v>
      </c>
      <c r="O356" s="22" t="s">
        <v>23</v>
      </c>
      <c r="P356" s="22" t="s">
        <v>24</v>
      </c>
      <c r="Q356" s="23" t="s">
        <v>344</v>
      </c>
    </row>
    <row r="357" spans="1:17" ht="51" x14ac:dyDescent="0.25">
      <c r="A357" s="7">
        <f t="shared" si="5"/>
        <v>355</v>
      </c>
      <c r="B357" s="8" t="s">
        <v>16</v>
      </c>
      <c r="C357" s="8">
        <v>891180084</v>
      </c>
      <c r="D357" s="8">
        <v>2</v>
      </c>
      <c r="E357" s="52" t="s">
        <v>515</v>
      </c>
      <c r="F357" s="10" t="s">
        <v>1004</v>
      </c>
      <c r="G357" s="9">
        <v>9</v>
      </c>
      <c r="H357" s="50" t="s">
        <v>1005</v>
      </c>
      <c r="I357" s="32" t="s">
        <v>966</v>
      </c>
      <c r="J357" s="51">
        <v>41249</v>
      </c>
      <c r="K357" s="36">
        <v>1816752</v>
      </c>
      <c r="L357" s="43" t="s">
        <v>43</v>
      </c>
      <c r="M357" s="22" t="s">
        <v>21</v>
      </c>
      <c r="N357" s="5" t="s">
        <v>22</v>
      </c>
      <c r="O357" s="22" t="s">
        <v>23</v>
      </c>
      <c r="P357" s="22" t="s">
        <v>24</v>
      </c>
      <c r="Q357" s="23" t="s">
        <v>344</v>
      </c>
    </row>
    <row r="358" spans="1:17" ht="89.25" x14ac:dyDescent="0.25">
      <c r="A358" s="7">
        <f t="shared" si="5"/>
        <v>356</v>
      </c>
      <c r="B358" s="8" t="s">
        <v>16</v>
      </c>
      <c r="C358" s="8">
        <v>891180084</v>
      </c>
      <c r="D358" s="8">
        <v>2</v>
      </c>
      <c r="E358" s="52" t="s">
        <v>990</v>
      </c>
      <c r="F358" s="53" t="s">
        <v>991</v>
      </c>
      <c r="G358" s="9">
        <v>3</v>
      </c>
      <c r="H358" s="50" t="s">
        <v>1006</v>
      </c>
      <c r="I358" s="32" t="s">
        <v>1007</v>
      </c>
      <c r="J358" s="51">
        <v>41196</v>
      </c>
      <c r="K358" s="36">
        <v>1998650</v>
      </c>
      <c r="L358" s="43" t="s">
        <v>362</v>
      </c>
      <c r="M358" s="22" t="s">
        <v>21</v>
      </c>
      <c r="N358" s="5" t="s">
        <v>22</v>
      </c>
      <c r="O358" s="22" t="s">
        <v>23</v>
      </c>
      <c r="P358" s="22" t="s">
        <v>24</v>
      </c>
      <c r="Q358" s="23" t="s">
        <v>344</v>
      </c>
    </row>
    <row r="359" spans="1:17" ht="63.75" x14ac:dyDescent="0.25">
      <c r="A359" s="7">
        <f t="shared" si="5"/>
        <v>357</v>
      </c>
      <c r="B359" s="8" t="s">
        <v>16</v>
      </c>
      <c r="C359" s="8">
        <v>891180084</v>
      </c>
      <c r="D359" s="8">
        <v>2</v>
      </c>
      <c r="E359" s="52" t="s">
        <v>359</v>
      </c>
      <c r="F359" s="10" t="s">
        <v>959</v>
      </c>
      <c r="G359" s="9">
        <v>8</v>
      </c>
      <c r="H359" s="50" t="s">
        <v>1008</v>
      </c>
      <c r="I359" s="32" t="s">
        <v>1009</v>
      </c>
      <c r="J359" s="51">
        <v>41248</v>
      </c>
      <c r="K359" s="36">
        <v>482000</v>
      </c>
      <c r="L359" s="47" t="s">
        <v>899</v>
      </c>
      <c r="M359" s="22" t="s">
        <v>21</v>
      </c>
      <c r="N359" s="5" t="s">
        <v>22</v>
      </c>
      <c r="O359" s="22" t="s">
        <v>23</v>
      </c>
      <c r="P359" s="22" t="s">
        <v>24</v>
      </c>
      <c r="Q359" s="23" t="s">
        <v>344</v>
      </c>
    </row>
    <row r="360" spans="1:17" ht="51" x14ac:dyDescent="0.25">
      <c r="A360" s="7">
        <f t="shared" si="5"/>
        <v>358</v>
      </c>
      <c r="B360" s="8" t="s">
        <v>16</v>
      </c>
      <c r="C360" s="8">
        <v>891180084</v>
      </c>
      <c r="D360" s="8">
        <v>2</v>
      </c>
      <c r="E360" s="52" t="s">
        <v>740</v>
      </c>
      <c r="F360" s="10" t="s">
        <v>912</v>
      </c>
      <c r="G360" s="9">
        <v>1</v>
      </c>
      <c r="H360" s="50" t="s">
        <v>1010</v>
      </c>
      <c r="I360" s="32" t="s">
        <v>1011</v>
      </c>
      <c r="J360" s="51">
        <v>41257</v>
      </c>
      <c r="K360" s="36">
        <v>745880</v>
      </c>
      <c r="L360" s="43" t="s">
        <v>362</v>
      </c>
      <c r="M360" s="22" t="s">
        <v>21</v>
      </c>
      <c r="N360" s="5" t="s">
        <v>22</v>
      </c>
      <c r="O360" s="22" t="s">
        <v>23</v>
      </c>
      <c r="P360" s="22" t="s">
        <v>24</v>
      </c>
      <c r="Q360" s="23" t="s">
        <v>344</v>
      </c>
    </row>
    <row r="361" spans="1:17" ht="51" x14ac:dyDescent="0.25">
      <c r="A361" s="7">
        <f t="shared" si="5"/>
        <v>359</v>
      </c>
      <c r="B361" s="8" t="s">
        <v>16</v>
      </c>
      <c r="C361" s="8">
        <v>891180084</v>
      </c>
      <c r="D361" s="8">
        <v>2</v>
      </c>
      <c r="E361" s="52" t="s">
        <v>379</v>
      </c>
      <c r="F361" s="10" t="s">
        <v>1012</v>
      </c>
      <c r="G361" s="9">
        <v>8</v>
      </c>
      <c r="H361" s="50" t="s">
        <v>1013</v>
      </c>
      <c r="I361" s="32" t="s">
        <v>1014</v>
      </c>
      <c r="J361" s="51">
        <v>41229</v>
      </c>
      <c r="K361" s="36">
        <v>240000</v>
      </c>
      <c r="L361" s="47" t="s">
        <v>899</v>
      </c>
      <c r="M361" s="22" t="s">
        <v>21</v>
      </c>
      <c r="N361" s="5" t="s">
        <v>22</v>
      </c>
      <c r="O361" s="22" t="s">
        <v>23</v>
      </c>
      <c r="P361" s="22" t="s">
        <v>24</v>
      </c>
      <c r="Q361" s="23" t="s">
        <v>344</v>
      </c>
    </row>
    <row r="362" spans="1:17" ht="76.5" x14ac:dyDescent="0.25">
      <c r="A362" s="7">
        <f t="shared" si="5"/>
        <v>360</v>
      </c>
      <c r="B362" s="8" t="s">
        <v>16</v>
      </c>
      <c r="C362" s="8">
        <v>891180084</v>
      </c>
      <c r="D362" s="8">
        <v>2</v>
      </c>
      <c r="E362" s="52" t="s">
        <v>1015</v>
      </c>
      <c r="F362" s="10" t="s">
        <v>1016</v>
      </c>
      <c r="G362" s="9">
        <v>2</v>
      </c>
      <c r="H362" s="50" t="s">
        <v>1017</v>
      </c>
      <c r="I362" s="32" t="s">
        <v>1018</v>
      </c>
      <c r="J362" s="51">
        <v>41255</v>
      </c>
      <c r="K362" s="36">
        <v>730000</v>
      </c>
      <c r="L362" s="43" t="s">
        <v>362</v>
      </c>
      <c r="M362" s="22" t="s">
        <v>21</v>
      </c>
      <c r="N362" s="5" t="s">
        <v>22</v>
      </c>
      <c r="O362" s="22" t="s">
        <v>23</v>
      </c>
      <c r="P362" s="22" t="s">
        <v>24</v>
      </c>
      <c r="Q362" s="23" t="s">
        <v>344</v>
      </c>
    </row>
    <row r="363" spans="1:17" ht="63.75" x14ac:dyDescent="0.25">
      <c r="A363" s="7">
        <f t="shared" si="5"/>
        <v>361</v>
      </c>
      <c r="B363" s="8" t="s">
        <v>16</v>
      </c>
      <c r="C363" s="8">
        <v>891180084</v>
      </c>
      <c r="D363" s="8">
        <v>2</v>
      </c>
      <c r="E363" s="52" t="s">
        <v>1019</v>
      </c>
      <c r="F363" s="53" t="s">
        <v>1020</v>
      </c>
      <c r="G363" s="9"/>
      <c r="H363" s="50" t="s">
        <v>1021</v>
      </c>
      <c r="I363" s="32" t="s">
        <v>1022</v>
      </c>
      <c r="J363" s="51">
        <v>41241</v>
      </c>
      <c r="K363" s="36">
        <v>1000000</v>
      </c>
      <c r="L363" s="43" t="s">
        <v>43</v>
      </c>
      <c r="M363" s="22" t="s">
        <v>21</v>
      </c>
      <c r="N363" s="5" t="s">
        <v>22</v>
      </c>
      <c r="O363" s="22" t="s">
        <v>23</v>
      </c>
      <c r="P363" s="22" t="s">
        <v>24</v>
      </c>
      <c r="Q363" s="23" t="s">
        <v>344</v>
      </c>
    </row>
    <row r="364" spans="1:17" ht="51" x14ac:dyDescent="0.25">
      <c r="A364" s="7">
        <f t="shared" si="5"/>
        <v>362</v>
      </c>
      <c r="B364" s="8" t="s">
        <v>16</v>
      </c>
      <c r="C364" s="8">
        <v>891180084</v>
      </c>
      <c r="D364" s="8">
        <v>2</v>
      </c>
      <c r="E364" s="52" t="s">
        <v>1023</v>
      </c>
      <c r="F364" s="10" t="s">
        <v>1024</v>
      </c>
      <c r="G364" s="9">
        <v>0</v>
      </c>
      <c r="H364" s="50" t="s">
        <v>1025</v>
      </c>
      <c r="I364" s="32" t="s">
        <v>1026</v>
      </c>
      <c r="J364" s="51">
        <v>41249</v>
      </c>
      <c r="K364" s="36">
        <v>1040000</v>
      </c>
      <c r="L364" s="43" t="s">
        <v>362</v>
      </c>
      <c r="M364" s="22" t="s">
        <v>21</v>
      </c>
      <c r="N364" s="5" t="s">
        <v>22</v>
      </c>
      <c r="O364" s="22" t="s">
        <v>23</v>
      </c>
      <c r="P364" s="22" t="s">
        <v>24</v>
      </c>
      <c r="Q364" s="23" t="s">
        <v>344</v>
      </c>
    </row>
    <row r="365" spans="1:17" ht="63.75" x14ac:dyDescent="0.25">
      <c r="A365" s="7">
        <f t="shared" si="5"/>
        <v>363</v>
      </c>
      <c r="B365" s="8" t="s">
        <v>16</v>
      </c>
      <c r="C365" s="8">
        <v>891180084</v>
      </c>
      <c r="D365" s="8">
        <v>2</v>
      </c>
      <c r="E365" s="52" t="s">
        <v>489</v>
      </c>
      <c r="F365" s="10" t="s">
        <v>939</v>
      </c>
      <c r="G365" s="9">
        <v>9</v>
      </c>
      <c r="H365" s="50" t="s">
        <v>1027</v>
      </c>
      <c r="I365" s="32" t="s">
        <v>1028</v>
      </c>
      <c r="J365" s="51">
        <v>41253</v>
      </c>
      <c r="K365" s="36">
        <v>1018161</v>
      </c>
      <c r="L365" s="43" t="s">
        <v>43</v>
      </c>
      <c r="M365" s="22" t="s">
        <v>21</v>
      </c>
      <c r="N365" s="5" t="s">
        <v>22</v>
      </c>
      <c r="O365" s="22" t="s">
        <v>23</v>
      </c>
      <c r="P365" s="22" t="s">
        <v>24</v>
      </c>
      <c r="Q365" s="23" t="s">
        <v>344</v>
      </c>
    </row>
    <row r="366" spans="1:17" ht="51" x14ac:dyDescent="0.25">
      <c r="A366" s="7">
        <f t="shared" si="5"/>
        <v>364</v>
      </c>
      <c r="B366" s="8" t="s">
        <v>16</v>
      </c>
      <c r="C366" s="8">
        <v>891180084</v>
      </c>
      <c r="D366" s="8">
        <v>2</v>
      </c>
      <c r="E366" s="52" t="s">
        <v>1029</v>
      </c>
      <c r="F366" s="10" t="s">
        <v>1030</v>
      </c>
      <c r="G366" s="9">
        <v>8</v>
      </c>
      <c r="H366" s="50" t="s">
        <v>1031</v>
      </c>
      <c r="I366" s="32" t="s">
        <v>1032</v>
      </c>
      <c r="J366" s="51">
        <v>41250</v>
      </c>
      <c r="K366" s="36">
        <v>450000</v>
      </c>
      <c r="L366" s="43" t="s">
        <v>362</v>
      </c>
      <c r="M366" s="22" t="s">
        <v>21</v>
      </c>
      <c r="N366" s="5" t="s">
        <v>22</v>
      </c>
      <c r="O366" s="22" t="s">
        <v>23</v>
      </c>
      <c r="P366" s="22" t="s">
        <v>24</v>
      </c>
      <c r="Q366" s="23" t="s">
        <v>344</v>
      </c>
    </row>
    <row r="367" spans="1:17" ht="51" x14ac:dyDescent="0.25">
      <c r="A367" s="7">
        <f t="shared" si="5"/>
        <v>365</v>
      </c>
      <c r="B367" s="8" t="s">
        <v>16</v>
      </c>
      <c r="C367" s="8">
        <v>891180084</v>
      </c>
      <c r="D367" s="8">
        <v>2</v>
      </c>
      <c r="E367" s="52" t="s">
        <v>1029</v>
      </c>
      <c r="F367" s="10" t="s">
        <v>1030</v>
      </c>
      <c r="G367" s="9">
        <v>8</v>
      </c>
      <c r="H367" s="50" t="s">
        <v>1033</v>
      </c>
      <c r="I367" s="32" t="s">
        <v>1034</v>
      </c>
      <c r="J367" s="51">
        <v>41250</v>
      </c>
      <c r="K367" s="36">
        <v>450000</v>
      </c>
      <c r="L367" s="43" t="s">
        <v>362</v>
      </c>
      <c r="M367" s="22" t="s">
        <v>21</v>
      </c>
      <c r="N367" s="5" t="s">
        <v>22</v>
      </c>
      <c r="O367" s="22" t="s">
        <v>23</v>
      </c>
      <c r="P367" s="22" t="s">
        <v>24</v>
      </c>
      <c r="Q367" s="23" t="s">
        <v>344</v>
      </c>
    </row>
    <row r="368" spans="1:17" ht="89.25" x14ac:dyDescent="0.25">
      <c r="A368" s="7">
        <f t="shared" si="5"/>
        <v>366</v>
      </c>
      <c r="B368" s="8" t="s">
        <v>16</v>
      </c>
      <c r="C368" s="8">
        <v>891180084</v>
      </c>
      <c r="D368" s="8">
        <v>2</v>
      </c>
      <c r="E368" s="52" t="s">
        <v>903</v>
      </c>
      <c r="F368" s="10" t="s">
        <v>904</v>
      </c>
      <c r="G368" s="9">
        <v>1</v>
      </c>
      <c r="H368" s="50" t="s">
        <v>1035</v>
      </c>
      <c r="I368" s="32" t="s">
        <v>1036</v>
      </c>
      <c r="J368" s="51">
        <v>41249</v>
      </c>
      <c r="K368" s="36">
        <v>1740000</v>
      </c>
      <c r="L368" s="43" t="s">
        <v>362</v>
      </c>
      <c r="M368" s="22" t="s">
        <v>21</v>
      </c>
      <c r="N368" s="5" t="s">
        <v>22</v>
      </c>
      <c r="O368" s="22" t="s">
        <v>23</v>
      </c>
      <c r="P368" s="22" t="s">
        <v>24</v>
      </c>
      <c r="Q368" s="23" t="s">
        <v>344</v>
      </c>
    </row>
    <row r="369" spans="1:17" ht="76.5" x14ac:dyDescent="0.25">
      <c r="A369" s="7">
        <f t="shared" si="5"/>
        <v>367</v>
      </c>
      <c r="B369" s="8" t="s">
        <v>16</v>
      </c>
      <c r="C369" s="8">
        <v>891180084</v>
      </c>
      <c r="D369" s="8">
        <v>2</v>
      </c>
      <c r="E369" s="52" t="s">
        <v>671</v>
      </c>
      <c r="F369" s="10" t="s">
        <v>1037</v>
      </c>
      <c r="G369" s="9">
        <v>5</v>
      </c>
      <c r="H369" s="50" t="s">
        <v>1038</v>
      </c>
      <c r="I369" s="32" t="s">
        <v>1039</v>
      </c>
      <c r="J369" s="51">
        <v>41254</v>
      </c>
      <c r="K369" s="36">
        <v>2200000</v>
      </c>
      <c r="L369" s="47" t="s">
        <v>899</v>
      </c>
      <c r="M369" s="22" t="s">
        <v>21</v>
      </c>
      <c r="N369" s="5" t="s">
        <v>22</v>
      </c>
      <c r="O369" s="22" t="s">
        <v>23</v>
      </c>
      <c r="P369" s="22" t="s">
        <v>24</v>
      </c>
      <c r="Q369" s="23" t="s">
        <v>344</v>
      </c>
    </row>
    <row r="370" spans="1:17" ht="51" x14ac:dyDescent="0.25">
      <c r="A370" s="7">
        <f t="shared" si="5"/>
        <v>368</v>
      </c>
      <c r="B370" s="8" t="s">
        <v>16</v>
      </c>
      <c r="C370" s="8">
        <v>891180084</v>
      </c>
      <c r="D370" s="8">
        <v>2</v>
      </c>
      <c r="E370" s="52" t="s">
        <v>395</v>
      </c>
      <c r="F370" s="10" t="s">
        <v>1040</v>
      </c>
      <c r="G370" s="9">
        <v>5</v>
      </c>
      <c r="H370" s="50" t="s">
        <v>1041</v>
      </c>
      <c r="I370" s="32" t="s">
        <v>1042</v>
      </c>
      <c r="J370" s="51">
        <v>41254</v>
      </c>
      <c r="K370" s="36">
        <v>629000</v>
      </c>
      <c r="L370" s="43" t="s">
        <v>43</v>
      </c>
      <c r="M370" s="22" t="s">
        <v>21</v>
      </c>
      <c r="N370" s="5" t="s">
        <v>22</v>
      </c>
      <c r="O370" s="22" t="s">
        <v>23</v>
      </c>
      <c r="P370" s="22" t="s">
        <v>24</v>
      </c>
      <c r="Q370" s="23" t="s">
        <v>344</v>
      </c>
    </row>
    <row r="371" spans="1:17" ht="76.5" x14ac:dyDescent="0.25">
      <c r="A371" s="7">
        <f t="shared" si="5"/>
        <v>369</v>
      </c>
      <c r="B371" s="8" t="s">
        <v>16</v>
      </c>
      <c r="C371" s="8">
        <v>891180084</v>
      </c>
      <c r="D371" s="8">
        <v>2</v>
      </c>
      <c r="E371" s="52" t="s">
        <v>1043</v>
      </c>
      <c r="F371" s="10" t="s">
        <v>1044</v>
      </c>
      <c r="G371" s="9">
        <v>1</v>
      </c>
      <c r="H371" s="50" t="s">
        <v>1045</v>
      </c>
      <c r="I371" s="32" t="s">
        <v>1046</v>
      </c>
      <c r="J371" s="51">
        <v>41255</v>
      </c>
      <c r="K371" s="36">
        <v>2900000</v>
      </c>
      <c r="L371" s="47" t="s">
        <v>899</v>
      </c>
      <c r="M371" s="22" t="s">
        <v>21</v>
      </c>
      <c r="N371" s="5" t="s">
        <v>22</v>
      </c>
      <c r="O371" s="22" t="s">
        <v>23</v>
      </c>
      <c r="P371" s="22" t="s">
        <v>24</v>
      </c>
      <c r="Q371" s="23" t="s">
        <v>344</v>
      </c>
    </row>
    <row r="372" spans="1:17" ht="76.5" x14ac:dyDescent="0.25">
      <c r="A372" s="7">
        <f t="shared" si="5"/>
        <v>370</v>
      </c>
      <c r="B372" s="8" t="s">
        <v>16</v>
      </c>
      <c r="C372" s="8">
        <v>891180084</v>
      </c>
      <c r="D372" s="8">
        <v>2</v>
      </c>
      <c r="E372" s="52" t="s">
        <v>1047</v>
      </c>
      <c r="F372" s="10" t="s">
        <v>1048</v>
      </c>
      <c r="G372" s="9">
        <v>9</v>
      </c>
      <c r="H372" s="50" t="s">
        <v>1049</v>
      </c>
      <c r="I372" s="32" t="s">
        <v>1050</v>
      </c>
      <c r="J372" s="51">
        <v>41257</v>
      </c>
      <c r="K372" s="36">
        <v>1400000</v>
      </c>
      <c r="L372" s="43" t="s">
        <v>43</v>
      </c>
      <c r="M372" s="22" t="s">
        <v>21</v>
      </c>
      <c r="N372" s="5" t="s">
        <v>22</v>
      </c>
      <c r="O372" s="22" t="s">
        <v>23</v>
      </c>
      <c r="P372" s="22" t="s">
        <v>24</v>
      </c>
      <c r="Q372" s="23" t="s">
        <v>344</v>
      </c>
    </row>
    <row r="373" spans="1:17" ht="63.75" x14ac:dyDescent="0.25">
      <c r="A373" s="7">
        <f t="shared" si="5"/>
        <v>371</v>
      </c>
      <c r="B373" s="8" t="s">
        <v>16</v>
      </c>
      <c r="C373" s="8">
        <v>891180084</v>
      </c>
      <c r="D373" s="8">
        <v>2</v>
      </c>
      <c r="E373" s="52" t="s">
        <v>1051</v>
      </c>
      <c r="F373" s="10" t="s">
        <v>1052</v>
      </c>
      <c r="G373" s="9">
        <v>1</v>
      </c>
      <c r="H373" s="50" t="s">
        <v>1053</v>
      </c>
      <c r="I373" s="32" t="s">
        <v>1054</v>
      </c>
      <c r="J373" s="51">
        <v>41257</v>
      </c>
      <c r="K373" s="36">
        <v>1020000</v>
      </c>
      <c r="L373" s="43" t="s">
        <v>43</v>
      </c>
      <c r="M373" s="22" t="s">
        <v>21</v>
      </c>
      <c r="N373" s="5" t="s">
        <v>22</v>
      </c>
      <c r="O373" s="22" t="s">
        <v>23</v>
      </c>
      <c r="P373" s="22" t="s">
        <v>24</v>
      </c>
      <c r="Q373" s="23" t="s">
        <v>344</v>
      </c>
    </row>
    <row r="374" spans="1:17" ht="89.25" x14ac:dyDescent="0.25">
      <c r="A374" s="7">
        <f t="shared" si="5"/>
        <v>372</v>
      </c>
      <c r="B374" s="8" t="s">
        <v>16</v>
      </c>
      <c r="C374" s="8">
        <v>891180084</v>
      </c>
      <c r="D374" s="8">
        <v>2</v>
      </c>
      <c r="E374" s="52" t="s">
        <v>671</v>
      </c>
      <c r="F374" s="10" t="s">
        <v>1037</v>
      </c>
      <c r="G374" s="9">
        <v>5</v>
      </c>
      <c r="H374" s="50" t="s">
        <v>1055</v>
      </c>
      <c r="I374" s="32" t="s">
        <v>1056</v>
      </c>
      <c r="J374" s="51">
        <v>41260</v>
      </c>
      <c r="K374" s="36">
        <v>2810000</v>
      </c>
      <c r="L374" s="47" t="s">
        <v>899</v>
      </c>
      <c r="M374" s="22" t="s">
        <v>21</v>
      </c>
      <c r="N374" s="5" t="s">
        <v>22</v>
      </c>
      <c r="O374" s="22" t="s">
        <v>23</v>
      </c>
      <c r="P374" s="22" t="s">
        <v>24</v>
      </c>
      <c r="Q374" s="23" t="s">
        <v>344</v>
      </c>
    </row>
    <row r="375" spans="1:17" ht="114.75" x14ac:dyDescent="0.25">
      <c r="A375" s="7">
        <f t="shared" si="5"/>
        <v>373</v>
      </c>
      <c r="B375" s="8" t="s">
        <v>16</v>
      </c>
      <c r="C375" s="8">
        <v>891180084</v>
      </c>
      <c r="D375" s="8">
        <v>2</v>
      </c>
      <c r="E375" s="9" t="s">
        <v>1057</v>
      </c>
      <c r="F375" s="10">
        <v>12109246</v>
      </c>
      <c r="G375" s="9">
        <v>9</v>
      </c>
      <c r="H375" s="54" t="s">
        <v>1058</v>
      </c>
      <c r="I375" s="55" t="s">
        <v>1059</v>
      </c>
      <c r="J375" s="13">
        <v>41165</v>
      </c>
      <c r="K375" s="14">
        <v>2400000</v>
      </c>
      <c r="L375" s="5" t="s">
        <v>1060</v>
      </c>
      <c r="M375" s="22" t="s">
        <v>21</v>
      </c>
      <c r="N375" s="5" t="s">
        <v>22</v>
      </c>
      <c r="O375" s="22" t="s">
        <v>23</v>
      </c>
      <c r="P375" s="22" t="s">
        <v>24</v>
      </c>
      <c r="Q375" s="5"/>
    </row>
    <row r="376" spans="1:17" ht="102" x14ac:dyDescent="0.25">
      <c r="A376" s="7">
        <f t="shared" si="5"/>
        <v>374</v>
      </c>
      <c r="B376" s="8" t="s">
        <v>16</v>
      </c>
      <c r="C376" s="8">
        <v>891180084</v>
      </c>
      <c r="D376" s="8">
        <v>2</v>
      </c>
      <c r="E376" s="9" t="s">
        <v>1061</v>
      </c>
      <c r="F376" s="10">
        <v>36181782</v>
      </c>
      <c r="G376" s="9">
        <v>8</v>
      </c>
      <c r="H376" s="54" t="s">
        <v>1062</v>
      </c>
      <c r="I376" s="55" t="s">
        <v>1063</v>
      </c>
      <c r="J376" s="13">
        <v>41185</v>
      </c>
      <c r="K376" s="14">
        <v>1207104</v>
      </c>
      <c r="L376" s="5" t="s">
        <v>1064</v>
      </c>
      <c r="M376" s="22" t="s">
        <v>21</v>
      </c>
      <c r="N376" s="5" t="s">
        <v>22</v>
      </c>
      <c r="O376" s="22" t="s">
        <v>23</v>
      </c>
      <c r="P376" s="22" t="s">
        <v>24</v>
      </c>
      <c r="Q376" s="5"/>
    </row>
    <row r="377" spans="1:17" ht="127.5" x14ac:dyDescent="0.25">
      <c r="A377" s="7">
        <f t="shared" si="5"/>
        <v>375</v>
      </c>
      <c r="B377" s="8" t="s">
        <v>16</v>
      </c>
      <c r="C377" s="8">
        <v>891180084</v>
      </c>
      <c r="D377" s="8">
        <v>2</v>
      </c>
      <c r="E377" s="9" t="s">
        <v>1065</v>
      </c>
      <c r="F377" s="10">
        <v>26560094</v>
      </c>
      <c r="G377" s="9">
        <v>9</v>
      </c>
      <c r="H377" s="54" t="s">
        <v>1066</v>
      </c>
      <c r="I377" s="55" t="s">
        <v>1067</v>
      </c>
      <c r="J377" s="13">
        <v>41191</v>
      </c>
      <c r="K377" s="14">
        <v>2700000</v>
      </c>
      <c r="L377" s="5" t="s">
        <v>1068</v>
      </c>
      <c r="M377" s="22" t="s">
        <v>21</v>
      </c>
      <c r="N377" s="5" t="s">
        <v>22</v>
      </c>
      <c r="O377" s="22" t="s">
        <v>23</v>
      </c>
      <c r="P377" s="22" t="s">
        <v>24</v>
      </c>
      <c r="Q377" s="5"/>
    </row>
    <row r="378" spans="1:17" ht="102" x14ac:dyDescent="0.25">
      <c r="A378" s="7">
        <f t="shared" si="5"/>
        <v>376</v>
      </c>
      <c r="B378" s="8" t="s">
        <v>16</v>
      </c>
      <c r="C378" s="8">
        <v>891180084</v>
      </c>
      <c r="D378" s="8">
        <v>2</v>
      </c>
      <c r="E378" s="9" t="s">
        <v>1069</v>
      </c>
      <c r="F378" s="10">
        <v>55157571</v>
      </c>
      <c r="G378" s="9">
        <v>9</v>
      </c>
      <c r="H378" s="54" t="s">
        <v>1070</v>
      </c>
      <c r="I378" s="55" t="s">
        <v>1071</v>
      </c>
      <c r="J378" s="13">
        <v>41191</v>
      </c>
      <c r="K378" s="14">
        <v>4300000</v>
      </c>
      <c r="L378" s="5" t="s">
        <v>1068</v>
      </c>
      <c r="M378" s="22" t="s">
        <v>21</v>
      </c>
      <c r="N378" s="5" t="s">
        <v>22</v>
      </c>
      <c r="O378" s="22" t="s">
        <v>23</v>
      </c>
      <c r="P378" s="22" t="s">
        <v>24</v>
      </c>
      <c r="Q378" s="5"/>
    </row>
    <row r="379" spans="1:17" ht="114.75" x14ac:dyDescent="0.25">
      <c r="A379" s="7">
        <f t="shared" si="5"/>
        <v>377</v>
      </c>
      <c r="B379" s="8" t="s">
        <v>16</v>
      </c>
      <c r="C379" s="8">
        <v>891180084</v>
      </c>
      <c r="D379" s="8">
        <v>2</v>
      </c>
      <c r="E379" s="9" t="s">
        <v>1072</v>
      </c>
      <c r="F379" s="10">
        <v>19088226</v>
      </c>
      <c r="G379" s="9">
        <v>5</v>
      </c>
      <c r="H379" s="54" t="s">
        <v>1073</v>
      </c>
      <c r="I379" s="55" t="s">
        <v>1074</v>
      </c>
      <c r="J379" s="13">
        <v>41170</v>
      </c>
      <c r="K379" s="14">
        <v>1005920</v>
      </c>
      <c r="L379" s="5" t="s">
        <v>1075</v>
      </c>
      <c r="M379" s="22" t="s">
        <v>21</v>
      </c>
      <c r="N379" s="5" t="s">
        <v>22</v>
      </c>
      <c r="O379" s="22" t="s">
        <v>23</v>
      </c>
      <c r="P379" s="22" t="s">
        <v>24</v>
      </c>
      <c r="Q379" s="5"/>
    </row>
    <row r="380" spans="1:17" ht="102" x14ac:dyDescent="0.25">
      <c r="A380" s="7">
        <f t="shared" si="5"/>
        <v>378</v>
      </c>
      <c r="B380" s="8" t="s">
        <v>16</v>
      </c>
      <c r="C380" s="8">
        <v>891180084</v>
      </c>
      <c r="D380" s="8">
        <v>2</v>
      </c>
      <c r="E380" s="9" t="s">
        <v>1076</v>
      </c>
      <c r="F380" s="10">
        <v>213436490</v>
      </c>
      <c r="G380" s="9"/>
      <c r="H380" s="54" t="s">
        <v>1077</v>
      </c>
      <c r="I380" s="55" t="s">
        <v>1078</v>
      </c>
      <c r="J380" s="13" t="s">
        <v>1079</v>
      </c>
      <c r="K380" s="14">
        <v>2917168</v>
      </c>
      <c r="L380" s="5" t="s">
        <v>1075</v>
      </c>
      <c r="M380" s="22" t="s">
        <v>21</v>
      </c>
      <c r="N380" s="5" t="s">
        <v>22</v>
      </c>
      <c r="O380" s="22" t="s">
        <v>23</v>
      </c>
      <c r="P380" s="22" t="s">
        <v>24</v>
      </c>
      <c r="Q380" s="5" t="s">
        <v>1080</v>
      </c>
    </row>
    <row r="381" spans="1:17" ht="102" x14ac:dyDescent="0.25">
      <c r="A381" s="7">
        <f t="shared" si="5"/>
        <v>379</v>
      </c>
      <c r="B381" s="8" t="s">
        <v>16</v>
      </c>
      <c r="C381" s="8">
        <v>891180084</v>
      </c>
      <c r="D381" s="8">
        <v>2</v>
      </c>
      <c r="E381" s="9" t="s">
        <v>1081</v>
      </c>
      <c r="F381" s="10">
        <v>79701267</v>
      </c>
      <c r="G381" s="9">
        <v>5</v>
      </c>
      <c r="H381" s="54" t="s">
        <v>1082</v>
      </c>
      <c r="I381" s="55" t="s">
        <v>1078</v>
      </c>
      <c r="J381" s="13">
        <v>41164</v>
      </c>
      <c r="K381" s="14">
        <v>804736</v>
      </c>
      <c r="L381" s="5" t="s">
        <v>1075</v>
      </c>
      <c r="M381" s="22" t="s">
        <v>21</v>
      </c>
      <c r="N381" s="5" t="s">
        <v>22</v>
      </c>
      <c r="O381" s="22" t="s">
        <v>23</v>
      </c>
      <c r="P381" s="22" t="s">
        <v>24</v>
      </c>
      <c r="Q381" s="5"/>
    </row>
    <row r="382" spans="1:17" ht="102" x14ac:dyDescent="0.25">
      <c r="A382" s="7">
        <f t="shared" si="5"/>
        <v>380</v>
      </c>
      <c r="B382" s="8" t="s">
        <v>16</v>
      </c>
      <c r="C382" s="8">
        <v>891180084</v>
      </c>
      <c r="D382" s="8">
        <v>2</v>
      </c>
      <c r="E382" s="9" t="s">
        <v>1083</v>
      </c>
      <c r="F382" s="10">
        <v>1026254843</v>
      </c>
      <c r="G382" s="9">
        <v>8</v>
      </c>
      <c r="H382" s="11" t="s">
        <v>1084</v>
      </c>
      <c r="I382" s="55" t="s">
        <v>1078</v>
      </c>
      <c r="J382" s="13">
        <v>41200</v>
      </c>
      <c r="K382" s="14">
        <v>1207104</v>
      </c>
      <c r="L382" s="5" t="s">
        <v>1075</v>
      </c>
      <c r="M382" s="22" t="s">
        <v>21</v>
      </c>
      <c r="N382" s="5" t="s">
        <v>22</v>
      </c>
      <c r="O382" s="22" t="s">
        <v>23</v>
      </c>
      <c r="P382" s="22" t="s">
        <v>24</v>
      </c>
      <c r="Q382" s="5"/>
    </row>
    <row r="383" spans="1:17" ht="114.75" x14ac:dyDescent="0.25">
      <c r="A383" s="7">
        <f t="shared" si="5"/>
        <v>381</v>
      </c>
      <c r="B383" s="8" t="s">
        <v>16</v>
      </c>
      <c r="C383" s="8">
        <v>891180084</v>
      </c>
      <c r="D383" s="8">
        <v>2</v>
      </c>
      <c r="E383" s="9" t="s">
        <v>1085</v>
      </c>
      <c r="F383" s="10">
        <v>25453203</v>
      </c>
      <c r="G383" s="9">
        <v>3</v>
      </c>
      <c r="H383" s="11" t="s">
        <v>1086</v>
      </c>
      <c r="I383" s="55" t="s">
        <v>1087</v>
      </c>
      <c r="J383" s="13">
        <v>41221</v>
      </c>
      <c r="K383" s="14">
        <v>804736</v>
      </c>
      <c r="L383" s="5" t="s">
        <v>1075</v>
      </c>
      <c r="M383" s="22" t="s">
        <v>21</v>
      </c>
      <c r="N383" s="5" t="s">
        <v>22</v>
      </c>
      <c r="O383" s="22" t="s">
        <v>23</v>
      </c>
      <c r="P383" s="22" t="s">
        <v>24</v>
      </c>
      <c r="Q383" s="5"/>
    </row>
    <row r="384" spans="1:17" ht="153" x14ac:dyDescent="0.25">
      <c r="A384" s="7">
        <f t="shared" si="5"/>
        <v>382</v>
      </c>
      <c r="B384" s="8" t="s">
        <v>16</v>
      </c>
      <c r="C384" s="8">
        <v>891180084</v>
      </c>
      <c r="D384" s="8">
        <v>2</v>
      </c>
      <c r="E384" s="9" t="s">
        <v>1088</v>
      </c>
      <c r="F384" s="10">
        <v>3072080</v>
      </c>
      <c r="G384" s="9">
        <v>9</v>
      </c>
      <c r="H384" s="11" t="s">
        <v>1089</v>
      </c>
      <c r="I384" s="55" t="s">
        <v>1090</v>
      </c>
      <c r="J384" s="13">
        <v>41164</v>
      </c>
      <c r="K384" s="14">
        <v>1200000</v>
      </c>
      <c r="L384" s="5" t="s">
        <v>43</v>
      </c>
      <c r="M384" s="22" t="s">
        <v>21</v>
      </c>
      <c r="N384" s="5" t="s">
        <v>22</v>
      </c>
      <c r="O384" s="22" t="s">
        <v>23</v>
      </c>
      <c r="P384" s="22" t="s">
        <v>24</v>
      </c>
      <c r="Q384" s="5"/>
    </row>
    <row r="385" spans="1:17" ht="165.75" x14ac:dyDescent="0.25">
      <c r="A385" s="7">
        <f t="shared" si="5"/>
        <v>383</v>
      </c>
      <c r="B385" s="8" t="s">
        <v>16</v>
      </c>
      <c r="C385" s="8">
        <v>891180084</v>
      </c>
      <c r="D385" s="8">
        <v>2</v>
      </c>
      <c r="E385" s="9" t="s">
        <v>1091</v>
      </c>
      <c r="F385" s="10">
        <v>1075246896</v>
      </c>
      <c r="G385" s="9">
        <v>2</v>
      </c>
      <c r="H385" s="11" t="s">
        <v>1092</v>
      </c>
      <c r="I385" s="55" t="s">
        <v>1093</v>
      </c>
      <c r="J385" s="13" t="s">
        <v>1094</v>
      </c>
      <c r="K385" s="14">
        <v>2000000</v>
      </c>
      <c r="L385" s="5" t="s">
        <v>43</v>
      </c>
      <c r="M385" s="22" t="s">
        <v>21</v>
      </c>
      <c r="N385" s="5" t="s">
        <v>22</v>
      </c>
      <c r="O385" s="22" t="s">
        <v>23</v>
      </c>
      <c r="P385" s="22" t="s">
        <v>24</v>
      </c>
      <c r="Q385" s="5"/>
    </row>
    <row r="386" spans="1:17" ht="153" x14ac:dyDescent="0.25">
      <c r="A386" s="7">
        <f t="shared" si="5"/>
        <v>384</v>
      </c>
      <c r="B386" s="8" t="s">
        <v>16</v>
      </c>
      <c r="C386" s="8">
        <v>891180084</v>
      </c>
      <c r="D386" s="8">
        <v>2</v>
      </c>
      <c r="E386" s="9" t="s">
        <v>1095</v>
      </c>
      <c r="F386" s="10">
        <v>1075254009</v>
      </c>
      <c r="G386" s="9">
        <v>1</v>
      </c>
      <c r="H386" s="11" t="s">
        <v>1096</v>
      </c>
      <c r="I386" s="55" t="s">
        <v>1097</v>
      </c>
      <c r="J386" s="13" t="s">
        <v>1094</v>
      </c>
      <c r="K386" s="14">
        <v>2000000</v>
      </c>
      <c r="L386" s="5" t="s">
        <v>43</v>
      </c>
      <c r="M386" s="22" t="s">
        <v>21</v>
      </c>
      <c r="N386" s="5" t="s">
        <v>22</v>
      </c>
      <c r="O386" s="22" t="s">
        <v>23</v>
      </c>
      <c r="P386" s="22" t="s">
        <v>24</v>
      </c>
      <c r="Q386" s="5"/>
    </row>
    <row r="387" spans="1:17" ht="140.25" x14ac:dyDescent="0.25">
      <c r="A387" s="7">
        <f t="shared" si="5"/>
        <v>385</v>
      </c>
      <c r="B387" s="8" t="s">
        <v>16</v>
      </c>
      <c r="C387" s="8">
        <v>891180084</v>
      </c>
      <c r="D387" s="8">
        <v>2</v>
      </c>
      <c r="E387" s="9" t="s">
        <v>1098</v>
      </c>
      <c r="F387" s="10">
        <v>7724906</v>
      </c>
      <c r="G387" s="9">
        <v>0</v>
      </c>
      <c r="H387" s="11" t="s">
        <v>1099</v>
      </c>
      <c r="I387" s="12" t="s">
        <v>1100</v>
      </c>
      <c r="J387" s="13">
        <v>40921</v>
      </c>
      <c r="K387" s="14">
        <v>7500000</v>
      </c>
      <c r="L387" s="5" t="s">
        <v>43</v>
      </c>
      <c r="M387" s="22" t="s">
        <v>21</v>
      </c>
      <c r="N387" s="5" t="s">
        <v>1101</v>
      </c>
      <c r="O387" s="22" t="s">
        <v>23</v>
      </c>
      <c r="P387" s="22" t="s">
        <v>24</v>
      </c>
      <c r="Q387" s="5" t="s">
        <v>1102</v>
      </c>
    </row>
    <row r="388" spans="1:17" ht="229.5" x14ac:dyDescent="0.25">
      <c r="A388" s="7">
        <f t="shared" si="5"/>
        <v>386</v>
      </c>
      <c r="B388" s="8" t="s">
        <v>16</v>
      </c>
      <c r="C388" s="8">
        <v>891180084</v>
      </c>
      <c r="D388" s="8">
        <v>2</v>
      </c>
      <c r="E388" s="9" t="s">
        <v>1103</v>
      </c>
      <c r="F388" s="10">
        <v>813000298</v>
      </c>
      <c r="G388" s="9">
        <v>7</v>
      </c>
      <c r="H388" s="11" t="s">
        <v>1104</v>
      </c>
      <c r="I388" s="12" t="s">
        <v>1105</v>
      </c>
      <c r="J388" s="13">
        <v>40924</v>
      </c>
      <c r="K388" s="14">
        <f>23000000+9000000</f>
        <v>32000000</v>
      </c>
      <c r="L388" s="5" t="s">
        <v>43</v>
      </c>
      <c r="M388" s="22" t="s">
        <v>21</v>
      </c>
      <c r="N388" s="5" t="s">
        <v>1106</v>
      </c>
      <c r="O388" s="22" t="s">
        <v>23</v>
      </c>
      <c r="P388" s="22" t="s">
        <v>24</v>
      </c>
      <c r="Q388" s="5" t="s">
        <v>1060</v>
      </c>
    </row>
    <row r="389" spans="1:17" ht="76.5" x14ac:dyDescent="0.25">
      <c r="A389" s="7">
        <f t="shared" ref="A389:A452" si="6">A388+1</f>
        <v>387</v>
      </c>
      <c r="B389" s="8" t="s">
        <v>16</v>
      </c>
      <c r="C389" s="8">
        <v>891180084</v>
      </c>
      <c r="D389" s="8">
        <v>2</v>
      </c>
      <c r="E389" s="9" t="s">
        <v>1107</v>
      </c>
      <c r="F389" s="10">
        <v>7693329</v>
      </c>
      <c r="G389" s="9">
        <v>6</v>
      </c>
      <c r="H389" s="11" t="s">
        <v>1108</v>
      </c>
      <c r="I389" s="12" t="s">
        <v>1109</v>
      </c>
      <c r="J389" s="13">
        <v>40924</v>
      </c>
      <c r="K389" s="14">
        <v>7134000</v>
      </c>
      <c r="L389" s="5" t="s">
        <v>43</v>
      </c>
      <c r="M389" s="22" t="s">
        <v>21</v>
      </c>
      <c r="N389" s="5" t="s">
        <v>1106</v>
      </c>
      <c r="O389" s="22" t="s">
        <v>23</v>
      </c>
      <c r="P389" s="22" t="s">
        <v>24</v>
      </c>
      <c r="Q389" s="5" t="s">
        <v>1060</v>
      </c>
    </row>
    <row r="390" spans="1:17" ht="216.75" x14ac:dyDescent="0.25">
      <c r="A390" s="7">
        <f t="shared" si="6"/>
        <v>388</v>
      </c>
      <c r="B390" s="8" t="s">
        <v>16</v>
      </c>
      <c r="C390" s="8">
        <v>891180084</v>
      </c>
      <c r="D390" s="8">
        <v>2</v>
      </c>
      <c r="E390" s="9" t="s">
        <v>85</v>
      </c>
      <c r="F390" s="10">
        <v>800220327</v>
      </c>
      <c r="G390" s="9">
        <v>9</v>
      </c>
      <c r="H390" s="11" t="s">
        <v>1110</v>
      </c>
      <c r="I390" s="12" t="s">
        <v>1111</v>
      </c>
      <c r="J390" s="13">
        <v>40924</v>
      </c>
      <c r="K390" s="14">
        <v>10000000</v>
      </c>
      <c r="L390" s="5" t="s">
        <v>43</v>
      </c>
      <c r="M390" s="22" t="s">
        <v>21</v>
      </c>
      <c r="N390" s="5" t="s">
        <v>1106</v>
      </c>
      <c r="O390" s="22" t="s">
        <v>23</v>
      </c>
      <c r="P390" s="22" t="s">
        <v>24</v>
      </c>
      <c r="Q390" s="5" t="s">
        <v>1060</v>
      </c>
    </row>
    <row r="391" spans="1:17" ht="153" x14ac:dyDescent="0.25">
      <c r="A391" s="7">
        <f t="shared" si="6"/>
        <v>389</v>
      </c>
      <c r="B391" s="8" t="s">
        <v>16</v>
      </c>
      <c r="C391" s="8">
        <v>891180084</v>
      </c>
      <c r="D391" s="8">
        <v>2</v>
      </c>
      <c r="E391" s="9" t="s">
        <v>1112</v>
      </c>
      <c r="F391" s="10">
        <v>900072408</v>
      </c>
      <c r="G391" s="9">
        <v>7</v>
      </c>
      <c r="H391" s="11" t="s">
        <v>1113</v>
      </c>
      <c r="I391" s="12" t="s">
        <v>1114</v>
      </c>
      <c r="J391" s="13">
        <v>40924</v>
      </c>
      <c r="K391" s="14">
        <f>32477068+2000000</f>
        <v>34477068</v>
      </c>
      <c r="L391" s="5" t="s">
        <v>1115</v>
      </c>
      <c r="M391" s="22" t="s">
        <v>21</v>
      </c>
      <c r="N391" s="5" t="s">
        <v>1106</v>
      </c>
      <c r="O391" s="22" t="s">
        <v>23</v>
      </c>
      <c r="P391" s="22" t="s">
        <v>24</v>
      </c>
      <c r="Q391" s="5" t="s">
        <v>1102</v>
      </c>
    </row>
    <row r="392" spans="1:17" ht="127.5" x14ac:dyDescent="0.25">
      <c r="A392" s="7">
        <f t="shared" si="6"/>
        <v>390</v>
      </c>
      <c r="B392" s="8" t="s">
        <v>16</v>
      </c>
      <c r="C392" s="8">
        <v>891180084</v>
      </c>
      <c r="D392" s="8">
        <v>2</v>
      </c>
      <c r="E392" s="9" t="s">
        <v>1116</v>
      </c>
      <c r="F392" s="10">
        <v>17627558</v>
      </c>
      <c r="G392" s="9">
        <v>1</v>
      </c>
      <c r="H392" s="11" t="s">
        <v>1117</v>
      </c>
      <c r="I392" s="12" t="s">
        <v>1118</v>
      </c>
      <c r="J392" s="13">
        <v>40926</v>
      </c>
      <c r="K392" s="14">
        <v>1075902</v>
      </c>
      <c r="L392" s="5" t="s">
        <v>1115</v>
      </c>
      <c r="M392" s="22" t="s">
        <v>21</v>
      </c>
      <c r="N392" s="5" t="s">
        <v>1106</v>
      </c>
      <c r="O392" s="22" t="s">
        <v>23</v>
      </c>
      <c r="P392" s="22" t="s">
        <v>24</v>
      </c>
      <c r="Q392" s="5" t="s">
        <v>1119</v>
      </c>
    </row>
    <row r="393" spans="1:17" ht="114.75" x14ac:dyDescent="0.25">
      <c r="A393" s="7">
        <f t="shared" si="6"/>
        <v>391</v>
      </c>
      <c r="B393" s="8" t="s">
        <v>16</v>
      </c>
      <c r="C393" s="8">
        <v>891180084</v>
      </c>
      <c r="D393" s="8">
        <v>2</v>
      </c>
      <c r="E393" s="9" t="s">
        <v>1120</v>
      </c>
      <c r="F393" s="10">
        <v>800107548</v>
      </c>
      <c r="G393" s="9">
        <v>7</v>
      </c>
      <c r="H393" s="11" t="s">
        <v>1121</v>
      </c>
      <c r="I393" s="12" t="s">
        <v>1122</v>
      </c>
      <c r="J393" s="13">
        <v>40932</v>
      </c>
      <c r="K393" s="14">
        <f>50000000+20000000</f>
        <v>70000000</v>
      </c>
      <c r="L393" s="5" t="s">
        <v>1115</v>
      </c>
      <c r="M393" s="22" t="s">
        <v>21</v>
      </c>
      <c r="N393" s="5" t="s">
        <v>1101</v>
      </c>
      <c r="O393" s="22" t="s">
        <v>23</v>
      </c>
      <c r="P393" s="22" t="s">
        <v>24</v>
      </c>
      <c r="Q393" s="5" t="s">
        <v>1102</v>
      </c>
    </row>
    <row r="394" spans="1:17" ht="140.25" x14ac:dyDescent="0.25">
      <c r="A394" s="7">
        <f t="shared" si="6"/>
        <v>392</v>
      </c>
      <c r="B394" s="8" t="s">
        <v>16</v>
      </c>
      <c r="C394" s="8">
        <v>891180084</v>
      </c>
      <c r="D394" s="8">
        <v>2</v>
      </c>
      <c r="E394" s="9" t="s">
        <v>1123</v>
      </c>
      <c r="F394" s="10">
        <v>4903106</v>
      </c>
      <c r="G394" s="9">
        <v>2</v>
      </c>
      <c r="H394" s="11" t="s">
        <v>1124</v>
      </c>
      <c r="I394" s="12" t="s">
        <v>1125</v>
      </c>
      <c r="J394" s="13">
        <v>40932</v>
      </c>
      <c r="K394" s="14">
        <f>31492400+5718834</f>
        <v>37211234</v>
      </c>
      <c r="L394" s="5" t="s">
        <v>43</v>
      </c>
      <c r="M394" s="22" t="s">
        <v>21</v>
      </c>
      <c r="N394" s="5" t="s">
        <v>1101</v>
      </c>
      <c r="O394" s="22" t="s">
        <v>23</v>
      </c>
      <c r="P394" s="22" t="s">
        <v>24</v>
      </c>
      <c r="Q394" s="5" t="s">
        <v>1102</v>
      </c>
    </row>
    <row r="395" spans="1:17" ht="89.25" x14ac:dyDescent="0.25">
      <c r="A395" s="7">
        <f t="shared" si="6"/>
        <v>393</v>
      </c>
      <c r="B395" s="8" t="s">
        <v>16</v>
      </c>
      <c r="C395" s="8">
        <v>891180084</v>
      </c>
      <c r="D395" s="8">
        <v>2</v>
      </c>
      <c r="E395" s="9" t="s">
        <v>1126</v>
      </c>
      <c r="F395" s="10">
        <v>860514047</v>
      </c>
      <c r="G395" s="9">
        <v>2</v>
      </c>
      <c r="H395" s="11" t="s">
        <v>1127</v>
      </c>
      <c r="I395" s="12" t="s">
        <v>1128</v>
      </c>
      <c r="J395" s="13">
        <v>40938</v>
      </c>
      <c r="K395" s="14">
        <v>51420000</v>
      </c>
      <c r="L395" s="5" t="s">
        <v>43</v>
      </c>
      <c r="M395" s="22" t="s">
        <v>21</v>
      </c>
      <c r="N395" s="5" t="s">
        <v>1101</v>
      </c>
      <c r="O395" s="22" t="s">
        <v>23</v>
      </c>
      <c r="P395" s="22" t="s">
        <v>24</v>
      </c>
      <c r="Q395" s="5" t="s">
        <v>1102</v>
      </c>
    </row>
    <row r="396" spans="1:17" ht="114.75" x14ac:dyDescent="0.25">
      <c r="A396" s="7">
        <f t="shared" si="6"/>
        <v>394</v>
      </c>
      <c r="B396" s="8" t="s">
        <v>16</v>
      </c>
      <c r="C396" s="8">
        <v>891180084</v>
      </c>
      <c r="D396" s="8">
        <v>2</v>
      </c>
      <c r="E396" s="9" t="s">
        <v>1129</v>
      </c>
      <c r="F396" s="10">
        <v>51580461</v>
      </c>
      <c r="G396" s="9">
        <v>5</v>
      </c>
      <c r="H396" s="11" t="s">
        <v>1130</v>
      </c>
      <c r="I396" s="12" t="s">
        <v>1131</v>
      </c>
      <c r="J396" s="13">
        <v>40938</v>
      </c>
      <c r="K396" s="14">
        <v>22907500</v>
      </c>
      <c r="L396" s="5" t="s">
        <v>1115</v>
      </c>
      <c r="M396" s="22" t="s">
        <v>21</v>
      </c>
      <c r="N396" s="5" t="s">
        <v>1106</v>
      </c>
      <c r="O396" s="22" t="s">
        <v>23</v>
      </c>
      <c r="P396" s="22" t="s">
        <v>24</v>
      </c>
      <c r="Q396" s="5" t="s">
        <v>1060</v>
      </c>
    </row>
    <row r="397" spans="1:17" ht="127.5" x14ac:dyDescent="0.25">
      <c r="A397" s="7">
        <f t="shared" si="6"/>
        <v>395</v>
      </c>
      <c r="B397" s="8" t="s">
        <v>16</v>
      </c>
      <c r="C397" s="8">
        <v>891180084</v>
      </c>
      <c r="D397" s="8">
        <v>2</v>
      </c>
      <c r="E397" s="9" t="s">
        <v>1132</v>
      </c>
      <c r="F397" s="10">
        <v>12113039</v>
      </c>
      <c r="G397" s="9">
        <v>6</v>
      </c>
      <c r="H397" s="11" t="s">
        <v>1133</v>
      </c>
      <c r="I397" s="12" t="s">
        <v>1134</v>
      </c>
      <c r="J397" s="13">
        <v>40938</v>
      </c>
      <c r="K397" s="14">
        <v>13732000</v>
      </c>
      <c r="L397" s="5" t="s">
        <v>1115</v>
      </c>
      <c r="M397" s="22" t="s">
        <v>21</v>
      </c>
      <c r="N397" s="5" t="s">
        <v>1106</v>
      </c>
      <c r="O397" s="22" t="s">
        <v>23</v>
      </c>
      <c r="P397" s="22" t="s">
        <v>24</v>
      </c>
      <c r="Q397" s="5" t="s">
        <v>1060</v>
      </c>
    </row>
    <row r="398" spans="1:17" ht="178.5" x14ac:dyDescent="0.25">
      <c r="A398" s="7">
        <f t="shared" si="6"/>
        <v>396</v>
      </c>
      <c r="B398" s="8" t="s">
        <v>16</v>
      </c>
      <c r="C398" s="8">
        <v>891180084</v>
      </c>
      <c r="D398" s="8">
        <v>2</v>
      </c>
      <c r="E398" s="9" t="s">
        <v>1135</v>
      </c>
      <c r="F398" s="10">
        <v>891180008</v>
      </c>
      <c r="G398" s="9">
        <v>2</v>
      </c>
      <c r="H398" s="11" t="s">
        <v>1136</v>
      </c>
      <c r="I398" s="12" t="s">
        <v>1137</v>
      </c>
      <c r="J398" s="13">
        <v>40940</v>
      </c>
      <c r="K398" s="14">
        <v>1782000</v>
      </c>
      <c r="L398" s="5" t="s">
        <v>43</v>
      </c>
      <c r="M398" s="22" t="s">
        <v>21</v>
      </c>
      <c r="N398" s="5" t="s">
        <v>1106</v>
      </c>
      <c r="O398" s="22" t="s">
        <v>23</v>
      </c>
      <c r="P398" s="22" t="s">
        <v>24</v>
      </c>
      <c r="Q398" s="5" t="s">
        <v>1060</v>
      </c>
    </row>
    <row r="399" spans="1:17" ht="76.5" x14ac:dyDescent="0.25">
      <c r="A399" s="7">
        <f t="shared" si="6"/>
        <v>397</v>
      </c>
      <c r="B399" s="8" t="s">
        <v>16</v>
      </c>
      <c r="C399" s="8">
        <v>891180084</v>
      </c>
      <c r="D399" s="8">
        <v>2</v>
      </c>
      <c r="E399" s="9" t="s">
        <v>1138</v>
      </c>
      <c r="F399" s="10">
        <v>12131758</v>
      </c>
      <c r="G399" s="9">
        <v>1</v>
      </c>
      <c r="H399" s="11" t="s">
        <v>1139</v>
      </c>
      <c r="I399" s="12" t="s">
        <v>1140</v>
      </c>
      <c r="J399" s="13">
        <v>40954</v>
      </c>
      <c r="K399" s="14">
        <v>6580000</v>
      </c>
      <c r="L399" s="5" t="s">
        <v>43</v>
      </c>
      <c r="M399" s="22" t="s">
        <v>21</v>
      </c>
      <c r="N399" s="5" t="s">
        <v>1106</v>
      </c>
      <c r="O399" s="22" t="s">
        <v>23</v>
      </c>
      <c r="P399" s="22" t="s">
        <v>24</v>
      </c>
      <c r="Q399" s="5" t="s">
        <v>1060</v>
      </c>
    </row>
    <row r="400" spans="1:17" ht="127.5" x14ac:dyDescent="0.25">
      <c r="A400" s="7">
        <f t="shared" si="6"/>
        <v>398</v>
      </c>
      <c r="B400" s="8" t="s">
        <v>16</v>
      </c>
      <c r="C400" s="8">
        <v>891180084</v>
      </c>
      <c r="D400" s="8">
        <v>2</v>
      </c>
      <c r="E400" s="9" t="s">
        <v>85</v>
      </c>
      <c r="F400" s="10">
        <v>800220327</v>
      </c>
      <c r="G400" s="9">
        <v>9</v>
      </c>
      <c r="H400" s="11" t="s">
        <v>1141</v>
      </c>
      <c r="I400" s="12" t="s">
        <v>1142</v>
      </c>
      <c r="J400" s="13">
        <v>40954</v>
      </c>
      <c r="K400" s="14">
        <f>3010000+235000</f>
        <v>3245000</v>
      </c>
      <c r="L400" s="5" t="s">
        <v>43</v>
      </c>
      <c r="M400" s="22" t="s">
        <v>21</v>
      </c>
      <c r="N400" s="5" t="s">
        <v>1101</v>
      </c>
      <c r="O400" s="22" t="s">
        <v>23</v>
      </c>
      <c r="P400" s="22" t="s">
        <v>24</v>
      </c>
      <c r="Q400" s="5" t="s">
        <v>1102</v>
      </c>
    </row>
    <row r="401" spans="1:17" ht="127.5" x14ac:dyDescent="0.25">
      <c r="A401" s="7">
        <f t="shared" si="6"/>
        <v>399</v>
      </c>
      <c r="B401" s="8" t="s">
        <v>16</v>
      </c>
      <c r="C401" s="8">
        <v>891180084</v>
      </c>
      <c r="D401" s="8">
        <v>2</v>
      </c>
      <c r="E401" s="9" t="s">
        <v>1143</v>
      </c>
      <c r="F401" s="10">
        <v>891101933</v>
      </c>
      <c r="G401" s="9">
        <v>3</v>
      </c>
      <c r="H401" s="11" t="s">
        <v>1144</v>
      </c>
      <c r="I401" s="12" t="s">
        <v>1145</v>
      </c>
      <c r="J401" s="13">
        <v>40956</v>
      </c>
      <c r="K401" s="14">
        <f>940000+170000</f>
        <v>1110000</v>
      </c>
      <c r="L401" s="5" t="s">
        <v>43</v>
      </c>
      <c r="M401" s="22" t="s">
        <v>21</v>
      </c>
      <c r="N401" s="5" t="s">
        <v>1101</v>
      </c>
      <c r="O401" s="22" t="s">
        <v>23</v>
      </c>
      <c r="P401" s="22" t="s">
        <v>24</v>
      </c>
      <c r="Q401" s="5" t="s">
        <v>1102</v>
      </c>
    </row>
    <row r="402" spans="1:17" ht="127.5" x14ac:dyDescent="0.25">
      <c r="A402" s="7">
        <f t="shared" si="6"/>
        <v>400</v>
      </c>
      <c r="B402" s="8" t="s">
        <v>16</v>
      </c>
      <c r="C402" s="8">
        <v>891180084</v>
      </c>
      <c r="D402" s="8">
        <v>2</v>
      </c>
      <c r="E402" s="9" t="s">
        <v>1146</v>
      </c>
      <c r="F402" s="10">
        <v>813003616</v>
      </c>
      <c r="G402" s="9">
        <v>1</v>
      </c>
      <c r="H402" s="11" t="s">
        <v>1147</v>
      </c>
      <c r="I402" s="12" t="s">
        <v>1148</v>
      </c>
      <c r="J402" s="13">
        <v>40956</v>
      </c>
      <c r="K402" s="14">
        <v>749940</v>
      </c>
      <c r="L402" s="5" t="s">
        <v>1115</v>
      </c>
      <c r="M402" s="22" t="s">
        <v>21</v>
      </c>
      <c r="N402" s="5" t="s">
        <v>1106</v>
      </c>
      <c r="O402" s="22" t="s">
        <v>23</v>
      </c>
      <c r="P402" s="22" t="s">
        <v>24</v>
      </c>
      <c r="Q402" s="5" t="s">
        <v>1119</v>
      </c>
    </row>
    <row r="403" spans="1:17" ht="127.5" x14ac:dyDescent="0.25">
      <c r="A403" s="7">
        <f t="shared" si="6"/>
        <v>401</v>
      </c>
      <c r="B403" s="8" t="s">
        <v>16</v>
      </c>
      <c r="C403" s="8">
        <v>891180084</v>
      </c>
      <c r="D403" s="8">
        <v>2</v>
      </c>
      <c r="E403" s="9" t="s">
        <v>1149</v>
      </c>
      <c r="F403" s="10">
        <v>55162515</v>
      </c>
      <c r="G403" s="9">
        <v>6</v>
      </c>
      <c r="H403" s="11" t="s">
        <v>1150</v>
      </c>
      <c r="I403" s="12" t="s">
        <v>1151</v>
      </c>
      <c r="J403" s="13">
        <v>40959</v>
      </c>
      <c r="K403" s="14">
        <v>6240000</v>
      </c>
      <c r="L403" s="5" t="s">
        <v>43</v>
      </c>
      <c r="M403" s="22" t="s">
        <v>21</v>
      </c>
      <c r="N403" s="5" t="s">
        <v>1106</v>
      </c>
      <c r="O403" s="22" t="s">
        <v>23</v>
      </c>
      <c r="P403" s="22" t="s">
        <v>24</v>
      </c>
      <c r="Q403" s="5" t="s">
        <v>1060</v>
      </c>
    </row>
    <row r="404" spans="1:17" ht="153" x14ac:dyDescent="0.25">
      <c r="A404" s="7">
        <f t="shared" si="6"/>
        <v>402</v>
      </c>
      <c r="B404" s="8" t="s">
        <v>16</v>
      </c>
      <c r="C404" s="8">
        <v>891180084</v>
      </c>
      <c r="D404" s="8">
        <v>2</v>
      </c>
      <c r="E404" s="9" t="s">
        <v>1152</v>
      </c>
      <c r="F404" s="10">
        <v>7166368</v>
      </c>
      <c r="G404" s="9">
        <v>3</v>
      </c>
      <c r="H404" s="11" t="s">
        <v>1153</v>
      </c>
      <c r="I404" s="12" t="s">
        <v>1154</v>
      </c>
      <c r="J404" s="13">
        <v>40959</v>
      </c>
      <c r="K404" s="14">
        <v>1800000</v>
      </c>
      <c r="L404" s="5" t="s">
        <v>43</v>
      </c>
      <c r="M404" s="22" t="s">
        <v>21</v>
      </c>
      <c r="N404" s="5" t="s">
        <v>1101</v>
      </c>
      <c r="O404" s="22" t="s">
        <v>23</v>
      </c>
      <c r="P404" s="22" t="s">
        <v>24</v>
      </c>
      <c r="Q404" s="5" t="s">
        <v>1102</v>
      </c>
    </row>
    <row r="405" spans="1:17" ht="102" x14ac:dyDescent="0.25">
      <c r="A405" s="7">
        <f t="shared" si="6"/>
        <v>403</v>
      </c>
      <c r="B405" s="8" t="s">
        <v>16</v>
      </c>
      <c r="C405" s="8">
        <v>891180084</v>
      </c>
      <c r="D405" s="8">
        <v>2</v>
      </c>
      <c r="E405" s="9" t="s">
        <v>1155</v>
      </c>
      <c r="F405" s="10">
        <v>830001113</v>
      </c>
      <c r="G405" s="9">
        <v>1</v>
      </c>
      <c r="H405" s="11" t="s">
        <v>1156</v>
      </c>
      <c r="I405" s="12" t="s">
        <v>1157</v>
      </c>
      <c r="J405" s="13">
        <v>40960</v>
      </c>
      <c r="K405" s="14">
        <v>25000000</v>
      </c>
      <c r="L405" s="5" t="s">
        <v>43</v>
      </c>
      <c r="M405" s="22" t="s">
        <v>21</v>
      </c>
      <c r="N405" s="5" t="s">
        <v>1101</v>
      </c>
      <c r="O405" s="22" t="s">
        <v>23</v>
      </c>
      <c r="P405" s="22" t="s">
        <v>24</v>
      </c>
      <c r="Q405" s="5" t="s">
        <v>1102</v>
      </c>
    </row>
    <row r="406" spans="1:17" ht="76.5" x14ac:dyDescent="0.25">
      <c r="A406" s="7">
        <f t="shared" si="6"/>
        <v>404</v>
      </c>
      <c r="B406" s="8" t="s">
        <v>16</v>
      </c>
      <c r="C406" s="8">
        <v>891180084</v>
      </c>
      <c r="D406" s="8">
        <v>2</v>
      </c>
      <c r="E406" s="9" t="s">
        <v>1158</v>
      </c>
      <c r="F406" s="10">
        <v>12103936</v>
      </c>
      <c r="G406" s="9">
        <v>5</v>
      </c>
      <c r="H406" s="11" t="s">
        <v>1159</v>
      </c>
      <c r="I406" s="12" t="s">
        <v>1160</v>
      </c>
      <c r="J406" s="13">
        <v>40962</v>
      </c>
      <c r="K406" s="14">
        <v>1198600</v>
      </c>
      <c r="L406" s="5" t="s">
        <v>1115</v>
      </c>
      <c r="M406" s="22" t="s">
        <v>21</v>
      </c>
      <c r="N406" s="5" t="s">
        <v>1106</v>
      </c>
      <c r="O406" s="22" t="s">
        <v>23</v>
      </c>
      <c r="P406" s="22" t="s">
        <v>24</v>
      </c>
      <c r="Q406" s="5" t="s">
        <v>1119</v>
      </c>
    </row>
    <row r="407" spans="1:17" ht="127.5" x14ac:dyDescent="0.25">
      <c r="A407" s="7">
        <f t="shared" si="6"/>
        <v>405</v>
      </c>
      <c r="B407" s="8" t="s">
        <v>16</v>
      </c>
      <c r="C407" s="8">
        <v>891180084</v>
      </c>
      <c r="D407" s="8">
        <v>2</v>
      </c>
      <c r="E407" s="9" t="s">
        <v>67</v>
      </c>
      <c r="F407" s="10">
        <v>1075241426</v>
      </c>
      <c r="G407" s="9">
        <v>1</v>
      </c>
      <c r="H407" s="11" t="s">
        <v>1161</v>
      </c>
      <c r="I407" s="12" t="s">
        <v>1162</v>
      </c>
      <c r="J407" s="13">
        <v>40966</v>
      </c>
      <c r="K407" s="14">
        <f>43702000+6575000</f>
        <v>50277000</v>
      </c>
      <c r="L407" s="5" t="s">
        <v>1115</v>
      </c>
      <c r="M407" s="22" t="s">
        <v>21</v>
      </c>
      <c r="N407" s="5" t="s">
        <v>1106</v>
      </c>
      <c r="O407" s="22" t="s">
        <v>23</v>
      </c>
      <c r="P407" s="22" t="s">
        <v>24</v>
      </c>
      <c r="Q407" s="5" t="s">
        <v>1102</v>
      </c>
    </row>
    <row r="408" spans="1:17" ht="127.5" x14ac:dyDescent="0.25">
      <c r="A408" s="7">
        <f t="shared" si="6"/>
        <v>406</v>
      </c>
      <c r="B408" s="8" t="s">
        <v>16</v>
      </c>
      <c r="C408" s="8">
        <v>891180084</v>
      </c>
      <c r="D408" s="8">
        <v>2</v>
      </c>
      <c r="E408" s="9" t="s">
        <v>1057</v>
      </c>
      <c r="F408" s="10">
        <v>12109246</v>
      </c>
      <c r="G408" s="9">
        <v>9</v>
      </c>
      <c r="H408" s="11" t="s">
        <v>1163</v>
      </c>
      <c r="I408" s="12" t="s">
        <v>1164</v>
      </c>
      <c r="J408" s="13">
        <v>40966</v>
      </c>
      <c r="K408" s="14">
        <f>65474000+2922000</f>
        <v>68396000</v>
      </c>
      <c r="L408" s="5" t="s">
        <v>43</v>
      </c>
      <c r="M408" s="22" t="s">
        <v>21</v>
      </c>
      <c r="N408" s="5" t="s">
        <v>1106</v>
      </c>
      <c r="O408" s="22" t="s">
        <v>23</v>
      </c>
      <c r="P408" s="22" t="s">
        <v>24</v>
      </c>
      <c r="Q408" s="5" t="s">
        <v>1102</v>
      </c>
    </row>
    <row r="409" spans="1:17" ht="114.75" x14ac:dyDescent="0.25">
      <c r="A409" s="7">
        <f t="shared" si="6"/>
        <v>407</v>
      </c>
      <c r="B409" s="8" t="s">
        <v>16</v>
      </c>
      <c r="C409" s="8">
        <v>891180084</v>
      </c>
      <c r="D409" s="8">
        <v>2</v>
      </c>
      <c r="E409" s="9" t="s">
        <v>614</v>
      </c>
      <c r="F409" s="10">
        <v>36172136</v>
      </c>
      <c r="G409" s="9">
        <v>1</v>
      </c>
      <c r="H409" s="11" t="s">
        <v>1165</v>
      </c>
      <c r="I409" s="12" t="s">
        <v>1166</v>
      </c>
      <c r="J409" s="13">
        <v>40967</v>
      </c>
      <c r="K409" s="14">
        <f>2200000+1100000</f>
        <v>3300000</v>
      </c>
      <c r="L409" s="5" t="s">
        <v>43</v>
      </c>
      <c r="M409" s="22" t="s">
        <v>21</v>
      </c>
      <c r="N409" s="5" t="s">
        <v>1106</v>
      </c>
      <c r="O409" s="22" t="s">
        <v>23</v>
      </c>
      <c r="P409" s="22" t="s">
        <v>24</v>
      </c>
      <c r="Q409" s="5" t="s">
        <v>1060</v>
      </c>
    </row>
    <row r="410" spans="1:17" ht="140.25" x14ac:dyDescent="0.25">
      <c r="A410" s="7">
        <f t="shared" si="6"/>
        <v>408</v>
      </c>
      <c r="B410" s="8" t="s">
        <v>16</v>
      </c>
      <c r="C410" s="8">
        <v>891180084</v>
      </c>
      <c r="D410" s="8">
        <v>2</v>
      </c>
      <c r="E410" s="9" t="s">
        <v>1167</v>
      </c>
      <c r="F410" s="10">
        <v>12104789</v>
      </c>
      <c r="G410" s="9">
        <v>3</v>
      </c>
      <c r="H410" s="11" t="s">
        <v>1168</v>
      </c>
      <c r="I410" s="12" t="s">
        <v>1169</v>
      </c>
      <c r="J410" s="13">
        <v>40967</v>
      </c>
      <c r="K410" s="14">
        <v>2000000</v>
      </c>
      <c r="L410" s="5" t="s">
        <v>43</v>
      </c>
      <c r="M410" s="22" t="s">
        <v>21</v>
      </c>
      <c r="N410" s="5" t="s">
        <v>1101</v>
      </c>
      <c r="O410" s="22" t="s">
        <v>23</v>
      </c>
      <c r="P410" s="22" t="s">
        <v>24</v>
      </c>
      <c r="Q410" s="5" t="s">
        <v>1102</v>
      </c>
    </row>
    <row r="411" spans="1:17" ht="102" x14ac:dyDescent="0.25">
      <c r="A411" s="7">
        <f t="shared" si="6"/>
        <v>409</v>
      </c>
      <c r="B411" s="8" t="s">
        <v>16</v>
      </c>
      <c r="C411" s="8">
        <v>891180084</v>
      </c>
      <c r="D411" s="8">
        <v>2</v>
      </c>
      <c r="E411" s="9" t="s">
        <v>1170</v>
      </c>
      <c r="F411" s="10">
        <v>36178229</v>
      </c>
      <c r="G411" s="9">
        <v>5</v>
      </c>
      <c r="H411" s="11" t="s">
        <v>1171</v>
      </c>
      <c r="I411" s="12" t="s">
        <v>1172</v>
      </c>
      <c r="J411" s="13">
        <v>40967</v>
      </c>
      <c r="K411" s="14">
        <v>5933400</v>
      </c>
      <c r="L411" s="5" t="s">
        <v>43</v>
      </c>
      <c r="M411" s="22" t="s">
        <v>21</v>
      </c>
      <c r="N411" s="5" t="s">
        <v>1106</v>
      </c>
      <c r="O411" s="22" t="s">
        <v>23</v>
      </c>
      <c r="P411" s="22" t="s">
        <v>24</v>
      </c>
      <c r="Q411" s="5" t="s">
        <v>1060</v>
      </c>
    </row>
    <row r="412" spans="1:17" ht="89.25" x14ac:dyDescent="0.25">
      <c r="A412" s="7">
        <f t="shared" si="6"/>
        <v>410</v>
      </c>
      <c r="B412" s="8" t="s">
        <v>16</v>
      </c>
      <c r="C412" s="8">
        <v>891180084</v>
      </c>
      <c r="D412" s="8">
        <v>2</v>
      </c>
      <c r="E412" s="9" t="s">
        <v>1170</v>
      </c>
      <c r="F412" s="10">
        <v>36178229</v>
      </c>
      <c r="G412" s="9">
        <v>5</v>
      </c>
      <c r="H412" s="11" t="s">
        <v>1173</v>
      </c>
      <c r="I412" s="12" t="s">
        <v>1174</v>
      </c>
      <c r="J412" s="13">
        <v>40969</v>
      </c>
      <c r="K412" s="14">
        <v>2552000</v>
      </c>
      <c r="L412" s="5" t="s">
        <v>43</v>
      </c>
      <c r="M412" s="22" t="s">
        <v>21</v>
      </c>
      <c r="N412" s="5" t="s">
        <v>1106</v>
      </c>
      <c r="O412" s="22" t="s">
        <v>23</v>
      </c>
      <c r="P412" s="22" t="s">
        <v>24</v>
      </c>
      <c r="Q412" s="5" t="s">
        <v>1060</v>
      </c>
    </row>
    <row r="413" spans="1:17" ht="178.5" x14ac:dyDescent="0.25">
      <c r="A413" s="7">
        <f t="shared" si="6"/>
        <v>411</v>
      </c>
      <c r="B413" s="8" t="s">
        <v>16</v>
      </c>
      <c r="C413" s="8">
        <v>891180084</v>
      </c>
      <c r="D413" s="8">
        <v>2</v>
      </c>
      <c r="E413" s="9" t="s">
        <v>1175</v>
      </c>
      <c r="F413" s="10">
        <v>55152257</v>
      </c>
      <c r="G413" s="9">
        <v>8</v>
      </c>
      <c r="H413" s="11" t="s">
        <v>1176</v>
      </c>
      <c r="I413" s="12" t="s">
        <v>1177</v>
      </c>
      <c r="J413" s="13">
        <v>40969</v>
      </c>
      <c r="K413" s="14">
        <v>4740965</v>
      </c>
      <c r="L413" s="5" t="s">
        <v>43</v>
      </c>
      <c r="M413" s="22" t="s">
        <v>21</v>
      </c>
      <c r="N413" s="5" t="s">
        <v>1106</v>
      </c>
      <c r="O413" s="22" t="s">
        <v>23</v>
      </c>
      <c r="P413" s="22" t="s">
        <v>24</v>
      </c>
      <c r="Q413" s="5" t="s">
        <v>1060</v>
      </c>
    </row>
    <row r="414" spans="1:17" ht="191.25" x14ac:dyDescent="0.25">
      <c r="A414" s="7">
        <f t="shared" si="6"/>
        <v>412</v>
      </c>
      <c r="B414" s="8" t="s">
        <v>16</v>
      </c>
      <c r="C414" s="8">
        <v>891180084</v>
      </c>
      <c r="D414" s="8">
        <v>2</v>
      </c>
      <c r="E414" s="9" t="s">
        <v>1135</v>
      </c>
      <c r="F414" s="10">
        <v>891180008</v>
      </c>
      <c r="G414" s="9">
        <v>2</v>
      </c>
      <c r="H414" s="11" t="s">
        <v>1178</v>
      </c>
      <c r="I414" s="12" t="s">
        <v>1179</v>
      </c>
      <c r="J414" s="13">
        <v>40969</v>
      </c>
      <c r="K414" s="14">
        <v>3000000</v>
      </c>
      <c r="L414" s="5" t="s">
        <v>43</v>
      </c>
      <c r="M414" s="22" t="s">
        <v>21</v>
      </c>
      <c r="N414" s="5" t="s">
        <v>1106</v>
      </c>
      <c r="O414" s="22" t="s">
        <v>23</v>
      </c>
      <c r="P414" s="22" t="s">
        <v>24</v>
      </c>
      <c r="Q414" s="5" t="s">
        <v>1060</v>
      </c>
    </row>
    <row r="415" spans="1:17" ht="102" x14ac:dyDescent="0.25">
      <c r="A415" s="7">
        <f t="shared" si="6"/>
        <v>413</v>
      </c>
      <c r="B415" s="8" t="s">
        <v>16</v>
      </c>
      <c r="C415" s="8">
        <v>891180084</v>
      </c>
      <c r="D415" s="8">
        <v>2</v>
      </c>
      <c r="E415" s="9" t="s">
        <v>1180</v>
      </c>
      <c r="F415" s="10">
        <v>14229887</v>
      </c>
      <c r="G415" s="9">
        <v>1</v>
      </c>
      <c r="H415" s="11" t="s">
        <v>1181</v>
      </c>
      <c r="I415" s="12" t="s">
        <v>1182</v>
      </c>
      <c r="J415" s="13">
        <v>40973</v>
      </c>
      <c r="K415" s="14">
        <v>6500000</v>
      </c>
      <c r="L415" s="5" t="s">
        <v>43</v>
      </c>
      <c r="M415" s="22" t="s">
        <v>21</v>
      </c>
      <c r="N415" s="5" t="s">
        <v>1106</v>
      </c>
      <c r="O415" s="22" t="s">
        <v>23</v>
      </c>
      <c r="P415" s="22" t="s">
        <v>24</v>
      </c>
      <c r="Q415" s="5" t="s">
        <v>1060</v>
      </c>
    </row>
    <row r="416" spans="1:17" ht="76.5" x14ac:dyDescent="0.25">
      <c r="A416" s="7">
        <f t="shared" si="6"/>
        <v>414</v>
      </c>
      <c r="B416" s="8" t="s">
        <v>16</v>
      </c>
      <c r="C416" s="8">
        <v>891180084</v>
      </c>
      <c r="D416" s="8">
        <v>2</v>
      </c>
      <c r="E416" s="9" t="s">
        <v>1180</v>
      </c>
      <c r="F416" s="10">
        <v>14229887</v>
      </c>
      <c r="G416" s="9">
        <v>1</v>
      </c>
      <c r="H416" s="11" t="s">
        <v>1183</v>
      </c>
      <c r="I416" s="12" t="s">
        <v>1184</v>
      </c>
      <c r="J416" s="13">
        <v>40973</v>
      </c>
      <c r="K416" s="14">
        <v>760000</v>
      </c>
      <c r="L416" s="5" t="s">
        <v>1115</v>
      </c>
      <c r="M416" s="22" t="s">
        <v>21</v>
      </c>
      <c r="N416" s="5" t="s">
        <v>1106</v>
      </c>
      <c r="O416" s="22" t="s">
        <v>23</v>
      </c>
      <c r="P416" s="22" t="s">
        <v>24</v>
      </c>
      <c r="Q416" s="5" t="s">
        <v>1119</v>
      </c>
    </row>
    <row r="417" spans="1:17" ht="114.75" x14ac:dyDescent="0.25">
      <c r="A417" s="7">
        <f t="shared" si="6"/>
        <v>415</v>
      </c>
      <c r="B417" s="8" t="s">
        <v>16</v>
      </c>
      <c r="C417" s="8">
        <v>891180084</v>
      </c>
      <c r="D417" s="8">
        <v>2</v>
      </c>
      <c r="E417" s="9" t="s">
        <v>1185</v>
      </c>
      <c r="F417" s="10">
        <v>900227611</v>
      </c>
      <c r="G417" s="9">
        <v>0</v>
      </c>
      <c r="H417" s="11" t="s">
        <v>1186</v>
      </c>
      <c r="I417" s="12" t="s">
        <v>1187</v>
      </c>
      <c r="J417" s="13">
        <v>40973</v>
      </c>
      <c r="K417" s="14">
        <v>2500000</v>
      </c>
      <c r="L417" s="5" t="s">
        <v>43</v>
      </c>
      <c r="M417" s="22" t="s">
        <v>21</v>
      </c>
      <c r="N417" s="5" t="s">
        <v>1106</v>
      </c>
      <c r="O417" s="22" t="s">
        <v>23</v>
      </c>
      <c r="P417" s="22" t="s">
        <v>24</v>
      </c>
      <c r="Q417" s="5" t="s">
        <v>1060</v>
      </c>
    </row>
    <row r="418" spans="1:17" ht="89.25" x14ac:dyDescent="0.25">
      <c r="A418" s="7">
        <f t="shared" si="6"/>
        <v>416</v>
      </c>
      <c r="B418" s="8" t="s">
        <v>16</v>
      </c>
      <c r="C418" s="8">
        <v>891180084</v>
      </c>
      <c r="D418" s="8">
        <v>2</v>
      </c>
      <c r="E418" s="9" t="s">
        <v>1188</v>
      </c>
      <c r="F418" s="10">
        <v>813012915</v>
      </c>
      <c r="G418" s="9">
        <v>5</v>
      </c>
      <c r="H418" s="11" t="s">
        <v>1189</v>
      </c>
      <c r="I418" s="12" t="s">
        <v>1190</v>
      </c>
      <c r="J418" s="13">
        <v>40974</v>
      </c>
      <c r="K418" s="14">
        <v>4400000</v>
      </c>
      <c r="L418" s="5" t="s">
        <v>43</v>
      </c>
      <c r="M418" s="22" t="s">
        <v>21</v>
      </c>
      <c r="N418" s="5" t="s">
        <v>1106</v>
      </c>
      <c r="O418" s="22" t="s">
        <v>23</v>
      </c>
      <c r="P418" s="22" t="s">
        <v>24</v>
      </c>
      <c r="Q418" s="5" t="s">
        <v>1060</v>
      </c>
    </row>
    <row r="419" spans="1:17" ht="76.5" x14ac:dyDescent="0.25">
      <c r="A419" s="7">
        <f t="shared" si="6"/>
        <v>417</v>
      </c>
      <c r="B419" s="8" t="s">
        <v>16</v>
      </c>
      <c r="C419" s="8">
        <v>891180084</v>
      </c>
      <c r="D419" s="8">
        <v>2</v>
      </c>
      <c r="E419" s="9" t="s">
        <v>295</v>
      </c>
      <c r="F419" s="10">
        <v>12111346</v>
      </c>
      <c r="G419" s="9">
        <v>3</v>
      </c>
      <c r="H419" s="11" t="s">
        <v>1191</v>
      </c>
      <c r="I419" s="12" t="s">
        <v>1192</v>
      </c>
      <c r="J419" s="13">
        <v>40976</v>
      </c>
      <c r="K419" s="14">
        <f>24871560+9975768</f>
        <v>34847328</v>
      </c>
      <c r="L419" s="5" t="s">
        <v>1115</v>
      </c>
      <c r="M419" s="22" t="s">
        <v>21</v>
      </c>
      <c r="N419" s="5" t="s">
        <v>1106</v>
      </c>
      <c r="O419" s="22" t="s">
        <v>23</v>
      </c>
      <c r="P419" s="22" t="s">
        <v>24</v>
      </c>
      <c r="Q419" s="5" t="s">
        <v>1119</v>
      </c>
    </row>
    <row r="420" spans="1:17" ht="127.5" x14ac:dyDescent="0.25">
      <c r="A420" s="7">
        <f t="shared" si="6"/>
        <v>418</v>
      </c>
      <c r="B420" s="8" t="s">
        <v>16</v>
      </c>
      <c r="C420" s="8">
        <v>891180084</v>
      </c>
      <c r="D420" s="8">
        <v>2</v>
      </c>
      <c r="E420" s="9" t="s">
        <v>1193</v>
      </c>
      <c r="F420" s="10">
        <v>12132270</v>
      </c>
      <c r="G420" s="9">
        <v>2</v>
      </c>
      <c r="H420" s="11" t="s">
        <v>1194</v>
      </c>
      <c r="I420" s="12" t="s">
        <v>1195</v>
      </c>
      <c r="J420" s="13">
        <v>40976</v>
      </c>
      <c r="K420" s="14">
        <f>16640000+6500000</f>
        <v>23140000</v>
      </c>
      <c r="L420" s="5" t="s">
        <v>1115</v>
      </c>
      <c r="M420" s="22" t="s">
        <v>21</v>
      </c>
      <c r="N420" s="5" t="s">
        <v>1106</v>
      </c>
      <c r="O420" s="22" t="s">
        <v>23</v>
      </c>
      <c r="P420" s="22" t="s">
        <v>24</v>
      </c>
      <c r="Q420" s="5" t="s">
        <v>1119</v>
      </c>
    </row>
    <row r="421" spans="1:17" ht="89.25" x14ac:dyDescent="0.25">
      <c r="A421" s="7">
        <f t="shared" si="6"/>
        <v>419</v>
      </c>
      <c r="B421" s="8" t="s">
        <v>16</v>
      </c>
      <c r="C421" s="8">
        <v>891180084</v>
      </c>
      <c r="D421" s="8">
        <v>2</v>
      </c>
      <c r="E421" s="9" t="s">
        <v>1196</v>
      </c>
      <c r="F421" s="10">
        <v>12139597</v>
      </c>
      <c r="G421" s="9">
        <v>7</v>
      </c>
      <c r="H421" s="11" t="s">
        <v>1197</v>
      </c>
      <c r="I421" s="12" t="s">
        <v>1198</v>
      </c>
      <c r="J421" s="13">
        <v>40980</v>
      </c>
      <c r="K421" s="14">
        <v>7900000</v>
      </c>
      <c r="L421" s="5" t="s">
        <v>1115</v>
      </c>
      <c r="M421" s="22" t="s">
        <v>21</v>
      </c>
      <c r="N421" s="5" t="s">
        <v>1106</v>
      </c>
      <c r="O421" s="22" t="s">
        <v>23</v>
      </c>
      <c r="P421" s="22" t="s">
        <v>24</v>
      </c>
      <c r="Q421" s="5" t="s">
        <v>1119</v>
      </c>
    </row>
    <row r="422" spans="1:17" ht="114.75" x14ac:dyDescent="0.25">
      <c r="A422" s="7">
        <f t="shared" si="6"/>
        <v>420</v>
      </c>
      <c r="B422" s="8" t="s">
        <v>16</v>
      </c>
      <c r="C422" s="8">
        <v>891180084</v>
      </c>
      <c r="D422" s="8">
        <v>2</v>
      </c>
      <c r="E422" s="9" t="s">
        <v>1199</v>
      </c>
      <c r="F422" s="10">
        <v>36180880</v>
      </c>
      <c r="G422" s="9">
        <v>7</v>
      </c>
      <c r="H422" s="11" t="s">
        <v>1200</v>
      </c>
      <c r="I422" s="12" t="s">
        <v>1201</v>
      </c>
      <c r="J422" s="13">
        <v>40981</v>
      </c>
      <c r="K422" s="14">
        <v>40000000</v>
      </c>
      <c r="L422" s="5" t="s">
        <v>43</v>
      </c>
      <c r="M422" s="22" t="s">
        <v>21</v>
      </c>
      <c r="N422" s="5" t="s">
        <v>1101</v>
      </c>
      <c r="O422" s="22" t="s">
        <v>23</v>
      </c>
      <c r="P422" s="22" t="s">
        <v>24</v>
      </c>
      <c r="Q422" s="5" t="s">
        <v>1102</v>
      </c>
    </row>
    <row r="423" spans="1:17" ht="153" x14ac:dyDescent="0.25">
      <c r="A423" s="7">
        <f t="shared" si="6"/>
        <v>421</v>
      </c>
      <c r="B423" s="8" t="s">
        <v>16</v>
      </c>
      <c r="C423" s="8">
        <v>891180084</v>
      </c>
      <c r="D423" s="8">
        <v>2</v>
      </c>
      <c r="E423" s="9" t="s">
        <v>1202</v>
      </c>
      <c r="F423" s="10">
        <v>830510145</v>
      </c>
      <c r="G423" s="9">
        <v>9</v>
      </c>
      <c r="H423" s="11" t="s">
        <v>1203</v>
      </c>
      <c r="I423" s="12" t="s">
        <v>1204</v>
      </c>
      <c r="J423" s="13">
        <v>40982</v>
      </c>
      <c r="K423" s="14">
        <v>7244950</v>
      </c>
      <c r="L423" s="5" t="s">
        <v>43</v>
      </c>
      <c r="M423" s="22" t="s">
        <v>21</v>
      </c>
      <c r="N423" s="5" t="s">
        <v>1106</v>
      </c>
      <c r="O423" s="22" t="s">
        <v>23</v>
      </c>
      <c r="P423" s="22" t="s">
        <v>24</v>
      </c>
      <c r="Q423" s="5" t="s">
        <v>1060</v>
      </c>
    </row>
    <row r="424" spans="1:17" ht="178.5" x14ac:dyDescent="0.25">
      <c r="A424" s="7">
        <f t="shared" si="6"/>
        <v>422</v>
      </c>
      <c r="B424" s="8" t="s">
        <v>16</v>
      </c>
      <c r="C424" s="8">
        <v>891180084</v>
      </c>
      <c r="D424" s="8">
        <v>2</v>
      </c>
      <c r="E424" s="9" t="s">
        <v>1135</v>
      </c>
      <c r="F424" s="10">
        <v>891180008</v>
      </c>
      <c r="G424" s="9">
        <v>2</v>
      </c>
      <c r="H424" s="11" t="s">
        <v>1205</v>
      </c>
      <c r="I424" s="12" t="s">
        <v>1206</v>
      </c>
      <c r="J424" s="13">
        <v>40982</v>
      </c>
      <c r="K424" s="14">
        <v>6000000</v>
      </c>
      <c r="L424" s="5" t="s">
        <v>1115</v>
      </c>
      <c r="M424" s="22" t="s">
        <v>21</v>
      </c>
      <c r="N424" s="5" t="s">
        <v>1101</v>
      </c>
      <c r="O424" s="22" t="s">
        <v>23</v>
      </c>
      <c r="P424" s="22" t="s">
        <v>24</v>
      </c>
      <c r="Q424" s="5" t="s">
        <v>1102</v>
      </c>
    </row>
    <row r="425" spans="1:17" ht="165.75" x14ac:dyDescent="0.25">
      <c r="A425" s="7">
        <f t="shared" si="6"/>
        <v>423</v>
      </c>
      <c r="B425" s="8" t="s">
        <v>16</v>
      </c>
      <c r="C425" s="8">
        <v>891180084</v>
      </c>
      <c r="D425" s="8">
        <v>2</v>
      </c>
      <c r="E425" s="9" t="s">
        <v>1207</v>
      </c>
      <c r="F425" s="10">
        <v>900164068</v>
      </c>
      <c r="G425" s="9">
        <v>9</v>
      </c>
      <c r="H425" s="11" t="s">
        <v>1208</v>
      </c>
      <c r="I425" s="12" t="s">
        <v>1209</v>
      </c>
      <c r="J425" s="13">
        <v>40981</v>
      </c>
      <c r="K425" s="14">
        <v>20983320</v>
      </c>
      <c r="L425" s="5" t="s">
        <v>1115</v>
      </c>
      <c r="M425" s="22" t="s">
        <v>21</v>
      </c>
      <c r="N425" s="5" t="s">
        <v>1106</v>
      </c>
      <c r="O425" s="22" t="s">
        <v>23</v>
      </c>
      <c r="P425" s="22" t="s">
        <v>24</v>
      </c>
      <c r="Q425" s="5" t="s">
        <v>1119</v>
      </c>
    </row>
    <row r="426" spans="1:17" ht="127.5" x14ac:dyDescent="0.25">
      <c r="A426" s="7">
        <f t="shared" si="6"/>
        <v>424</v>
      </c>
      <c r="B426" s="8" t="s">
        <v>16</v>
      </c>
      <c r="C426" s="8">
        <v>891180084</v>
      </c>
      <c r="D426" s="8">
        <v>2</v>
      </c>
      <c r="E426" s="9" t="s">
        <v>1210</v>
      </c>
      <c r="F426" s="10">
        <v>1075210838</v>
      </c>
      <c r="G426" s="9">
        <v>1</v>
      </c>
      <c r="H426" s="11" t="s">
        <v>1211</v>
      </c>
      <c r="I426" s="12" t="s">
        <v>1212</v>
      </c>
      <c r="J426" s="13">
        <v>40982</v>
      </c>
      <c r="K426" s="14">
        <v>1170000</v>
      </c>
      <c r="L426" s="5" t="s">
        <v>43</v>
      </c>
      <c r="M426" s="22" t="s">
        <v>21</v>
      </c>
      <c r="N426" s="5" t="s">
        <v>1106</v>
      </c>
      <c r="O426" s="22" t="s">
        <v>23</v>
      </c>
      <c r="P426" s="22" t="s">
        <v>24</v>
      </c>
      <c r="Q426" s="5" t="s">
        <v>1060</v>
      </c>
    </row>
    <row r="427" spans="1:17" ht="229.5" x14ac:dyDescent="0.25">
      <c r="A427" s="7">
        <f t="shared" si="6"/>
        <v>425</v>
      </c>
      <c r="B427" s="8" t="s">
        <v>16</v>
      </c>
      <c r="C427" s="8">
        <v>891180084</v>
      </c>
      <c r="D427" s="8">
        <v>2</v>
      </c>
      <c r="E427" s="9" t="s">
        <v>1213</v>
      </c>
      <c r="F427" s="10">
        <v>55164361</v>
      </c>
      <c r="G427" s="9">
        <v>8</v>
      </c>
      <c r="H427" s="11" t="s">
        <v>1214</v>
      </c>
      <c r="I427" s="12" t="s">
        <v>1215</v>
      </c>
      <c r="J427" s="13">
        <v>40983</v>
      </c>
      <c r="K427" s="14">
        <v>6190000</v>
      </c>
      <c r="L427" s="5" t="s">
        <v>1115</v>
      </c>
      <c r="M427" s="22" t="s">
        <v>21</v>
      </c>
      <c r="N427" s="5" t="s">
        <v>1106</v>
      </c>
      <c r="O427" s="22" t="s">
        <v>23</v>
      </c>
      <c r="P427" s="22" t="s">
        <v>24</v>
      </c>
      <c r="Q427" s="5" t="s">
        <v>1119</v>
      </c>
    </row>
    <row r="428" spans="1:17" ht="102" x14ac:dyDescent="0.25">
      <c r="A428" s="7">
        <f t="shared" si="6"/>
        <v>426</v>
      </c>
      <c r="B428" s="8" t="s">
        <v>16</v>
      </c>
      <c r="C428" s="8">
        <v>891180084</v>
      </c>
      <c r="D428" s="8">
        <v>2</v>
      </c>
      <c r="E428" s="9" t="s">
        <v>1216</v>
      </c>
      <c r="F428" s="10">
        <v>860005289</v>
      </c>
      <c r="G428" s="9">
        <v>4</v>
      </c>
      <c r="H428" s="11" t="s">
        <v>1217</v>
      </c>
      <c r="I428" s="12" t="s">
        <v>1218</v>
      </c>
      <c r="J428" s="13">
        <v>40983</v>
      </c>
      <c r="K428" s="14">
        <v>3680987</v>
      </c>
      <c r="L428" s="5" t="s">
        <v>43</v>
      </c>
      <c r="M428" s="22" t="s">
        <v>21</v>
      </c>
      <c r="N428" s="5" t="s">
        <v>1106</v>
      </c>
      <c r="O428" s="22" t="s">
        <v>23</v>
      </c>
      <c r="P428" s="22" t="s">
        <v>24</v>
      </c>
      <c r="Q428" s="5" t="s">
        <v>1060</v>
      </c>
    </row>
    <row r="429" spans="1:17" ht="102" x14ac:dyDescent="0.25">
      <c r="A429" s="7">
        <f t="shared" si="6"/>
        <v>427</v>
      </c>
      <c r="B429" s="8" t="s">
        <v>16</v>
      </c>
      <c r="C429" s="8">
        <v>891180084</v>
      </c>
      <c r="D429" s="8">
        <v>2</v>
      </c>
      <c r="E429" s="9" t="s">
        <v>1219</v>
      </c>
      <c r="F429" s="10">
        <v>7705246</v>
      </c>
      <c r="G429" s="9">
        <v>7</v>
      </c>
      <c r="H429" s="11" t="s">
        <v>1220</v>
      </c>
      <c r="I429" s="12" t="s">
        <v>1221</v>
      </c>
      <c r="J429" s="13">
        <v>40988</v>
      </c>
      <c r="K429" s="14">
        <v>7799724</v>
      </c>
      <c r="L429" s="5" t="s">
        <v>43</v>
      </c>
      <c r="M429" s="22" t="s">
        <v>21</v>
      </c>
      <c r="N429" s="5" t="s">
        <v>1106</v>
      </c>
      <c r="O429" s="22" t="s">
        <v>23</v>
      </c>
      <c r="P429" s="22" t="s">
        <v>24</v>
      </c>
      <c r="Q429" s="5" t="s">
        <v>1060</v>
      </c>
    </row>
    <row r="430" spans="1:17" ht="102" x14ac:dyDescent="0.25">
      <c r="A430" s="7">
        <f t="shared" si="6"/>
        <v>428</v>
      </c>
      <c r="B430" s="8" t="s">
        <v>16</v>
      </c>
      <c r="C430" s="8">
        <v>891180084</v>
      </c>
      <c r="D430" s="8">
        <v>2</v>
      </c>
      <c r="E430" s="9" t="s">
        <v>1222</v>
      </c>
      <c r="F430" s="10">
        <v>7698297</v>
      </c>
      <c r="G430" s="9">
        <v>1</v>
      </c>
      <c r="H430" s="11" t="s">
        <v>1223</v>
      </c>
      <c r="I430" s="12" t="s">
        <v>1224</v>
      </c>
      <c r="J430" s="13">
        <v>40989</v>
      </c>
      <c r="K430" s="14">
        <v>267800</v>
      </c>
      <c r="L430" s="5" t="s">
        <v>43</v>
      </c>
      <c r="M430" s="22" t="s">
        <v>21</v>
      </c>
      <c r="N430" s="5" t="s">
        <v>1106</v>
      </c>
      <c r="O430" s="22" t="s">
        <v>23</v>
      </c>
      <c r="P430" s="22" t="s">
        <v>24</v>
      </c>
      <c r="Q430" s="5" t="s">
        <v>1060</v>
      </c>
    </row>
    <row r="431" spans="1:17" ht="102" x14ac:dyDescent="0.25">
      <c r="A431" s="7">
        <f t="shared" si="6"/>
        <v>429</v>
      </c>
      <c r="B431" s="8" t="s">
        <v>16</v>
      </c>
      <c r="C431" s="8">
        <v>891180084</v>
      </c>
      <c r="D431" s="8">
        <v>2</v>
      </c>
      <c r="E431" s="9" t="s">
        <v>85</v>
      </c>
      <c r="F431" s="10">
        <v>800220327</v>
      </c>
      <c r="G431" s="9">
        <v>9</v>
      </c>
      <c r="H431" s="11" t="s">
        <v>1225</v>
      </c>
      <c r="I431" s="12" t="s">
        <v>1226</v>
      </c>
      <c r="J431" s="13">
        <v>40989</v>
      </c>
      <c r="K431" s="14">
        <v>8100000</v>
      </c>
      <c r="L431" s="5" t="s">
        <v>43</v>
      </c>
      <c r="M431" s="22" t="s">
        <v>21</v>
      </c>
      <c r="N431" s="5" t="s">
        <v>1106</v>
      </c>
      <c r="O431" s="22" t="s">
        <v>23</v>
      </c>
      <c r="P431" s="22" t="s">
        <v>24</v>
      </c>
      <c r="Q431" s="5" t="s">
        <v>1060</v>
      </c>
    </row>
    <row r="432" spans="1:17" ht="178.5" x14ac:dyDescent="0.25">
      <c r="A432" s="7">
        <f t="shared" si="6"/>
        <v>430</v>
      </c>
      <c r="B432" s="8" t="s">
        <v>16</v>
      </c>
      <c r="C432" s="8">
        <v>891180084</v>
      </c>
      <c r="D432" s="8">
        <v>2</v>
      </c>
      <c r="E432" s="9" t="s">
        <v>1227</v>
      </c>
      <c r="F432" s="10">
        <v>891180268</v>
      </c>
      <c r="G432" s="9">
        <v>0</v>
      </c>
      <c r="H432" s="11" t="s">
        <v>1228</v>
      </c>
      <c r="I432" s="12" t="s">
        <v>1229</v>
      </c>
      <c r="J432" s="13">
        <v>40989</v>
      </c>
      <c r="K432" s="14">
        <v>4000000</v>
      </c>
      <c r="L432" s="5" t="s">
        <v>43</v>
      </c>
      <c r="M432" s="22" t="s">
        <v>21</v>
      </c>
      <c r="N432" s="5" t="s">
        <v>1101</v>
      </c>
      <c r="O432" s="22" t="s">
        <v>23</v>
      </c>
      <c r="P432" s="22" t="s">
        <v>24</v>
      </c>
      <c r="Q432" s="5" t="s">
        <v>1102</v>
      </c>
    </row>
    <row r="433" spans="1:17" ht="293.25" x14ac:dyDescent="0.25">
      <c r="A433" s="7">
        <f t="shared" si="6"/>
        <v>431</v>
      </c>
      <c r="B433" s="8" t="s">
        <v>16</v>
      </c>
      <c r="C433" s="8">
        <v>891180084</v>
      </c>
      <c r="D433" s="8">
        <v>2</v>
      </c>
      <c r="E433" s="9" t="s">
        <v>658</v>
      </c>
      <c r="F433" s="10">
        <v>36147801</v>
      </c>
      <c r="G433" s="9">
        <v>6</v>
      </c>
      <c r="H433" s="11" t="s">
        <v>1230</v>
      </c>
      <c r="I433" s="12" t="s">
        <v>1231</v>
      </c>
      <c r="J433" s="13">
        <v>40994</v>
      </c>
      <c r="K433" s="14">
        <f>54345000+8000000</f>
        <v>62345000</v>
      </c>
      <c r="L433" s="5" t="s">
        <v>43</v>
      </c>
      <c r="M433" s="22" t="s">
        <v>21</v>
      </c>
      <c r="N433" s="5" t="s">
        <v>1106</v>
      </c>
      <c r="O433" s="22" t="s">
        <v>23</v>
      </c>
      <c r="P433" s="22" t="s">
        <v>24</v>
      </c>
      <c r="Q433" s="5" t="s">
        <v>1102</v>
      </c>
    </row>
    <row r="434" spans="1:17" ht="89.25" x14ac:dyDescent="0.25">
      <c r="A434" s="7">
        <f t="shared" si="6"/>
        <v>432</v>
      </c>
      <c r="B434" s="8" t="s">
        <v>16</v>
      </c>
      <c r="C434" s="8">
        <v>891180084</v>
      </c>
      <c r="D434" s="8">
        <v>2</v>
      </c>
      <c r="E434" s="9" t="s">
        <v>1232</v>
      </c>
      <c r="F434" s="10">
        <v>93413355</v>
      </c>
      <c r="G434" s="9">
        <v>0</v>
      </c>
      <c r="H434" s="11" t="s">
        <v>1233</v>
      </c>
      <c r="I434" s="12" t="s">
        <v>1234</v>
      </c>
      <c r="J434" s="13">
        <v>40995</v>
      </c>
      <c r="K434" s="14">
        <f>21421260+10000000</f>
        <v>31421260</v>
      </c>
      <c r="L434" s="5" t="s">
        <v>1115</v>
      </c>
      <c r="M434" s="22" t="s">
        <v>21</v>
      </c>
      <c r="N434" s="5" t="s">
        <v>1106</v>
      </c>
      <c r="O434" s="22" t="s">
        <v>23</v>
      </c>
      <c r="P434" s="22" t="s">
        <v>24</v>
      </c>
      <c r="Q434" s="5" t="s">
        <v>1102</v>
      </c>
    </row>
    <row r="435" spans="1:17" ht="178.5" x14ac:dyDescent="0.25">
      <c r="A435" s="7">
        <f t="shared" si="6"/>
        <v>433</v>
      </c>
      <c r="B435" s="8" t="s">
        <v>16</v>
      </c>
      <c r="C435" s="8">
        <v>891180084</v>
      </c>
      <c r="D435" s="8">
        <v>2</v>
      </c>
      <c r="E435" s="9" t="s">
        <v>1235</v>
      </c>
      <c r="F435" s="10">
        <v>55159212</v>
      </c>
      <c r="G435" s="9">
        <v>9</v>
      </c>
      <c r="H435" s="11" t="s">
        <v>1236</v>
      </c>
      <c r="I435" s="12" t="s">
        <v>1237</v>
      </c>
      <c r="J435" s="13">
        <v>40996</v>
      </c>
      <c r="K435" s="14">
        <v>3760848</v>
      </c>
      <c r="L435" s="5" t="s">
        <v>1115</v>
      </c>
      <c r="M435" s="22" t="s">
        <v>21</v>
      </c>
      <c r="N435" s="5" t="s">
        <v>1106</v>
      </c>
      <c r="O435" s="22" t="s">
        <v>23</v>
      </c>
      <c r="P435" s="22" t="s">
        <v>24</v>
      </c>
      <c r="Q435" s="5" t="s">
        <v>1060</v>
      </c>
    </row>
    <row r="436" spans="1:17" ht="191.25" x14ac:dyDescent="0.25">
      <c r="A436" s="7">
        <f t="shared" si="6"/>
        <v>434</v>
      </c>
      <c r="B436" s="8" t="s">
        <v>16</v>
      </c>
      <c r="C436" s="8">
        <v>891180084</v>
      </c>
      <c r="D436" s="8">
        <v>2</v>
      </c>
      <c r="E436" s="9" t="s">
        <v>1238</v>
      </c>
      <c r="F436" s="10">
        <v>891101664</v>
      </c>
      <c r="G436" s="9">
        <v>7</v>
      </c>
      <c r="H436" s="11" t="s">
        <v>1239</v>
      </c>
      <c r="I436" s="12" t="s">
        <v>1240</v>
      </c>
      <c r="J436" s="13">
        <v>40996</v>
      </c>
      <c r="K436" s="14">
        <v>19955243</v>
      </c>
      <c r="L436" s="5" t="s">
        <v>43</v>
      </c>
      <c r="M436" s="22" t="s">
        <v>21</v>
      </c>
      <c r="N436" s="5" t="s">
        <v>1106</v>
      </c>
      <c r="O436" s="22" t="s">
        <v>23</v>
      </c>
      <c r="P436" s="22" t="s">
        <v>24</v>
      </c>
      <c r="Q436" s="5" t="s">
        <v>1060</v>
      </c>
    </row>
    <row r="437" spans="1:17" ht="102" x14ac:dyDescent="0.25">
      <c r="A437" s="7">
        <f t="shared" si="6"/>
        <v>435</v>
      </c>
      <c r="B437" s="8" t="s">
        <v>16</v>
      </c>
      <c r="C437" s="8">
        <v>891180084</v>
      </c>
      <c r="D437" s="8">
        <v>2</v>
      </c>
      <c r="E437" s="9" t="s">
        <v>1241</v>
      </c>
      <c r="F437" s="10">
        <v>813010145</v>
      </c>
      <c r="G437" s="9">
        <v>1</v>
      </c>
      <c r="H437" s="11" t="s">
        <v>1242</v>
      </c>
      <c r="I437" s="12" t="s">
        <v>1243</v>
      </c>
      <c r="J437" s="13">
        <v>40997</v>
      </c>
      <c r="K437" s="14">
        <v>20000000</v>
      </c>
      <c r="L437" s="5" t="s">
        <v>43</v>
      </c>
      <c r="M437" s="22" t="s">
        <v>21</v>
      </c>
      <c r="N437" s="5" t="s">
        <v>1106</v>
      </c>
      <c r="O437" s="22" t="s">
        <v>23</v>
      </c>
      <c r="P437" s="22" t="s">
        <v>24</v>
      </c>
      <c r="Q437" s="5" t="s">
        <v>1060</v>
      </c>
    </row>
    <row r="438" spans="1:17" ht="127.5" x14ac:dyDescent="0.25">
      <c r="A438" s="7">
        <f t="shared" si="6"/>
        <v>436</v>
      </c>
      <c r="B438" s="8" t="s">
        <v>16</v>
      </c>
      <c r="C438" s="8">
        <v>891180084</v>
      </c>
      <c r="D438" s="8">
        <v>2</v>
      </c>
      <c r="E438" s="9" t="s">
        <v>1244</v>
      </c>
      <c r="F438" s="10">
        <v>860001022</v>
      </c>
      <c r="G438" s="9">
        <v>7</v>
      </c>
      <c r="H438" s="11" t="s">
        <v>1245</v>
      </c>
      <c r="I438" s="12" t="s">
        <v>1246</v>
      </c>
      <c r="J438" s="13">
        <v>40997</v>
      </c>
      <c r="K438" s="14">
        <f>3331000+399000</f>
        <v>3730000</v>
      </c>
      <c r="L438" s="5" t="s">
        <v>43</v>
      </c>
      <c r="M438" s="22" t="s">
        <v>21</v>
      </c>
      <c r="N438" s="5" t="s">
        <v>1101</v>
      </c>
      <c r="O438" s="22" t="s">
        <v>23</v>
      </c>
      <c r="P438" s="22" t="s">
        <v>24</v>
      </c>
      <c r="Q438" s="5" t="s">
        <v>1102</v>
      </c>
    </row>
    <row r="439" spans="1:17" ht="204" x14ac:dyDescent="0.25">
      <c r="A439" s="7">
        <f t="shared" si="6"/>
        <v>437</v>
      </c>
      <c r="B439" s="8" t="s">
        <v>16</v>
      </c>
      <c r="C439" s="8">
        <v>891180084</v>
      </c>
      <c r="D439" s="8">
        <v>2</v>
      </c>
      <c r="E439" s="9" t="s">
        <v>1247</v>
      </c>
      <c r="F439" s="10">
        <v>800126785</v>
      </c>
      <c r="G439" s="9">
        <v>7</v>
      </c>
      <c r="H439" s="11" t="s">
        <v>1248</v>
      </c>
      <c r="I439" s="12" t="s">
        <v>1249</v>
      </c>
      <c r="J439" s="13">
        <v>40997</v>
      </c>
      <c r="K439" s="14">
        <v>10296000</v>
      </c>
      <c r="L439" s="5" t="s">
        <v>43</v>
      </c>
      <c r="M439" s="22" t="s">
        <v>21</v>
      </c>
      <c r="N439" s="5" t="s">
        <v>1106</v>
      </c>
      <c r="O439" s="22" t="s">
        <v>23</v>
      </c>
      <c r="P439" s="22" t="s">
        <v>24</v>
      </c>
      <c r="Q439" s="5" t="s">
        <v>1060</v>
      </c>
    </row>
    <row r="440" spans="1:17" ht="216.75" x14ac:dyDescent="0.25">
      <c r="A440" s="7">
        <f t="shared" si="6"/>
        <v>438</v>
      </c>
      <c r="B440" s="8" t="s">
        <v>16</v>
      </c>
      <c r="C440" s="8">
        <v>891180084</v>
      </c>
      <c r="D440" s="8">
        <v>2</v>
      </c>
      <c r="E440" s="9" t="s">
        <v>1250</v>
      </c>
      <c r="F440" s="10">
        <v>891180262</v>
      </c>
      <c r="G440" s="9">
        <v>7</v>
      </c>
      <c r="H440" s="11" t="s">
        <v>1251</v>
      </c>
      <c r="I440" s="12" t="s">
        <v>1252</v>
      </c>
      <c r="J440" s="13">
        <v>40997</v>
      </c>
      <c r="K440" s="14">
        <f>54921100+9160000</f>
        <v>64081100</v>
      </c>
      <c r="L440" s="5" t="s">
        <v>43</v>
      </c>
      <c r="M440" s="22" t="s">
        <v>21</v>
      </c>
      <c r="N440" s="5" t="s">
        <v>1101</v>
      </c>
      <c r="O440" s="22" t="s">
        <v>23</v>
      </c>
      <c r="P440" s="22" t="s">
        <v>24</v>
      </c>
      <c r="Q440" s="5" t="s">
        <v>1102</v>
      </c>
    </row>
    <row r="441" spans="1:17" ht="127.5" x14ac:dyDescent="0.25">
      <c r="A441" s="7">
        <f t="shared" si="6"/>
        <v>439</v>
      </c>
      <c r="B441" s="8" t="s">
        <v>16</v>
      </c>
      <c r="C441" s="8">
        <v>891180084</v>
      </c>
      <c r="D441" s="8">
        <v>2</v>
      </c>
      <c r="E441" s="9" t="s">
        <v>1253</v>
      </c>
      <c r="F441" s="10">
        <v>900021495</v>
      </c>
      <c r="G441" s="9">
        <v>7</v>
      </c>
      <c r="H441" s="11" t="s">
        <v>1254</v>
      </c>
      <c r="I441" s="12" t="s">
        <v>1255</v>
      </c>
      <c r="J441" s="13">
        <v>40998</v>
      </c>
      <c r="K441" s="14">
        <v>15000000</v>
      </c>
      <c r="L441" s="5" t="s">
        <v>43</v>
      </c>
      <c r="M441" s="22" t="s">
        <v>21</v>
      </c>
      <c r="N441" s="5" t="s">
        <v>1106</v>
      </c>
      <c r="O441" s="22" t="s">
        <v>23</v>
      </c>
      <c r="P441" s="22" t="s">
        <v>24</v>
      </c>
      <c r="Q441" s="5" t="s">
        <v>1060</v>
      </c>
    </row>
    <row r="442" spans="1:17" ht="178.5" x14ac:dyDescent="0.25">
      <c r="A442" s="7">
        <f t="shared" si="6"/>
        <v>440</v>
      </c>
      <c r="B442" s="8" t="s">
        <v>16</v>
      </c>
      <c r="C442" s="8">
        <v>891180084</v>
      </c>
      <c r="D442" s="8">
        <v>2</v>
      </c>
      <c r="E442" s="9" t="s">
        <v>1256</v>
      </c>
      <c r="F442" s="10">
        <v>891180134</v>
      </c>
      <c r="G442" s="9">
        <v>2</v>
      </c>
      <c r="H442" s="11" t="s">
        <v>1257</v>
      </c>
      <c r="I442" s="12" t="s">
        <v>1258</v>
      </c>
      <c r="J442" s="13">
        <v>40998</v>
      </c>
      <c r="K442" s="14">
        <v>1800000</v>
      </c>
      <c r="L442" s="5" t="s">
        <v>43</v>
      </c>
      <c r="M442" s="22" t="s">
        <v>21</v>
      </c>
      <c r="N442" s="5" t="s">
        <v>1101</v>
      </c>
      <c r="O442" s="22" t="s">
        <v>23</v>
      </c>
      <c r="P442" s="22" t="s">
        <v>24</v>
      </c>
      <c r="Q442" s="5" t="s">
        <v>1102</v>
      </c>
    </row>
    <row r="443" spans="1:17" ht="178.5" x14ac:dyDescent="0.25">
      <c r="A443" s="7">
        <f t="shared" si="6"/>
        <v>441</v>
      </c>
      <c r="B443" s="8" t="s">
        <v>16</v>
      </c>
      <c r="C443" s="8">
        <v>891180084</v>
      </c>
      <c r="D443" s="8">
        <v>2</v>
      </c>
      <c r="E443" s="9" t="s">
        <v>1259</v>
      </c>
      <c r="F443" s="10">
        <v>891180117</v>
      </c>
      <c r="G443" s="9">
        <v>7</v>
      </c>
      <c r="H443" s="11" t="s">
        <v>1260</v>
      </c>
      <c r="I443" s="12" t="s">
        <v>1261</v>
      </c>
      <c r="J443" s="13">
        <v>40998</v>
      </c>
      <c r="K443" s="14">
        <v>1500000</v>
      </c>
      <c r="L443" s="5" t="s">
        <v>43</v>
      </c>
      <c r="M443" s="22" t="s">
        <v>21</v>
      </c>
      <c r="N443" s="5" t="s">
        <v>1101</v>
      </c>
      <c r="O443" s="22" t="s">
        <v>23</v>
      </c>
      <c r="P443" s="22" t="s">
        <v>24</v>
      </c>
      <c r="Q443" s="5" t="s">
        <v>1102</v>
      </c>
    </row>
    <row r="444" spans="1:17" ht="102" x14ac:dyDescent="0.25">
      <c r="A444" s="7">
        <f t="shared" si="6"/>
        <v>442</v>
      </c>
      <c r="B444" s="8" t="s">
        <v>16</v>
      </c>
      <c r="C444" s="8">
        <v>891180084</v>
      </c>
      <c r="D444" s="8">
        <v>2</v>
      </c>
      <c r="E444" s="9" t="s">
        <v>1262</v>
      </c>
      <c r="F444" s="10">
        <v>36068127</v>
      </c>
      <c r="G444" s="9">
        <v>0</v>
      </c>
      <c r="H444" s="11" t="s">
        <v>1263</v>
      </c>
      <c r="I444" s="12" t="s">
        <v>1264</v>
      </c>
      <c r="J444" s="13">
        <v>41009</v>
      </c>
      <c r="K444" s="14">
        <v>1745000</v>
      </c>
      <c r="L444" s="5" t="s">
        <v>1115</v>
      </c>
      <c r="M444" s="22" t="s">
        <v>21</v>
      </c>
      <c r="N444" s="5" t="s">
        <v>1106</v>
      </c>
      <c r="O444" s="22" t="s">
        <v>23</v>
      </c>
      <c r="P444" s="22" t="s">
        <v>24</v>
      </c>
      <c r="Q444" s="5" t="s">
        <v>1119</v>
      </c>
    </row>
    <row r="445" spans="1:17" ht="76.5" x14ac:dyDescent="0.25">
      <c r="A445" s="7">
        <f t="shared" si="6"/>
        <v>443</v>
      </c>
      <c r="B445" s="8" t="s">
        <v>16</v>
      </c>
      <c r="C445" s="8">
        <v>891180084</v>
      </c>
      <c r="D445" s="8">
        <v>2</v>
      </c>
      <c r="E445" s="9" t="s">
        <v>1265</v>
      </c>
      <c r="F445" s="10">
        <v>55177313</v>
      </c>
      <c r="G445" s="9">
        <v>0</v>
      </c>
      <c r="H445" s="11" t="s">
        <v>1266</v>
      </c>
      <c r="I445" s="12" t="s">
        <v>1267</v>
      </c>
      <c r="J445" s="13">
        <v>41012</v>
      </c>
      <c r="K445" s="14">
        <v>3300000</v>
      </c>
      <c r="L445" s="5" t="s">
        <v>1115</v>
      </c>
      <c r="M445" s="22" t="s">
        <v>21</v>
      </c>
      <c r="N445" s="5" t="s">
        <v>1106</v>
      </c>
      <c r="O445" s="22" t="s">
        <v>23</v>
      </c>
      <c r="P445" s="22" t="s">
        <v>24</v>
      </c>
      <c r="Q445" s="5" t="s">
        <v>1119</v>
      </c>
    </row>
    <row r="446" spans="1:17" ht="76.5" x14ac:dyDescent="0.25">
      <c r="A446" s="7">
        <f t="shared" si="6"/>
        <v>444</v>
      </c>
      <c r="B446" s="8" t="s">
        <v>16</v>
      </c>
      <c r="C446" s="8">
        <v>891180084</v>
      </c>
      <c r="D446" s="8">
        <v>2</v>
      </c>
      <c r="E446" s="9" t="s">
        <v>1268</v>
      </c>
      <c r="F446" s="10">
        <v>36181094</v>
      </c>
      <c r="G446" s="9">
        <v>9</v>
      </c>
      <c r="H446" s="11" t="s">
        <v>1269</v>
      </c>
      <c r="I446" s="12" t="s">
        <v>1270</v>
      </c>
      <c r="J446" s="13">
        <v>41017</v>
      </c>
      <c r="K446" s="14">
        <v>10440000</v>
      </c>
      <c r="L446" s="5" t="s">
        <v>1115</v>
      </c>
      <c r="M446" s="22" t="s">
        <v>21</v>
      </c>
      <c r="N446" s="5" t="s">
        <v>1106</v>
      </c>
      <c r="O446" s="22" t="s">
        <v>23</v>
      </c>
      <c r="P446" s="22" t="s">
        <v>24</v>
      </c>
      <c r="Q446" s="5" t="s">
        <v>1119</v>
      </c>
    </row>
    <row r="447" spans="1:17" ht="191.25" x14ac:dyDescent="0.25">
      <c r="A447" s="7">
        <f t="shared" si="6"/>
        <v>445</v>
      </c>
      <c r="B447" s="8" t="s">
        <v>16</v>
      </c>
      <c r="C447" s="8">
        <v>891180084</v>
      </c>
      <c r="D447" s="8">
        <v>2</v>
      </c>
      <c r="E447" s="9" t="s">
        <v>614</v>
      </c>
      <c r="F447" s="10">
        <v>36172136</v>
      </c>
      <c r="G447" s="9">
        <v>1</v>
      </c>
      <c r="H447" s="11" t="s">
        <v>1271</v>
      </c>
      <c r="I447" s="12" t="s">
        <v>1272</v>
      </c>
      <c r="J447" s="13">
        <v>41017</v>
      </c>
      <c r="K447" s="14">
        <v>4460000</v>
      </c>
      <c r="L447" s="5" t="s">
        <v>1115</v>
      </c>
      <c r="M447" s="22" t="s">
        <v>21</v>
      </c>
      <c r="N447" s="5" t="s">
        <v>1106</v>
      </c>
      <c r="O447" s="22" t="s">
        <v>23</v>
      </c>
      <c r="P447" s="22" t="s">
        <v>24</v>
      </c>
      <c r="Q447" s="5" t="s">
        <v>1060</v>
      </c>
    </row>
    <row r="448" spans="1:17" ht="153" x14ac:dyDescent="0.25">
      <c r="A448" s="7">
        <f t="shared" si="6"/>
        <v>446</v>
      </c>
      <c r="B448" s="8" t="s">
        <v>16</v>
      </c>
      <c r="C448" s="8">
        <v>891180084</v>
      </c>
      <c r="D448" s="8">
        <v>2</v>
      </c>
      <c r="E448" s="9" t="s">
        <v>1273</v>
      </c>
      <c r="F448" s="10">
        <v>26444923</v>
      </c>
      <c r="G448" s="9">
        <v>3</v>
      </c>
      <c r="H448" s="11" t="s">
        <v>1274</v>
      </c>
      <c r="I448" s="12" t="s">
        <v>1275</v>
      </c>
      <c r="J448" s="13">
        <v>41019</v>
      </c>
      <c r="K448" s="14">
        <v>1190000</v>
      </c>
      <c r="L448" s="5" t="s">
        <v>1276</v>
      </c>
      <c r="M448" s="22" t="s">
        <v>21</v>
      </c>
      <c r="N448" s="5" t="s">
        <v>1106</v>
      </c>
      <c r="O448" s="22" t="s">
        <v>23</v>
      </c>
      <c r="P448" s="22" t="s">
        <v>24</v>
      </c>
      <c r="Q448" s="5" t="s">
        <v>1060</v>
      </c>
    </row>
    <row r="449" spans="1:17" ht="165.75" x14ac:dyDescent="0.25">
      <c r="A449" s="7">
        <f t="shared" si="6"/>
        <v>447</v>
      </c>
      <c r="B449" s="8" t="s">
        <v>16</v>
      </c>
      <c r="C449" s="8">
        <v>891180084</v>
      </c>
      <c r="D449" s="8">
        <v>2</v>
      </c>
      <c r="E449" s="9" t="s">
        <v>1277</v>
      </c>
      <c r="F449" s="10">
        <v>36182818</v>
      </c>
      <c r="G449" s="9">
        <v>9</v>
      </c>
      <c r="H449" s="11" t="s">
        <v>1278</v>
      </c>
      <c r="I449" s="12" t="s">
        <v>1279</v>
      </c>
      <c r="J449" s="13">
        <v>41019</v>
      </c>
      <c r="K449" s="14">
        <v>15000000</v>
      </c>
      <c r="L449" s="5" t="s">
        <v>43</v>
      </c>
      <c r="M449" s="22" t="s">
        <v>21</v>
      </c>
      <c r="N449" s="5" t="s">
        <v>1106</v>
      </c>
      <c r="O449" s="22" t="s">
        <v>23</v>
      </c>
      <c r="P449" s="22" t="s">
        <v>24</v>
      </c>
      <c r="Q449" s="5" t="s">
        <v>1060</v>
      </c>
    </row>
    <row r="450" spans="1:17" ht="114.75" x14ac:dyDescent="0.25">
      <c r="A450" s="7">
        <f t="shared" si="6"/>
        <v>448</v>
      </c>
      <c r="B450" s="8" t="s">
        <v>16</v>
      </c>
      <c r="C450" s="8">
        <v>891180084</v>
      </c>
      <c r="D450" s="8">
        <v>2</v>
      </c>
      <c r="E450" s="9" t="s">
        <v>1280</v>
      </c>
      <c r="F450" s="10">
        <v>860007590</v>
      </c>
      <c r="G450" s="9">
        <v>6</v>
      </c>
      <c r="H450" s="11" t="s">
        <v>1281</v>
      </c>
      <c r="I450" s="12" t="s">
        <v>1282</v>
      </c>
      <c r="J450" s="13">
        <v>41019</v>
      </c>
      <c r="K450" s="14">
        <f>1140000+399000</f>
        <v>1539000</v>
      </c>
      <c r="L450" s="5" t="s">
        <v>43</v>
      </c>
      <c r="M450" s="22" t="s">
        <v>21</v>
      </c>
      <c r="N450" s="5" t="s">
        <v>1101</v>
      </c>
      <c r="O450" s="22" t="s">
        <v>23</v>
      </c>
      <c r="P450" s="22" t="s">
        <v>24</v>
      </c>
      <c r="Q450" s="5" t="s">
        <v>1102</v>
      </c>
    </row>
    <row r="451" spans="1:17" ht="178.5" x14ac:dyDescent="0.25">
      <c r="A451" s="7">
        <f t="shared" si="6"/>
        <v>449</v>
      </c>
      <c r="B451" s="8" t="s">
        <v>16</v>
      </c>
      <c r="C451" s="8">
        <v>891180084</v>
      </c>
      <c r="D451" s="8">
        <v>2</v>
      </c>
      <c r="E451" s="9" t="s">
        <v>1283</v>
      </c>
      <c r="F451" s="10">
        <v>800005972</v>
      </c>
      <c r="G451" s="9">
        <v>9</v>
      </c>
      <c r="H451" s="11" t="s">
        <v>1284</v>
      </c>
      <c r="I451" s="12" t="s">
        <v>1285</v>
      </c>
      <c r="J451" s="13">
        <v>41022</v>
      </c>
      <c r="K451" s="14">
        <v>55001745</v>
      </c>
      <c r="L451" s="5" t="s">
        <v>1115</v>
      </c>
      <c r="M451" s="22" t="s">
        <v>21</v>
      </c>
      <c r="N451" s="5" t="s">
        <v>1106</v>
      </c>
      <c r="O451" s="22" t="s">
        <v>23</v>
      </c>
      <c r="P451" s="22" t="s">
        <v>24</v>
      </c>
      <c r="Q451" s="5" t="s">
        <v>1102</v>
      </c>
    </row>
    <row r="452" spans="1:17" ht="63.75" x14ac:dyDescent="0.25">
      <c r="A452" s="7">
        <f t="shared" si="6"/>
        <v>450</v>
      </c>
      <c r="B452" s="8" t="s">
        <v>16</v>
      </c>
      <c r="C452" s="8">
        <v>891180084</v>
      </c>
      <c r="D452" s="8">
        <v>2</v>
      </c>
      <c r="E452" s="9" t="s">
        <v>1286</v>
      </c>
      <c r="F452" s="10">
        <v>4946065</v>
      </c>
      <c r="G452" s="9">
        <v>3</v>
      </c>
      <c r="H452" s="11" t="s">
        <v>1287</v>
      </c>
      <c r="I452" s="12" t="s">
        <v>1288</v>
      </c>
      <c r="J452" s="13">
        <v>41023</v>
      </c>
      <c r="K452" s="14">
        <v>11769250</v>
      </c>
      <c r="L452" s="5" t="s">
        <v>43</v>
      </c>
      <c r="M452" s="22" t="s">
        <v>21</v>
      </c>
      <c r="N452" s="5" t="s">
        <v>1106</v>
      </c>
      <c r="O452" s="22" t="s">
        <v>23</v>
      </c>
      <c r="P452" s="22" t="s">
        <v>24</v>
      </c>
      <c r="Q452" s="5" t="s">
        <v>1060</v>
      </c>
    </row>
    <row r="453" spans="1:17" ht="204" x14ac:dyDescent="0.25">
      <c r="A453" s="7">
        <f t="shared" ref="A453:A516" si="7">A452+1</f>
        <v>451</v>
      </c>
      <c r="B453" s="8" t="s">
        <v>16</v>
      </c>
      <c r="C453" s="8">
        <v>891180084</v>
      </c>
      <c r="D453" s="8">
        <v>2</v>
      </c>
      <c r="E453" s="9" t="s">
        <v>1289</v>
      </c>
      <c r="F453" s="10">
        <v>36159482</v>
      </c>
      <c r="G453" s="9">
        <v>1</v>
      </c>
      <c r="H453" s="11" t="s">
        <v>1290</v>
      </c>
      <c r="I453" s="12" t="s">
        <v>1291</v>
      </c>
      <c r="J453" s="13">
        <v>41023</v>
      </c>
      <c r="K453" s="14">
        <v>12000000</v>
      </c>
      <c r="L453" s="5" t="s">
        <v>43</v>
      </c>
      <c r="M453" s="22" t="s">
        <v>21</v>
      </c>
      <c r="N453" s="5" t="s">
        <v>1106</v>
      </c>
      <c r="O453" s="22" t="s">
        <v>23</v>
      </c>
      <c r="P453" s="22" t="s">
        <v>24</v>
      </c>
      <c r="Q453" s="5" t="s">
        <v>1060</v>
      </c>
    </row>
    <row r="454" spans="1:17" ht="140.25" x14ac:dyDescent="0.25">
      <c r="A454" s="7">
        <f t="shared" si="7"/>
        <v>452</v>
      </c>
      <c r="B454" s="8" t="s">
        <v>16</v>
      </c>
      <c r="C454" s="8">
        <v>891180084</v>
      </c>
      <c r="D454" s="8">
        <v>2</v>
      </c>
      <c r="E454" s="9" t="s">
        <v>1292</v>
      </c>
      <c r="F454" s="10">
        <v>36169405</v>
      </c>
      <c r="G454" s="9">
        <v>7</v>
      </c>
      <c r="H454" s="11" t="s">
        <v>1293</v>
      </c>
      <c r="I454" s="12" t="s">
        <v>1294</v>
      </c>
      <c r="J454" s="13">
        <v>41024</v>
      </c>
      <c r="K454" s="14">
        <v>10800000</v>
      </c>
      <c r="L454" s="5" t="s">
        <v>43</v>
      </c>
      <c r="M454" s="22" t="s">
        <v>21</v>
      </c>
      <c r="N454" s="5" t="s">
        <v>1106</v>
      </c>
      <c r="O454" s="22" t="s">
        <v>23</v>
      </c>
      <c r="P454" s="22" t="s">
        <v>24</v>
      </c>
      <c r="Q454" s="5" t="s">
        <v>1060</v>
      </c>
    </row>
    <row r="455" spans="1:17" ht="102" x14ac:dyDescent="0.25">
      <c r="A455" s="7">
        <f t="shared" si="7"/>
        <v>453</v>
      </c>
      <c r="B455" s="8" t="s">
        <v>16</v>
      </c>
      <c r="C455" s="8">
        <v>891180084</v>
      </c>
      <c r="D455" s="8">
        <v>2</v>
      </c>
      <c r="E455" s="9" t="s">
        <v>1295</v>
      </c>
      <c r="F455" s="10">
        <v>800141049</v>
      </c>
      <c r="G455" s="9">
        <v>7</v>
      </c>
      <c r="H455" s="11" t="s">
        <v>1296</v>
      </c>
      <c r="I455" s="12" t="s">
        <v>1297</v>
      </c>
      <c r="J455" s="13">
        <v>41025</v>
      </c>
      <c r="K455" s="14">
        <v>18691682</v>
      </c>
      <c r="L455" s="5" t="s">
        <v>1115</v>
      </c>
      <c r="M455" s="22" t="s">
        <v>21</v>
      </c>
      <c r="N455" s="5" t="s">
        <v>1106</v>
      </c>
      <c r="O455" s="22" t="s">
        <v>23</v>
      </c>
      <c r="P455" s="22" t="s">
        <v>24</v>
      </c>
      <c r="Q455" s="5" t="s">
        <v>1119</v>
      </c>
    </row>
    <row r="456" spans="1:17" ht="89.25" x14ac:dyDescent="0.25">
      <c r="A456" s="7">
        <f t="shared" si="7"/>
        <v>454</v>
      </c>
      <c r="B456" s="8" t="s">
        <v>16</v>
      </c>
      <c r="C456" s="8">
        <v>891180084</v>
      </c>
      <c r="D456" s="8">
        <v>2</v>
      </c>
      <c r="E456" s="9" t="s">
        <v>1298</v>
      </c>
      <c r="F456" s="10">
        <v>41782383</v>
      </c>
      <c r="G456" s="9">
        <v>1</v>
      </c>
      <c r="H456" s="11" t="s">
        <v>1299</v>
      </c>
      <c r="I456" s="12" t="s">
        <v>1300</v>
      </c>
      <c r="J456" s="13">
        <v>41029</v>
      </c>
      <c r="K456" s="14">
        <v>1524200</v>
      </c>
      <c r="L456" s="5" t="s">
        <v>1115</v>
      </c>
      <c r="M456" s="22" t="s">
        <v>21</v>
      </c>
      <c r="N456" s="5" t="s">
        <v>1106</v>
      </c>
      <c r="O456" s="22" t="s">
        <v>23</v>
      </c>
      <c r="P456" s="22" t="s">
        <v>24</v>
      </c>
      <c r="Q456" s="5" t="s">
        <v>1119</v>
      </c>
    </row>
    <row r="457" spans="1:17" ht="165.75" x14ac:dyDescent="0.25">
      <c r="A457" s="7">
        <f t="shared" si="7"/>
        <v>455</v>
      </c>
      <c r="B457" s="8" t="s">
        <v>16</v>
      </c>
      <c r="C457" s="8">
        <v>891180084</v>
      </c>
      <c r="D457" s="8">
        <v>2</v>
      </c>
      <c r="E457" s="9" t="s">
        <v>1301</v>
      </c>
      <c r="F457" s="10">
        <v>900199652</v>
      </c>
      <c r="G457" s="9">
        <v>1</v>
      </c>
      <c r="H457" s="11" t="s">
        <v>1302</v>
      </c>
      <c r="I457" s="12" t="s">
        <v>1303</v>
      </c>
      <c r="J457" s="13">
        <v>41031</v>
      </c>
      <c r="K457" s="14">
        <v>25000000</v>
      </c>
      <c r="L457" s="5" t="s">
        <v>43</v>
      </c>
      <c r="M457" s="22" t="s">
        <v>21</v>
      </c>
      <c r="N457" s="5" t="s">
        <v>1101</v>
      </c>
      <c r="O457" s="22" t="s">
        <v>23</v>
      </c>
      <c r="P457" s="22" t="s">
        <v>24</v>
      </c>
      <c r="Q457" s="5" t="s">
        <v>1102</v>
      </c>
    </row>
    <row r="458" spans="1:17" ht="127.5" x14ac:dyDescent="0.25">
      <c r="A458" s="7">
        <f t="shared" si="7"/>
        <v>456</v>
      </c>
      <c r="B458" s="8" t="s">
        <v>16</v>
      </c>
      <c r="C458" s="8">
        <v>891180084</v>
      </c>
      <c r="D458" s="8">
        <v>2</v>
      </c>
      <c r="E458" s="9" t="s">
        <v>1304</v>
      </c>
      <c r="F458" s="10">
        <v>813000708</v>
      </c>
      <c r="G458" s="9">
        <v>5</v>
      </c>
      <c r="H458" s="11" t="s">
        <v>1305</v>
      </c>
      <c r="I458" s="12" t="s">
        <v>1306</v>
      </c>
      <c r="J458" s="13">
        <v>41033</v>
      </c>
      <c r="K458" s="14">
        <v>4369117</v>
      </c>
      <c r="L458" s="5" t="s">
        <v>1115</v>
      </c>
      <c r="M458" s="22" t="s">
        <v>21</v>
      </c>
      <c r="N458" s="5" t="s">
        <v>1106</v>
      </c>
      <c r="O458" s="22" t="s">
        <v>23</v>
      </c>
      <c r="P458" s="22" t="s">
        <v>24</v>
      </c>
      <c r="Q458" s="5" t="s">
        <v>1119</v>
      </c>
    </row>
    <row r="459" spans="1:17" ht="178.5" x14ac:dyDescent="0.25">
      <c r="A459" s="7">
        <f t="shared" si="7"/>
        <v>457</v>
      </c>
      <c r="B459" s="8" t="s">
        <v>16</v>
      </c>
      <c r="C459" s="8">
        <v>891180084</v>
      </c>
      <c r="D459" s="8">
        <v>2</v>
      </c>
      <c r="E459" s="9" t="s">
        <v>614</v>
      </c>
      <c r="F459" s="10">
        <v>36172136</v>
      </c>
      <c r="G459" s="9">
        <v>1</v>
      </c>
      <c r="H459" s="11" t="s">
        <v>1307</v>
      </c>
      <c r="I459" s="12" t="s">
        <v>1308</v>
      </c>
      <c r="J459" s="13">
        <v>41036</v>
      </c>
      <c r="K459" s="14">
        <v>220000</v>
      </c>
      <c r="L459" s="5" t="s">
        <v>43</v>
      </c>
      <c r="M459" s="22" t="s">
        <v>21</v>
      </c>
      <c r="N459" s="5" t="s">
        <v>1106</v>
      </c>
      <c r="O459" s="22" t="s">
        <v>23</v>
      </c>
      <c r="P459" s="22" t="s">
        <v>24</v>
      </c>
      <c r="Q459" s="5" t="s">
        <v>1060</v>
      </c>
    </row>
    <row r="460" spans="1:17" ht="76.5" x14ac:dyDescent="0.25">
      <c r="A460" s="7">
        <f t="shared" si="7"/>
        <v>458</v>
      </c>
      <c r="B460" s="8" t="s">
        <v>16</v>
      </c>
      <c r="C460" s="8">
        <v>891180084</v>
      </c>
      <c r="D460" s="8">
        <v>2</v>
      </c>
      <c r="E460" s="9" t="s">
        <v>1309</v>
      </c>
      <c r="F460" s="10" t="s">
        <v>1310</v>
      </c>
      <c r="G460" s="9">
        <v>3</v>
      </c>
      <c r="H460" s="11" t="s">
        <v>1311</v>
      </c>
      <c r="I460" s="12" t="s">
        <v>1312</v>
      </c>
      <c r="J460" s="13">
        <v>41037</v>
      </c>
      <c r="K460" s="14">
        <v>3270000</v>
      </c>
      <c r="L460" s="5" t="s">
        <v>1115</v>
      </c>
      <c r="M460" s="22" t="s">
        <v>21</v>
      </c>
      <c r="N460" s="5" t="s">
        <v>1106</v>
      </c>
      <c r="O460" s="22" t="s">
        <v>23</v>
      </c>
      <c r="P460" s="22" t="s">
        <v>24</v>
      </c>
      <c r="Q460" s="5" t="s">
        <v>1119</v>
      </c>
    </row>
    <row r="461" spans="1:17" ht="127.5" x14ac:dyDescent="0.25">
      <c r="A461" s="7">
        <f t="shared" si="7"/>
        <v>459</v>
      </c>
      <c r="B461" s="8" t="s">
        <v>16</v>
      </c>
      <c r="C461" s="8">
        <v>891180084</v>
      </c>
      <c r="D461" s="8">
        <v>2</v>
      </c>
      <c r="E461" s="9" t="s">
        <v>338</v>
      </c>
      <c r="F461" s="10">
        <v>7694101</v>
      </c>
      <c r="G461" s="9">
        <v>9</v>
      </c>
      <c r="H461" s="11" t="s">
        <v>1313</v>
      </c>
      <c r="I461" s="12" t="s">
        <v>1314</v>
      </c>
      <c r="J461" s="13">
        <v>41039</v>
      </c>
      <c r="K461" s="14">
        <v>8560800</v>
      </c>
      <c r="L461" s="5" t="s">
        <v>1115</v>
      </c>
      <c r="M461" s="22" t="s">
        <v>21</v>
      </c>
      <c r="N461" s="5" t="s">
        <v>1106</v>
      </c>
      <c r="O461" s="22" t="s">
        <v>23</v>
      </c>
      <c r="P461" s="22" t="s">
        <v>24</v>
      </c>
      <c r="Q461" s="5" t="s">
        <v>1119</v>
      </c>
    </row>
    <row r="462" spans="1:17" ht="51" x14ac:dyDescent="0.25">
      <c r="A462" s="7">
        <f t="shared" si="7"/>
        <v>460</v>
      </c>
      <c r="B462" s="8" t="s">
        <v>16</v>
      </c>
      <c r="C462" s="8">
        <v>891180084</v>
      </c>
      <c r="D462" s="8">
        <v>2</v>
      </c>
      <c r="E462" s="9" t="s">
        <v>1315</v>
      </c>
      <c r="F462" s="10">
        <v>813009683</v>
      </c>
      <c r="G462" s="9">
        <v>0</v>
      </c>
      <c r="H462" s="11" t="s">
        <v>1316</v>
      </c>
      <c r="I462" s="12" t="s">
        <v>1317</v>
      </c>
      <c r="J462" s="13">
        <v>41039</v>
      </c>
      <c r="K462" s="14">
        <v>13572000</v>
      </c>
      <c r="L462" s="5" t="s">
        <v>43</v>
      </c>
      <c r="M462" s="22" t="s">
        <v>21</v>
      </c>
      <c r="N462" s="5" t="s">
        <v>1106</v>
      </c>
      <c r="O462" s="22" t="s">
        <v>23</v>
      </c>
      <c r="P462" s="22" t="s">
        <v>24</v>
      </c>
      <c r="Q462" s="5" t="s">
        <v>1060</v>
      </c>
    </row>
    <row r="463" spans="1:17" ht="216.75" x14ac:dyDescent="0.25">
      <c r="A463" s="7">
        <f t="shared" si="7"/>
        <v>461</v>
      </c>
      <c r="B463" s="8" t="s">
        <v>16</v>
      </c>
      <c r="C463" s="8">
        <v>891180084</v>
      </c>
      <c r="D463" s="8">
        <v>2</v>
      </c>
      <c r="E463" s="9" t="s">
        <v>1219</v>
      </c>
      <c r="F463" s="10">
        <v>7705246</v>
      </c>
      <c r="G463" s="9">
        <v>7</v>
      </c>
      <c r="H463" s="11" t="s">
        <v>1318</v>
      </c>
      <c r="I463" s="12" t="s">
        <v>1319</v>
      </c>
      <c r="J463" s="13">
        <v>41039</v>
      </c>
      <c r="K463" s="14">
        <v>11480000</v>
      </c>
      <c r="L463" s="5" t="s">
        <v>43</v>
      </c>
      <c r="M463" s="22" t="s">
        <v>21</v>
      </c>
      <c r="N463" s="5" t="s">
        <v>1106</v>
      </c>
      <c r="O463" s="22" t="s">
        <v>23</v>
      </c>
      <c r="P463" s="22" t="s">
        <v>24</v>
      </c>
      <c r="Q463" s="5" t="s">
        <v>1060</v>
      </c>
    </row>
    <row r="464" spans="1:17" ht="140.25" x14ac:dyDescent="0.25">
      <c r="A464" s="7">
        <f t="shared" si="7"/>
        <v>462</v>
      </c>
      <c r="B464" s="8" t="s">
        <v>16</v>
      </c>
      <c r="C464" s="8">
        <v>891180084</v>
      </c>
      <c r="D464" s="8">
        <v>2</v>
      </c>
      <c r="E464" s="9" t="s">
        <v>1320</v>
      </c>
      <c r="F464" s="10">
        <v>55163770</v>
      </c>
      <c r="G464" s="9">
        <v>2</v>
      </c>
      <c r="H464" s="11" t="s">
        <v>1321</v>
      </c>
      <c r="I464" s="12" t="s">
        <v>1322</v>
      </c>
      <c r="J464" s="13">
        <v>41039</v>
      </c>
      <c r="K464" s="14">
        <v>30000000</v>
      </c>
      <c r="L464" s="5" t="s">
        <v>43</v>
      </c>
      <c r="M464" s="22" t="s">
        <v>21</v>
      </c>
      <c r="N464" s="5" t="s">
        <v>1101</v>
      </c>
      <c r="O464" s="22" t="s">
        <v>23</v>
      </c>
      <c r="P464" s="22" t="s">
        <v>24</v>
      </c>
      <c r="Q464" s="5" t="s">
        <v>1102</v>
      </c>
    </row>
    <row r="465" spans="1:17" ht="114.75" x14ac:dyDescent="0.25">
      <c r="A465" s="7">
        <f t="shared" si="7"/>
        <v>463</v>
      </c>
      <c r="B465" s="8" t="s">
        <v>16</v>
      </c>
      <c r="C465" s="8">
        <v>891180084</v>
      </c>
      <c r="D465" s="8">
        <v>2</v>
      </c>
      <c r="E465" s="9" t="s">
        <v>1323</v>
      </c>
      <c r="F465" s="10">
        <v>36169646</v>
      </c>
      <c r="G465" s="9">
        <v>5</v>
      </c>
      <c r="H465" s="11" t="s">
        <v>1324</v>
      </c>
      <c r="I465" s="12" t="s">
        <v>1325</v>
      </c>
      <c r="J465" s="13">
        <v>41040</v>
      </c>
      <c r="K465" s="14">
        <v>40142960</v>
      </c>
      <c r="L465" s="5" t="s">
        <v>43</v>
      </c>
      <c r="M465" s="22" t="s">
        <v>21</v>
      </c>
      <c r="N465" s="5" t="s">
        <v>1106</v>
      </c>
      <c r="O465" s="22" t="s">
        <v>23</v>
      </c>
      <c r="P465" s="22" t="s">
        <v>24</v>
      </c>
      <c r="Q465" s="5" t="s">
        <v>1102</v>
      </c>
    </row>
    <row r="466" spans="1:17" ht="153" x14ac:dyDescent="0.25">
      <c r="A466" s="7">
        <f t="shared" si="7"/>
        <v>464</v>
      </c>
      <c r="B466" s="8" t="s">
        <v>16</v>
      </c>
      <c r="C466" s="8">
        <v>891180084</v>
      </c>
      <c r="D466" s="8">
        <v>2</v>
      </c>
      <c r="E466" s="9" t="s">
        <v>1326</v>
      </c>
      <c r="F466" s="10">
        <v>900367348</v>
      </c>
      <c r="G466" s="9">
        <v>8</v>
      </c>
      <c r="H466" s="11" t="s">
        <v>1327</v>
      </c>
      <c r="I466" s="12" t="s">
        <v>1328</v>
      </c>
      <c r="J466" s="13">
        <v>41040</v>
      </c>
      <c r="K466" s="14">
        <v>3516000</v>
      </c>
      <c r="L466" s="5" t="s">
        <v>43</v>
      </c>
      <c r="M466" s="22" t="s">
        <v>21</v>
      </c>
      <c r="N466" s="5" t="s">
        <v>1101</v>
      </c>
      <c r="O466" s="22" t="s">
        <v>23</v>
      </c>
      <c r="P466" s="22" t="s">
        <v>24</v>
      </c>
      <c r="Q466" s="5" t="s">
        <v>1102</v>
      </c>
    </row>
    <row r="467" spans="1:17" ht="178.5" x14ac:dyDescent="0.25">
      <c r="A467" s="7">
        <f t="shared" si="7"/>
        <v>465</v>
      </c>
      <c r="B467" s="8" t="s">
        <v>16</v>
      </c>
      <c r="C467" s="8">
        <v>891180084</v>
      </c>
      <c r="D467" s="8">
        <v>2</v>
      </c>
      <c r="E467" s="9" t="s">
        <v>1329</v>
      </c>
      <c r="F467" s="10">
        <v>900067362</v>
      </c>
      <c r="G467" s="9">
        <v>4</v>
      </c>
      <c r="H467" s="11" t="s">
        <v>1330</v>
      </c>
      <c r="I467" s="12" t="s">
        <v>1331</v>
      </c>
      <c r="J467" s="13">
        <v>41044</v>
      </c>
      <c r="K467" s="14">
        <v>12150000</v>
      </c>
      <c r="L467" s="5" t="s">
        <v>43</v>
      </c>
      <c r="M467" s="22" t="s">
        <v>21</v>
      </c>
      <c r="N467" s="5" t="s">
        <v>1101</v>
      </c>
      <c r="O467" s="22" t="s">
        <v>23</v>
      </c>
      <c r="P467" s="22" t="s">
        <v>24</v>
      </c>
      <c r="Q467" s="5" t="s">
        <v>1102</v>
      </c>
    </row>
    <row r="468" spans="1:17" ht="102" x14ac:dyDescent="0.25">
      <c r="A468" s="7">
        <f t="shared" si="7"/>
        <v>466</v>
      </c>
      <c r="B468" s="8" t="s">
        <v>16</v>
      </c>
      <c r="C468" s="8">
        <v>891180084</v>
      </c>
      <c r="D468" s="8">
        <v>2</v>
      </c>
      <c r="E468" s="9" t="s">
        <v>1332</v>
      </c>
      <c r="F468" s="10">
        <v>860074844</v>
      </c>
      <c r="G468" s="9">
        <v>7</v>
      </c>
      <c r="H468" s="11" t="s">
        <v>1333</v>
      </c>
      <c r="I468" s="12" t="s">
        <v>1334</v>
      </c>
      <c r="J468" s="13">
        <v>41044</v>
      </c>
      <c r="K468" s="14">
        <v>816060</v>
      </c>
      <c r="L468" s="5" t="s">
        <v>1115</v>
      </c>
      <c r="M468" s="22" t="s">
        <v>21</v>
      </c>
      <c r="N468" s="5" t="s">
        <v>1101</v>
      </c>
      <c r="O468" s="22" t="s">
        <v>23</v>
      </c>
      <c r="P468" s="22" t="s">
        <v>24</v>
      </c>
      <c r="Q468" s="5" t="s">
        <v>1102</v>
      </c>
    </row>
    <row r="469" spans="1:17" ht="153" x14ac:dyDescent="0.25">
      <c r="A469" s="7">
        <f t="shared" si="7"/>
        <v>467</v>
      </c>
      <c r="B469" s="8" t="s">
        <v>16</v>
      </c>
      <c r="C469" s="8">
        <v>891180084</v>
      </c>
      <c r="D469" s="8">
        <v>2</v>
      </c>
      <c r="E469" s="9" t="s">
        <v>1335</v>
      </c>
      <c r="F469" s="10">
        <v>813000088</v>
      </c>
      <c r="G469" s="9">
        <v>7</v>
      </c>
      <c r="H469" s="11" t="s">
        <v>1336</v>
      </c>
      <c r="I469" s="12" t="s">
        <v>1337</v>
      </c>
      <c r="J469" s="13">
        <v>41045</v>
      </c>
      <c r="K469" s="14">
        <v>1932000</v>
      </c>
      <c r="L469" s="5" t="s">
        <v>1276</v>
      </c>
      <c r="M469" s="22" t="s">
        <v>21</v>
      </c>
      <c r="N469" s="5" t="s">
        <v>1101</v>
      </c>
      <c r="O469" s="22" t="s">
        <v>23</v>
      </c>
      <c r="P469" s="22" t="s">
        <v>24</v>
      </c>
      <c r="Q469" s="5" t="s">
        <v>1102</v>
      </c>
    </row>
    <row r="470" spans="1:17" ht="178.5" x14ac:dyDescent="0.25">
      <c r="A470" s="7">
        <f t="shared" si="7"/>
        <v>468</v>
      </c>
      <c r="B470" s="8" t="s">
        <v>16</v>
      </c>
      <c r="C470" s="8">
        <v>891180084</v>
      </c>
      <c r="D470" s="8">
        <v>2</v>
      </c>
      <c r="E470" s="9" t="s">
        <v>1338</v>
      </c>
      <c r="F470" s="10">
        <v>830014490</v>
      </c>
      <c r="G470" s="9">
        <v>8</v>
      </c>
      <c r="H470" s="11" t="s">
        <v>1339</v>
      </c>
      <c r="I470" s="12" t="s">
        <v>1340</v>
      </c>
      <c r="J470" s="13">
        <v>41046</v>
      </c>
      <c r="K470" s="14">
        <v>5857884</v>
      </c>
      <c r="L470" s="5" t="s">
        <v>1115</v>
      </c>
      <c r="M470" s="22" t="s">
        <v>21</v>
      </c>
      <c r="N470" s="5" t="s">
        <v>1101</v>
      </c>
      <c r="O470" s="22" t="s">
        <v>23</v>
      </c>
      <c r="P470" s="22" t="s">
        <v>24</v>
      </c>
      <c r="Q470" s="5" t="s">
        <v>1102</v>
      </c>
    </row>
    <row r="471" spans="1:17" ht="127.5" x14ac:dyDescent="0.25">
      <c r="A471" s="7">
        <f t="shared" si="7"/>
        <v>469</v>
      </c>
      <c r="B471" s="8" t="s">
        <v>16</v>
      </c>
      <c r="C471" s="8">
        <v>891180084</v>
      </c>
      <c r="D471" s="8">
        <v>2</v>
      </c>
      <c r="E471" s="9" t="s">
        <v>1341</v>
      </c>
      <c r="F471" s="10">
        <v>830059956</v>
      </c>
      <c r="G471" s="9">
        <v>1</v>
      </c>
      <c r="H471" s="11" t="s">
        <v>1342</v>
      </c>
      <c r="I471" s="12" t="s">
        <v>1343</v>
      </c>
      <c r="J471" s="13">
        <v>41046</v>
      </c>
      <c r="K471" s="14">
        <v>4466000</v>
      </c>
      <c r="L471" s="5" t="s">
        <v>43</v>
      </c>
      <c r="M471" s="22" t="s">
        <v>21</v>
      </c>
      <c r="N471" s="5" t="s">
        <v>1106</v>
      </c>
      <c r="O471" s="22" t="s">
        <v>23</v>
      </c>
      <c r="P471" s="22" t="s">
        <v>24</v>
      </c>
      <c r="Q471" s="5" t="s">
        <v>1060</v>
      </c>
    </row>
    <row r="472" spans="1:17" ht="153" x14ac:dyDescent="0.25">
      <c r="A472" s="7">
        <f t="shared" si="7"/>
        <v>470</v>
      </c>
      <c r="B472" s="8" t="s">
        <v>16</v>
      </c>
      <c r="C472" s="8">
        <v>891180084</v>
      </c>
      <c r="D472" s="8">
        <v>2</v>
      </c>
      <c r="E472" s="9" t="s">
        <v>1344</v>
      </c>
      <c r="F472" s="10">
        <v>4939679</v>
      </c>
      <c r="G472" s="9">
        <v>6</v>
      </c>
      <c r="H472" s="11" t="s">
        <v>1345</v>
      </c>
      <c r="I472" s="12" t="s">
        <v>1346</v>
      </c>
      <c r="J472" s="13">
        <v>41046</v>
      </c>
      <c r="K472" s="14">
        <v>3300000</v>
      </c>
      <c r="L472" s="5" t="s">
        <v>43</v>
      </c>
      <c r="M472" s="22" t="s">
        <v>21</v>
      </c>
      <c r="N472" s="5" t="s">
        <v>1106</v>
      </c>
      <c r="O472" s="22" t="s">
        <v>23</v>
      </c>
      <c r="P472" s="22" t="s">
        <v>24</v>
      </c>
      <c r="Q472" s="5" t="s">
        <v>1060</v>
      </c>
    </row>
    <row r="473" spans="1:17" ht="89.25" x14ac:dyDescent="0.25">
      <c r="A473" s="7">
        <f t="shared" si="7"/>
        <v>471</v>
      </c>
      <c r="B473" s="8" t="s">
        <v>16</v>
      </c>
      <c r="C473" s="8">
        <v>891180084</v>
      </c>
      <c r="D473" s="8">
        <v>2</v>
      </c>
      <c r="E473" s="9" t="s">
        <v>1347</v>
      </c>
      <c r="F473" s="10">
        <v>900123363</v>
      </c>
      <c r="G473" s="9">
        <v>1</v>
      </c>
      <c r="H473" s="11" t="s">
        <v>1348</v>
      </c>
      <c r="I473" s="12" t="s">
        <v>1349</v>
      </c>
      <c r="J473" s="13">
        <v>41046</v>
      </c>
      <c r="K473" s="14">
        <v>958000</v>
      </c>
      <c r="L473" s="5" t="s">
        <v>43</v>
      </c>
      <c r="M473" s="22" t="s">
        <v>21</v>
      </c>
      <c r="N473" s="5" t="s">
        <v>1106</v>
      </c>
      <c r="O473" s="22" t="s">
        <v>23</v>
      </c>
      <c r="P473" s="22" t="s">
        <v>24</v>
      </c>
      <c r="Q473" s="5" t="s">
        <v>1060</v>
      </c>
    </row>
    <row r="474" spans="1:17" ht="140.25" x14ac:dyDescent="0.25">
      <c r="A474" s="7">
        <f t="shared" si="7"/>
        <v>472</v>
      </c>
      <c r="B474" s="8" t="s">
        <v>16</v>
      </c>
      <c r="C474" s="8">
        <v>891180084</v>
      </c>
      <c r="D474" s="8">
        <v>2</v>
      </c>
      <c r="E474" s="9" t="s">
        <v>547</v>
      </c>
      <c r="F474" s="10">
        <v>891100801</v>
      </c>
      <c r="G474" s="9">
        <v>5</v>
      </c>
      <c r="H474" s="11" t="s">
        <v>1350</v>
      </c>
      <c r="I474" s="12" t="s">
        <v>1351</v>
      </c>
      <c r="J474" s="13">
        <v>41046</v>
      </c>
      <c r="K474" s="14">
        <v>15925000</v>
      </c>
      <c r="L474" s="5" t="s">
        <v>43</v>
      </c>
      <c r="M474" s="22" t="s">
        <v>21</v>
      </c>
      <c r="N474" s="5" t="s">
        <v>1106</v>
      </c>
      <c r="O474" s="22" t="s">
        <v>23</v>
      </c>
      <c r="P474" s="22" t="s">
        <v>24</v>
      </c>
      <c r="Q474" s="5" t="s">
        <v>1060</v>
      </c>
    </row>
    <row r="475" spans="1:17" ht="63.75" x14ac:dyDescent="0.25">
      <c r="A475" s="7">
        <f t="shared" si="7"/>
        <v>473</v>
      </c>
      <c r="B475" s="8" t="s">
        <v>16</v>
      </c>
      <c r="C475" s="8">
        <v>891180084</v>
      </c>
      <c r="D475" s="8">
        <v>2</v>
      </c>
      <c r="E475" s="9" t="s">
        <v>1352</v>
      </c>
      <c r="F475" s="10">
        <v>900127905</v>
      </c>
      <c r="G475" s="9">
        <v>1</v>
      </c>
      <c r="H475" s="11" t="s">
        <v>1353</v>
      </c>
      <c r="I475" s="12" t="s">
        <v>1354</v>
      </c>
      <c r="J475" s="13">
        <v>41046</v>
      </c>
      <c r="K475" s="14">
        <v>6763500</v>
      </c>
      <c r="L475" s="5" t="s">
        <v>1115</v>
      </c>
      <c r="M475" s="22" t="s">
        <v>21</v>
      </c>
      <c r="N475" s="5" t="s">
        <v>1106</v>
      </c>
      <c r="O475" s="22" t="s">
        <v>23</v>
      </c>
      <c r="P475" s="22" t="s">
        <v>24</v>
      </c>
      <c r="Q475" s="5" t="s">
        <v>1119</v>
      </c>
    </row>
    <row r="476" spans="1:17" ht="153" x14ac:dyDescent="0.25">
      <c r="A476" s="7">
        <f t="shared" si="7"/>
        <v>474</v>
      </c>
      <c r="B476" s="8" t="s">
        <v>16</v>
      </c>
      <c r="C476" s="8">
        <v>891180084</v>
      </c>
      <c r="D476" s="8">
        <v>2</v>
      </c>
      <c r="E476" s="9" t="s">
        <v>112</v>
      </c>
      <c r="F476" s="10">
        <v>900375239</v>
      </c>
      <c r="G476" s="9">
        <v>7</v>
      </c>
      <c r="H476" s="11" t="s">
        <v>1355</v>
      </c>
      <c r="I476" s="12" t="s">
        <v>1356</v>
      </c>
      <c r="J476" s="13">
        <v>41046</v>
      </c>
      <c r="K476" s="14">
        <v>13925800</v>
      </c>
      <c r="L476" s="5" t="s">
        <v>1115</v>
      </c>
      <c r="M476" s="22" t="s">
        <v>21</v>
      </c>
      <c r="N476" s="5" t="s">
        <v>1101</v>
      </c>
      <c r="O476" s="22" t="s">
        <v>23</v>
      </c>
      <c r="P476" s="22" t="s">
        <v>24</v>
      </c>
      <c r="Q476" s="5" t="s">
        <v>1102</v>
      </c>
    </row>
    <row r="477" spans="1:17" ht="140.25" x14ac:dyDescent="0.25">
      <c r="A477" s="7">
        <f t="shared" si="7"/>
        <v>475</v>
      </c>
      <c r="B477" s="8" t="s">
        <v>16</v>
      </c>
      <c r="C477" s="8">
        <v>891180084</v>
      </c>
      <c r="D477" s="8">
        <v>2</v>
      </c>
      <c r="E477" s="9" t="s">
        <v>1280</v>
      </c>
      <c r="F477" s="10">
        <v>860007590</v>
      </c>
      <c r="G477" s="9">
        <v>6</v>
      </c>
      <c r="H477" s="11" t="s">
        <v>1357</v>
      </c>
      <c r="I477" s="12" t="s">
        <v>1358</v>
      </c>
      <c r="J477" s="13">
        <v>41047</v>
      </c>
      <c r="K477" s="14">
        <v>10328640</v>
      </c>
      <c r="L477" s="5" t="s">
        <v>43</v>
      </c>
      <c r="M477" s="22" t="s">
        <v>21</v>
      </c>
      <c r="N477" s="5" t="s">
        <v>1106</v>
      </c>
      <c r="O477" s="22" t="s">
        <v>23</v>
      </c>
      <c r="P477" s="22" t="s">
        <v>24</v>
      </c>
      <c r="Q477" s="5" t="s">
        <v>1060</v>
      </c>
    </row>
    <row r="478" spans="1:17" ht="127.5" x14ac:dyDescent="0.25">
      <c r="A478" s="7">
        <f t="shared" si="7"/>
        <v>476</v>
      </c>
      <c r="B478" s="8" t="s">
        <v>16</v>
      </c>
      <c r="C478" s="8">
        <v>891180084</v>
      </c>
      <c r="D478" s="8">
        <v>2</v>
      </c>
      <c r="E478" s="9" t="s">
        <v>1170</v>
      </c>
      <c r="F478" s="10">
        <v>36178229</v>
      </c>
      <c r="G478" s="9">
        <v>5</v>
      </c>
      <c r="H478" s="11" t="s">
        <v>1359</v>
      </c>
      <c r="I478" s="12" t="s">
        <v>1360</v>
      </c>
      <c r="J478" s="13">
        <v>41053</v>
      </c>
      <c r="K478" s="14">
        <v>249980</v>
      </c>
      <c r="L478" s="5" t="s">
        <v>43</v>
      </c>
      <c r="M478" s="22" t="s">
        <v>21</v>
      </c>
      <c r="N478" s="5" t="s">
        <v>1106</v>
      </c>
      <c r="O478" s="22" t="s">
        <v>23</v>
      </c>
      <c r="P478" s="22" t="s">
        <v>24</v>
      </c>
      <c r="Q478" s="5" t="s">
        <v>1060</v>
      </c>
    </row>
    <row r="479" spans="1:17" ht="127.5" x14ac:dyDescent="0.25">
      <c r="A479" s="7">
        <f t="shared" si="7"/>
        <v>477</v>
      </c>
      <c r="B479" s="8" t="s">
        <v>16</v>
      </c>
      <c r="C479" s="8">
        <v>891180084</v>
      </c>
      <c r="D479" s="8">
        <v>2</v>
      </c>
      <c r="E479" s="9" t="s">
        <v>1361</v>
      </c>
      <c r="F479" s="10">
        <v>12120697</v>
      </c>
      <c r="G479" s="9">
        <v>1</v>
      </c>
      <c r="H479" s="11" t="s">
        <v>1362</v>
      </c>
      <c r="I479" s="12" t="s">
        <v>1363</v>
      </c>
      <c r="J479" s="13">
        <v>41054</v>
      </c>
      <c r="K479" s="14">
        <v>568000</v>
      </c>
      <c r="L479" s="5" t="s">
        <v>1115</v>
      </c>
      <c r="M479" s="22" t="s">
        <v>21</v>
      </c>
      <c r="N479" s="5" t="s">
        <v>1106</v>
      </c>
      <c r="O479" s="22" t="s">
        <v>23</v>
      </c>
      <c r="P479" s="22" t="s">
        <v>24</v>
      </c>
      <c r="Q479" s="5" t="s">
        <v>1119</v>
      </c>
    </row>
    <row r="480" spans="1:17" ht="153" x14ac:dyDescent="0.25">
      <c r="A480" s="7">
        <f t="shared" si="7"/>
        <v>478</v>
      </c>
      <c r="B480" s="8" t="s">
        <v>16</v>
      </c>
      <c r="C480" s="8">
        <v>891180084</v>
      </c>
      <c r="D480" s="8">
        <v>2</v>
      </c>
      <c r="E480" s="9" t="s">
        <v>1364</v>
      </c>
      <c r="F480" s="10">
        <v>36168895</v>
      </c>
      <c r="G480" s="9">
        <v>8</v>
      </c>
      <c r="H480" s="11" t="s">
        <v>1365</v>
      </c>
      <c r="I480" s="12" t="s">
        <v>1366</v>
      </c>
      <c r="J480" s="13">
        <v>41054</v>
      </c>
      <c r="K480" s="14">
        <v>4349000</v>
      </c>
      <c r="L480" s="5" t="s">
        <v>1115</v>
      </c>
      <c r="M480" s="22" t="s">
        <v>21</v>
      </c>
      <c r="N480" s="5" t="s">
        <v>1106</v>
      </c>
      <c r="O480" s="22" t="s">
        <v>23</v>
      </c>
      <c r="P480" s="22" t="s">
        <v>24</v>
      </c>
      <c r="Q480" s="5" t="s">
        <v>1119</v>
      </c>
    </row>
    <row r="481" spans="1:17" ht="127.5" x14ac:dyDescent="0.25">
      <c r="A481" s="7">
        <f t="shared" si="7"/>
        <v>479</v>
      </c>
      <c r="B481" s="8" t="s">
        <v>16</v>
      </c>
      <c r="C481" s="8">
        <v>891180084</v>
      </c>
      <c r="D481" s="8">
        <v>2</v>
      </c>
      <c r="E481" s="9" t="s">
        <v>1367</v>
      </c>
      <c r="F481" s="10">
        <v>7458882</v>
      </c>
      <c r="G481" s="9">
        <v>1</v>
      </c>
      <c r="H481" s="11" t="s">
        <v>1368</v>
      </c>
      <c r="I481" s="12" t="s">
        <v>1369</v>
      </c>
      <c r="J481" s="13">
        <v>41054</v>
      </c>
      <c r="K481" s="14">
        <f>20000000+8000000</f>
        <v>28000000</v>
      </c>
      <c r="L481" s="5" t="s">
        <v>1115</v>
      </c>
      <c r="M481" s="22" t="s">
        <v>21</v>
      </c>
      <c r="N481" s="5" t="s">
        <v>1106</v>
      </c>
      <c r="O481" s="22" t="s">
        <v>23</v>
      </c>
      <c r="P481" s="22" t="s">
        <v>24</v>
      </c>
      <c r="Q481" s="5" t="s">
        <v>1119</v>
      </c>
    </row>
    <row r="482" spans="1:17" ht="127.5" x14ac:dyDescent="0.25">
      <c r="A482" s="7">
        <f t="shared" si="7"/>
        <v>480</v>
      </c>
      <c r="B482" s="8" t="s">
        <v>16</v>
      </c>
      <c r="C482" s="8">
        <v>891180084</v>
      </c>
      <c r="D482" s="8">
        <v>2</v>
      </c>
      <c r="E482" s="9" t="s">
        <v>1370</v>
      </c>
      <c r="F482" s="10">
        <v>71739665</v>
      </c>
      <c r="G482" s="9">
        <v>9</v>
      </c>
      <c r="H482" s="11" t="s">
        <v>1371</v>
      </c>
      <c r="I482" s="12" t="s">
        <v>1372</v>
      </c>
      <c r="J482" s="13">
        <v>41058</v>
      </c>
      <c r="K482" s="14">
        <v>3364000</v>
      </c>
      <c r="L482" s="5" t="s">
        <v>1115</v>
      </c>
      <c r="M482" s="22" t="s">
        <v>21</v>
      </c>
      <c r="N482" s="5" t="s">
        <v>1101</v>
      </c>
      <c r="O482" s="22" t="s">
        <v>23</v>
      </c>
      <c r="P482" s="22" t="s">
        <v>24</v>
      </c>
      <c r="Q482" s="5" t="s">
        <v>1102</v>
      </c>
    </row>
    <row r="483" spans="1:17" ht="140.25" x14ac:dyDescent="0.25">
      <c r="A483" s="7">
        <f t="shared" si="7"/>
        <v>481</v>
      </c>
      <c r="B483" s="8" t="s">
        <v>16</v>
      </c>
      <c r="C483" s="8">
        <v>891180084</v>
      </c>
      <c r="D483" s="8">
        <v>2</v>
      </c>
      <c r="E483" s="9" t="s">
        <v>614</v>
      </c>
      <c r="F483" s="10">
        <v>36172136</v>
      </c>
      <c r="G483" s="9">
        <v>0</v>
      </c>
      <c r="H483" s="11" t="s">
        <v>1373</v>
      </c>
      <c r="I483" s="12" t="s">
        <v>1374</v>
      </c>
      <c r="J483" s="13">
        <v>41058</v>
      </c>
      <c r="K483" s="14">
        <v>1000000</v>
      </c>
      <c r="L483" s="5" t="s">
        <v>43</v>
      </c>
      <c r="M483" s="22" t="s">
        <v>21</v>
      </c>
      <c r="N483" s="5" t="s">
        <v>1106</v>
      </c>
      <c r="O483" s="22" t="s">
        <v>23</v>
      </c>
      <c r="P483" s="22" t="s">
        <v>24</v>
      </c>
      <c r="Q483" s="5" t="s">
        <v>1060</v>
      </c>
    </row>
    <row r="484" spans="1:17" ht="153" x14ac:dyDescent="0.25">
      <c r="A484" s="7">
        <f t="shared" si="7"/>
        <v>482</v>
      </c>
      <c r="B484" s="8" t="s">
        <v>16</v>
      </c>
      <c r="C484" s="8">
        <v>891180084</v>
      </c>
      <c r="D484" s="8">
        <v>2</v>
      </c>
      <c r="E484" s="9" t="s">
        <v>1375</v>
      </c>
      <c r="F484" s="10">
        <v>860014881</v>
      </c>
      <c r="G484" s="9">
        <v>3</v>
      </c>
      <c r="H484" s="11" t="s">
        <v>1376</v>
      </c>
      <c r="I484" s="12" t="s">
        <v>1377</v>
      </c>
      <c r="J484" s="13">
        <v>41059</v>
      </c>
      <c r="K484" s="14">
        <v>8799760</v>
      </c>
      <c r="L484" s="5" t="s">
        <v>1115</v>
      </c>
      <c r="M484" s="22" t="s">
        <v>21</v>
      </c>
      <c r="N484" s="5" t="s">
        <v>1106</v>
      </c>
      <c r="O484" s="22" t="s">
        <v>23</v>
      </c>
      <c r="P484" s="22" t="s">
        <v>24</v>
      </c>
      <c r="Q484" s="5" t="s">
        <v>1119</v>
      </c>
    </row>
    <row r="485" spans="1:17" ht="114.75" x14ac:dyDescent="0.25">
      <c r="A485" s="7">
        <f t="shared" si="7"/>
        <v>483</v>
      </c>
      <c r="B485" s="8" t="s">
        <v>16</v>
      </c>
      <c r="C485" s="8">
        <v>891180084</v>
      </c>
      <c r="D485" s="8">
        <v>2</v>
      </c>
      <c r="E485" s="9" t="s">
        <v>1378</v>
      </c>
      <c r="F485" s="10">
        <v>830034233</v>
      </c>
      <c r="G485" s="9">
        <v>7</v>
      </c>
      <c r="H485" s="11" t="s">
        <v>1379</v>
      </c>
      <c r="I485" s="12" t="s">
        <v>1380</v>
      </c>
      <c r="J485" s="13">
        <v>41059</v>
      </c>
      <c r="K485" s="14">
        <v>27492000</v>
      </c>
      <c r="L485" s="5" t="s">
        <v>1115</v>
      </c>
      <c r="M485" s="22" t="s">
        <v>21</v>
      </c>
      <c r="N485" s="5" t="s">
        <v>1101</v>
      </c>
      <c r="O485" s="22" t="s">
        <v>23</v>
      </c>
      <c r="P485" s="22" t="s">
        <v>24</v>
      </c>
      <c r="Q485" s="5" t="s">
        <v>1102</v>
      </c>
    </row>
    <row r="486" spans="1:17" ht="140.25" x14ac:dyDescent="0.25">
      <c r="A486" s="7">
        <f t="shared" si="7"/>
        <v>484</v>
      </c>
      <c r="B486" s="8" t="s">
        <v>16</v>
      </c>
      <c r="C486" s="8">
        <v>891180084</v>
      </c>
      <c r="D486" s="8">
        <v>2</v>
      </c>
      <c r="E486" s="9" t="s">
        <v>1381</v>
      </c>
      <c r="F486" s="10">
        <v>7686854</v>
      </c>
      <c r="G486" s="9">
        <v>2</v>
      </c>
      <c r="H486" s="11" t="s">
        <v>1382</v>
      </c>
      <c r="I486" s="12" t="s">
        <v>1383</v>
      </c>
      <c r="J486" s="13">
        <v>41060</v>
      </c>
      <c r="K486" s="14">
        <v>5290000</v>
      </c>
      <c r="L486" s="5" t="s">
        <v>43</v>
      </c>
      <c r="M486" s="22" t="s">
        <v>21</v>
      </c>
      <c r="N486" s="5" t="s">
        <v>1106</v>
      </c>
      <c r="O486" s="22" t="s">
        <v>23</v>
      </c>
      <c r="P486" s="22" t="s">
        <v>24</v>
      </c>
      <c r="Q486" s="5" t="s">
        <v>1060</v>
      </c>
    </row>
    <row r="487" spans="1:17" ht="127.5" x14ac:dyDescent="0.25">
      <c r="A487" s="7">
        <f t="shared" si="7"/>
        <v>485</v>
      </c>
      <c r="B487" s="8" t="s">
        <v>16</v>
      </c>
      <c r="C487" s="8">
        <v>891180084</v>
      </c>
      <c r="D487" s="8">
        <v>2</v>
      </c>
      <c r="E487" s="9" t="s">
        <v>1384</v>
      </c>
      <c r="F487" s="10">
        <v>36065351</v>
      </c>
      <c r="G487" s="9">
        <v>0</v>
      </c>
      <c r="H487" s="11" t="s">
        <v>1385</v>
      </c>
      <c r="I487" s="12" t="s">
        <v>1386</v>
      </c>
      <c r="J487" s="13">
        <v>41060</v>
      </c>
      <c r="K487" s="14">
        <v>10967916</v>
      </c>
      <c r="L487" s="5" t="s">
        <v>43</v>
      </c>
      <c r="M487" s="22" t="s">
        <v>21</v>
      </c>
      <c r="N487" s="5" t="s">
        <v>1106</v>
      </c>
      <c r="O487" s="22" t="s">
        <v>23</v>
      </c>
      <c r="P487" s="22" t="s">
        <v>24</v>
      </c>
      <c r="Q487" s="5" t="s">
        <v>1060</v>
      </c>
    </row>
    <row r="488" spans="1:17" ht="114.75" x14ac:dyDescent="0.25">
      <c r="A488" s="7">
        <f t="shared" si="7"/>
        <v>486</v>
      </c>
      <c r="B488" s="8" t="s">
        <v>16</v>
      </c>
      <c r="C488" s="8">
        <v>891180084</v>
      </c>
      <c r="D488" s="8">
        <v>2</v>
      </c>
      <c r="E488" s="9" t="s">
        <v>1387</v>
      </c>
      <c r="F488" s="10">
        <v>800147365</v>
      </c>
      <c r="G488" s="9">
        <v>7</v>
      </c>
      <c r="H488" s="11" t="s">
        <v>1388</v>
      </c>
      <c r="I488" s="12" t="s">
        <v>1389</v>
      </c>
      <c r="J488" s="13">
        <v>41061</v>
      </c>
      <c r="K488" s="14">
        <v>1450000</v>
      </c>
      <c r="L488" s="5" t="s">
        <v>1115</v>
      </c>
      <c r="M488" s="22" t="s">
        <v>21</v>
      </c>
      <c r="N488" s="5" t="s">
        <v>1101</v>
      </c>
      <c r="O488" s="22" t="s">
        <v>23</v>
      </c>
      <c r="P488" s="22" t="s">
        <v>24</v>
      </c>
      <c r="Q488" s="5" t="s">
        <v>1102</v>
      </c>
    </row>
    <row r="489" spans="1:17" ht="114.75" x14ac:dyDescent="0.25">
      <c r="A489" s="7">
        <f t="shared" si="7"/>
        <v>487</v>
      </c>
      <c r="B489" s="8" t="s">
        <v>16</v>
      </c>
      <c r="C489" s="8">
        <v>891180084</v>
      </c>
      <c r="D489" s="8">
        <v>2</v>
      </c>
      <c r="E489" s="9" t="s">
        <v>1390</v>
      </c>
      <c r="F489" s="10">
        <v>12109123</v>
      </c>
      <c r="G489" s="9">
        <v>1</v>
      </c>
      <c r="H489" s="11" t="s">
        <v>1391</v>
      </c>
      <c r="I489" s="12" t="s">
        <v>1392</v>
      </c>
      <c r="J489" s="13">
        <v>41064</v>
      </c>
      <c r="K489" s="14">
        <v>890000</v>
      </c>
      <c r="L489" s="5" t="s">
        <v>43</v>
      </c>
      <c r="M489" s="22" t="s">
        <v>21</v>
      </c>
      <c r="N489" s="5" t="s">
        <v>1106</v>
      </c>
      <c r="O489" s="22" t="s">
        <v>23</v>
      </c>
      <c r="P489" s="22" t="s">
        <v>24</v>
      </c>
      <c r="Q489" s="5" t="s">
        <v>1060</v>
      </c>
    </row>
    <row r="490" spans="1:17" ht="127.5" x14ac:dyDescent="0.25">
      <c r="A490" s="7">
        <f t="shared" si="7"/>
        <v>488</v>
      </c>
      <c r="B490" s="8" t="s">
        <v>16</v>
      </c>
      <c r="C490" s="8">
        <v>891180084</v>
      </c>
      <c r="D490" s="8">
        <v>2</v>
      </c>
      <c r="E490" s="9" t="s">
        <v>1393</v>
      </c>
      <c r="F490" s="10">
        <v>860518299</v>
      </c>
      <c r="G490" s="9">
        <v>1</v>
      </c>
      <c r="H490" s="11" t="s">
        <v>1394</v>
      </c>
      <c r="I490" s="12" t="s">
        <v>1395</v>
      </c>
      <c r="J490" s="13">
        <v>41066</v>
      </c>
      <c r="K490" s="14">
        <v>11006230</v>
      </c>
      <c r="L490" s="5" t="s">
        <v>1115</v>
      </c>
      <c r="M490" s="22" t="s">
        <v>21</v>
      </c>
      <c r="N490" s="5" t="s">
        <v>1101</v>
      </c>
      <c r="O490" s="22" t="s">
        <v>23</v>
      </c>
      <c r="P490" s="22" t="s">
        <v>24</v>
      </c>
      <c r="Q490" s="5" t="s">
        <v>1102</v>
      </c>
    </row>
    <row r="491" spans="1:17" ht="89.25" x14ac:dyDescent="0.25">
      <c r="A491" s="7">
        <f t="shared" si="7"/>
        <v>489</v>
      </c>
      <c r="B491" s="8" t="s">
        <v>16</v>
      </c>
      <c r="C491" s="8">
        <v>891180084</v>
      </c>
      <c r="D491" s="8">
        <v>2</v>
      </c>
      <c r="E491" s="9" t="s">
        <v>1396</v>
      </c>
      <c r="F491" s="10">
        <v>7712444</v>
      </c>
      <c r="G491" s="9">
        <v>8</v>
      </c>
      <c r="H491" s="11" t="s">
        <v>1397</v>
      </c>
      <c r="I491" s="12" t="s">
        <v>1398</v>
      </c>
      <c r="J491" s="13">
        <v>41066</v>
      </c>
      <c r="K491" s="14">
        <v>4770000</v>
      </c>
      <c r="L491" s="5" t="s">
        <v>1115</v>
      </c>
      <c r="M491" s="22" t="s">
        <v>21</v>
      </c>
      <c r="N491" s="5" t="s">
        <v>1106</v>
      </c>
      <c r="O491" s="22" t="s">
        <v>23</v>
      </c>
      <c r="P491" s="22" t="s">
        <v>24</v>
      </c>
      <c r="Q491" s="5" t="s">
        <v>1060</v>
      </c>
    </row>
    <row r="492" spans="1:17" ht="140.25" x14ac:dyDescent="0.25">
      <c r="A492" s="7">
        <f t="shared" si="7"/>
        <v>490</v>
      </c>
      <c r="B492" s="8" t="s">
        <v>16</v>
      </c>
      <c r="C492" s="8">
        <v>891180084</v>
      </c>
      <c r="D492" s="8">
        <v>2</v>
      </c>
      <c r="E492" s="9" t="s">
        <v>1399</v>
      </c>
      <c r="F492" s="10">
        <v>4929956</v>
      </c>
      <c r="G492" s="9">
        <v>9</v>
      </c>
      <c r="H492" s="11" t="s">
        <v>1400</v>
      </c>
      <c r="I492" s="12" t="s">
        <v>1401</v>
      </c>
      <c r="J492" s="13">
        <v>41068</v>
      </c>
      <c r="K492" s="14">
        <v>6750000</v>
      </c>
      <c r="L492" s="5" t="s">
        <v>43</v>
      </c>
      <c r="M492" s="22" t="s">
        <v>21</v>
      </c>
      <c r="N492" s="5" t="s">
        <v>1106</v>
      </c>
      <c r="O492" s="22" t="s">
        <v>23</v>
      </c>
      <c r="P492" s="22" t="s">
        <v>24</v>
      </c>
      <c r="Q492" s="5" t="s">
        <v>1060</v>
      </c>
    </row>
    <row r="493" spans="1:17" ht="114.75" x14ac:dyDescent="0.25">
      <c r="A493" s="7">
        <f t="shared" si="7"/>
        <v>491</v>
      </c>
      <c r="B493" s="8" t="s">
        <v>16</v>
      </c>
      <c r="C493" s="8">
        <v>891180084</v>
      </c>
      <c r="D493" s="8">
        <v>2</v>
      </c>
      <c r="E493" s="9" t="s">
        <v>1402</v>
      </c>
      <c r="F493" s="10">
        <v>7728657</v>
      </c>
      <c r="G493" s="9">
        <v>1</v>
      </c>
      <c r="H493" s="11" t="s">
        <v>1403</v>
      </c>
      <c r="I493" s="12" t="s">
        <v>1404</v>
      </c>
      <c r="J493" s="13">
        <v>41068</v>
      </c>
      <c r="K493" s="14">
        <v>3000000</v>
      </c>
      <c r="L493" s="5" t="s">
        <v>43</v>
      </c>
      <c r="M493" s="22" t="s">
        <v>21</v>
      </c>
      <c r="N493" s="5" t="s">
        <v>1106</v>
      </c>
      <c r="O493" s="22" t="s">
        <v>23</v>
      </c>
      <c r="P493" s="22" t="s">
        <v>24</v>
      </c>
      <c r="Q493" s="5" t="s">
        <v>1060</v>
      </c>
    </row>
    <row r="494" spans="1:17" ht="178.5" x14ac:dyDescent="0.25">
      <c r="A494" s="7">
        <f t="shared" si="7"/>
        <v>492</v>
      </c>
      <c r="B494" s="8" t="s">
        <v>16</v>
      </c>
      <c r="C494" s="8">
        <v>891180084</v>
      </c>
      <c r="D494" s="8">
        <v>2</v>
      </c>
      <c r="E494" s="9" t="s">
        <v>338</v>
      </c>
      <c r="F494" s="10">
        <v>7694101</v>
      </c>
      <c r="G494" s="9">
        <v>9</v>
      </c>
      <c r="H494" s="11" t="s">
        <v>1405</v>
      </c>
      <c r="I494" s="12" t="s">
        <v>1406</v>
      </c>
      <c r="J494" s="13">
        <v>41068</v>
      </c>
      <c r="K494" s="14">
        <v>8188208</v>
      </c>
      <c r="L494" s="5" t="s">
        <v>1115</v>
      </c>
      <c r="M494" s="22" t="s">
        <v>21</v>
      </c>
      <c r="N494" s="5" t="s">
        <v>1106</v>
      </c>
      <c r="O494" s="22" t="s">
        <v>23</v>
      </c>
      <c r="P494" s="22" t="s">
        <v>24</v>
      </c>
      <c r="Q494" s="5" t="s">
        <v>1119</v>
      </c>
    </row>
    <row r="495" spans="1:17" ht="76.5" x14ac:dyDescent="0.25">
      <c r="A495" s="7">
        <f t="shared" si="7"/>
        <v>493</v>
      </c>
      <c r="B495" s="8" t="s">
        <v>16</v>
      </c>
      <c r="C495" s="8">
        <v>891180084</v>
      </c>
      <c r="D495" s="8">
        <v>2</v>
      </c>
      <c r="E495" s="9" t="s">
        <v>1367</v>
      </c>
      <c r="F495" s="10">
        <v>7458882</v>
      </c>
      <c r="G495" s="9">
        <v>1</v>
      </c>
      <c r="H495" s="11" t="s">
        <v>1407</v>
      </c>
      <c r="I495" s="12" t="s">
        <v>1408</v>
      </c>
      <c r="J495" s="13">
        <v>41068</v>
      </c>
      <c r="K495" s="14">
        <v>275000</v>
      </c>
      <c r="L495" s="5" t="s">
        <v>1115</v>
      </c>
      <c r="M495" s="22" t="s">
        <v>21</v>
      </c>
      <c r="N495" s="5" t="s">
        <v>1106</v>
      </c>
      <c r="O495" s="22" t="s">
        <v>23</v>
      </c>
      <c r="P495" s="22" t="s">
        <v>24</v>
      </c>
      <c r="Q495" s="5" t="s">
        <v>1119</v>
      </c>
    </row>
    <row r="496" spans="1:17" ht="102" x14ac:dyDescent="0.25">
      <c r="A496" s="7">
        <f t="shared" si="7"/>
        <v>494</v>
      </c>
      <c r="B496" s="8" t="s">
        <v>16</v>
      </c>
      <c r="C496" s="8">
        <v>891180084</v>
      </c>
      <c r="D496" s="8">
        <v>2</v>
      </c>
      <c r="E496" s="9" t="s">
        <v>227</v>
      </c>
      <c r="F496" s="10">
        <v>890206611</v>
      </c>
      <c r="G496" s="9">
        <v>5</v>
      </c>
      <c r="H496" s="11" t="s">
        <v>1409</v>
      </c>
      <c r="I496" s="12" t="s">
        <v>1410</v>
      </c>
      <c r="J496" s="13">
        <v>41072</v>
      </c>
      <c r="K496" s="14">
        <v>4323900</v>
      </c>
      <c r="L496" s="5" t="s">
        <v>1115</v>
      </c>
      <c r="M496" s="22" t="s">
        <v>21</v>
      </c>
      <c r="N496" s="5" t="s">
        <v>1106</v>
      </c>
      <c r="O496" s="22" t="s">
        <v>23</v>
      </c>
      <c r="P496" s="22" t="s">
        <v>24</v>
      </c>
      <c r="Q496" s="5" t="s">
        <v>1119</v>
      </c>
    </row>
    <row r="497" spans="1:17" ht="102" x14ac:dyDescent="0.25">
      <c r="A497" s="7">
        <f t="shared" si="7"/>
        <v>495</v>
      </c>
      <c r="B497" s="8" t="s">
        <v>16</v>
      </c>
      <c r="C497" s="8">
        <v>891180084</v>
      </c>
      <c r="D497" s="8">
        <v>2</v>
      </c>
      <c r="E497" s="9" t="s">
        <v>1411</v>
      </c>
      <c r="F497" s="10">
        <v>7719127</v>
      </c>
      <c r="G497" s="9">
        <v>1</v>
      </c>
      <c r="H497" s="11" t="s">
        <v>1412</v>
      </c>
      <c r="I497" s="12" t="s">
        <v>1413</v>
      </c>
      <c r="J497" s="13">
        <v>41073</v>
      </c>
      <c r="K497" s="14">
        <v>2000000</v>
      </c>
      <c r="L497" s="5" t="s">
        <v>43</v>
      </c>
      <c r="M497" s="22" t="s">
        <v>21</v>
      </c>
      <c r="N497" s="5" t="s">
        <v>1106</v>
      </c>
      <c r="O497" s="22" t="s">
        <v>23</v>
      </c>
      <c r="P497" s="22" t="s">
        <v>24</v>
      </c>
      <c r="Q497" s="5" t="s">
        <v>1060</v>
      </c>
    </row>
    <row r="498" spans="1:17" ht="165.75" x14ac:dyDescent="0.25">
      <c r="A498" s="7">
        <f t="shared" si="7"/>
        <v>496</v>
      </c>
      <c r="B498" s="8" t="s">
        <v>16</v>
      </c>
      <c r="C498" s="8">
        <v>891180084</v>
      </c>
      <c r="D498" s="8">
        <v>2</v>
      </c>
      <c r="E498" s="9" t="s">
        <v>295</v>
      </c>
      <c r="F498" s="10">
        <v>12111346</v>
      </c>
      <c r="G498" s="9">
        <v>3</v>
      </c>
      <c r="H498" s="11" t="s">
        <v>1414</v>
      </c>
      <c r="I498" s="12" t="s">
        <v>1415</v>
      </c>
      <c r="J498" s="13">
        <v>41074</v>
      </c>
      <c r="K498" s="14">
        <v>2439480</v>
      </c>
      <c r="L498" s="5" t="s">
        <v>1115</v>
      </c>
      <c r="M498" s="22" t="s">
        <v>21</v>
      </c>
      <c r="N498" s="5" t="s">
        <v>1106</v>
      </c>
      <c r="O498" s="22" t="s">
        <v>23</v>
      </c>
      <c r="P498" s="22" t="s">
        <v>24</v>
      </c>
      <c r="Q498" s="5" t="s">
        <v>1119</v>
      </c>
    </row>
    <row r="499" spans="1:17" ht="89.25" x14ac:dyDescent="0.25">
      <c r="A499" s="7">
        <f t="shared" si="7"/>
        <v>497</v>
      </c>
      <c r="B499" s="8" t="s">
        <v>16</v>
      </c>
      <c r="C499" s="8">
        <v>891180084</v>
      </c>
      <c r="D499" s="8">
        <v>2</v>
      </c>
      <c r="E499" s="9" t="s">
        <v>1416</v>
      </c>
      <c r="F499" s="10">
        <v>7687792</v>
      </c>
      <c r="G499" s="9">
        <v>9</v>
      </c>
      <c r="H499" s="11" t="s">
        <v>1417</v>
      </c>
      <c r="I499" s="12" t="s">
        <v>1418</v>
      </c>
      <c r="J499" s="13">
        <v>41074</v>
      </c>
      <c r="K499" s="14">
        <v>2520000</v>
      </c>
      <c r="L499" s="5" t="s">
        <v>1115</v>
      </c>
      <c r="M499" s="22" t="s">
        <v>21</v>
      </c>
      <c r="N499" s="5" t="s">
        <v>1106</v>
      </c>
      <c r="O499" s="22" t="s">
        <v>23</v>
      </c>
      <c r="P499" s="22" t="s">
        <v>24</v>
      </c>
      <c r="Q499" s="5" t="s">
        <v>1119</v>
      </c>
    </row>
    <row r="500" spans="1:17" ht="127.5" x14ac:dyDescent="0.25">
      <c r="A500" s="7">
        <f t="shared" si="7"/>
        <v>498</v>
      </c>
      <c r="B500" s="8" t="s">
        <v>16</v>
      </c>
      <c r="C500" s="8">
        <v>891180084</v>
      </c>
      <c r="D500" s="8">
        <v>2</v>
      </c>
      <c r="E500" s="9" t="s">
        <v>1384</v>
      </c>
      <c r="F500" s="10">
        <v>36065351</v>
      </c>
      <c r="G500" s="9">
        <v>0</v>
      </c>
      <c r="H500" s="11" t="s">
        <v>1419</v>
      </c>
      <c r="I500" s="12" t="s">
        <v>1420</v>
      </c>
      <c r="J500" s="13">
        <v>41074</v>
      </c>
      <c r="K500" s="14">
        <v>30957857</v>
      </c>
      <c r="L500" s="5" t="s">
        <v>43</v>
      </c>
      <c r="M500" s="22" t="s">
        <v>21</v>
      </c>
      <c r="N500" s="5" t="s">
        <v>1106</v>
      </c>
      <c r="O500" s="22" t="s">
        <v>23</v>
      </c>
      <c r="P500" s="22" t="s">
        <v>24</v>
      </c>
      <c r="Q500" s="5" t="s">
        <v>1102</v>
      </c>
    </row>
    <row r="501" spans="1:17" ht="89.25" x14ac:dyDescent="0.25">
      <c r="A501" s="7">
        <f t="shared" si="7"/>
        <v>499</v>
      </c>
      <c r="B501" s="8" t="s">
        <v>16</v>
      </c>
      <c r="C501" s="8">
        <v>891180084</v>
      </c>
      <c r="D501" s="8">
        <v>2</v>
      </c>
      <c r="E501" s="9" t="s">
        <v>1421</v>
      </c>
      <c r="F501" s="10">
        <v>12119317</v>
      </c>
      <c r="G501" s="9">
        <v>6</v>
      </c>
      <c r="H501" s="11" t="s">
        <v>1422</v>
      </c>
      <c r="I501" s="12" t="s">
        <v>1423</v>
      </c>
      <c r="J501" s="13">
        <v>41074</v>
      </c>
      <c r="K501" s="14">
        <v>300600</v>
      </c>
      <c r="L501" s="5" t="s">
        <v>1115</v>
      </c>
      <c r="M501" s="22" t="s">
        <v>21</v>
      </c>
      <c r="N501" s="5" t="s">
        <v>1106</v>
      </c>
      <c r="O501" s="22" t="s">
        <v>23</v>
      </c>
      <c r="P501" s="22" t="s">
        <v>24</v>
      </c>
      <c r="Q501" s="5" t="s">
        <v>1119</v>
      </c>
    </row>
    <row r="502" spans="1:17" ht="102" x14ac:dyDescent="0.25">
      <c r="A502" s="7">
        <f t="shared" si="7"/>
        <v>500</v>
      </c>
      <c r="B502" s="8" t="s">
        <v>16</v>
      </c>
      <c r="C502" s="8">
        <v>891180084</v>
      </c>
      <c r="D502" s="8">
        <v>2</v>
      </c>
      <c r="E502" s="9" t="s">
        <v>1381</v>
      </c>
      <c r="F502" s="10">
        <v>7686854</v>
      </c>
      <c r="G502" s="9">
        <v>2</v>
      </c>
      <c r="H502" s="11" t="s">
        <v>1424</v>
      </c>
      <c r="I502" s="12" t="s">
        <v>1425</v>
      </c>
      <c r="J502" s="13">
        <v>41074</v>
      </c>
      <c r="K502" s="14">
        <v>3500000</v>
      </c>
      <c r="L502" s="5" t="s">
        <v>43</v>
      </c>
      <c r="M502" s="22" t="s">
        <v>21</v>
      </c>
      <c r="N502" s="5" t="s">
        <v>1106</v>
      </c>
      <c r="O502" s="22" t="s">
        <v>23</v>
      </c>
      <c r="P502" s="22" t="s">
        <v>24</v>
      </c>
      <c r="Q502" s="5" t="s">
        <v>1060</v>
      </c>
    </row>
    <row r="503" spans="1:17" ht="140.25" x14ac:dyDescent="0.25">
      <c r="A503" s="7">
        <f t="shared" si="7"/>
        <v>501</v>
      </c>
      <c r="B503" s="8" t="s">
        <v>16</v>
      </c>
      <c r="C503" s="8">
        <v>891180084</v>
      </c>
      <c r="D503" s="8">
        <v>2</v>
      </c>
      <c r="E503" s="9" t="s">
        <v>1426</v>
      </c>
      <c r="F503" s="10">
        <v>12199273</v>
      </c>
      <c r="G503" s="9">
        <v>2</v>
      </c>
      <c r="H503" s="11" t="s">
        <v>1427</v>
      </c>
      <c r="I503" s="12" t="s">
        <v>1428</v>
      </c>
      <c r="J503" s="13">
        <v>41074</v>
      </c>
      <c r="K503" s="14">
        <v>7430000</v>
      </c>
      <c r="L503" s="5" t="s">
        <v>43</v>
      </c>
      <c r="M503" s="22" t="s">
        <v>21</v>
      </c>
      <c r="N503" s="5" t="s">
        <v>1106</v>
      </c>
      <c r="O503" s="22" t="s">
        <v>23</v>
      </c>
      <c r="P503" s="22" t="s">
        <v>24</v>
      </c>
      <c r="Q503" s="5" t="s">
        <v>1060</v>
      </c>
    </row>
    <row r="504" spans="1:17" ht="140.25" x14ac:dyDescent="0.25">
      <c r="A504" s="7">
        <f t="shared" si="7"/>
        <v>502</v>
      </c>
      <c r="B504" s="8" t="s">
        <v>16</v>
      </c>
      <c r="C504" s="8">
        <v>891180084</v>
      </c>
      <c r="D504" s="8">
        <v>2</v>
      </c>
      <c r="E504" s="9" t="s">
        <v>1429</v>
      </c>
      <c r="F504" s="10">
        <v>22584643</v>
      </c>
      <c r="G504" s="9">
        <v>1</v>
      </c>
      <c r="H504" s="11" t="s">
        <v>1430</v>
      </c>
      <c r="I504" s="12" t="s">
        <v>1431</v>
      </c>
      <c r="J504" s="13">
        <v>41074</v>
      </c>
      <c r="K504" s="14">
        <v>6545000</v>
      </c>
      <c r="L504" s="5" t="s">
        <v>43</v>
      </c>
      <c r="M504" s="22" t="s">
        <v>21</v>
      </c>
      <c r="N504" s="5" t="s">
        <v>1106</v>
      </c>
      <c r="O504" s="22" t="s">
        <v>23</v>
      </c>
      <c r="P504" s="22" t="s">
        <v>24</v>
      </c>
      <c r="Q504" s="5" t="s">
        <v>1060</v>
      </c>
    </row>
    <row r="505" spans="1:17" ht="89.25" x14ac:dyDescent="0.25">
      <c r="A505" s="7">
        <f t="shared" si="7"/>
        <v>503</v>
      </c>
      <c r="B505" s="8" t="s">
        <v>16</v>
      </c>
      <c r="C505" s="8">
        <v>891180084</v>
      </c>
      <c r="D505" s="8">
        <v>2</v>
      </c>
      <c r="E505" s="9" t="s">
        <v>1432</v>
      </c>
      <c r="F505" s="10">
        <v>12114580</v>
      </c>
      <c r="G505" s="9">
        <v>4</v>
      </c>
      <c r="H505" s="11" t="s">
        <v>1433</v>
      </c>
      <c r="I505" s="12" t="s">
        <v>1434</v>
      </c>
      <c r="J505" s="13">
        <v>41080</v>
      </c>
      <c r="K505" s="14">
        <v>2870000</v>
      </c>
      <c r="L505" s="5" t="s">
        <v>43</v>
      </c>
      <c r="M505" s="22" t="s">
        <v>21</v>
      </c>
      <c r="N505" s="5" t="s">
        <v>1101</v>
      </c>
      <c r="O505" s="22" t="s">
        <v>23</v>
      </c>
      <c r="P505" s="22" t="s">
        <v>24</v>
      </c>
      <c r="Q505" s="5" t="s">
        <v>1102</v>
      </c>
    </row>
    <row r="506" spans="1:17" ht="153" x14ac:dyDescent="0.25">
      <c r="A506" s="7">
        <f t="shared" si="7"/>
        <v>504</v>
      </c>
      <c r="B506" s="8" t="s">
        <v>16</v>
      </c>
      <c r="C506" s="8">
        <v>891180084</v>
      </c>
      <c r="D506" s="8">
        <v>2</v>
      </c>
      <c r="E506" s="9" t="s">
        <v>1435</v>
      </c>
      <c r="F506" s="10">
        <v>830037946</v>
      </c>
      <c r="G506" s="9">
        <v>3</v>
      </c>
      <c r="H506" s="11" t="s">
        <v>1436</v>
      </c>
      <c r="I506" s="12" t="s">
        <v>1437</v>
      </c>
      <c r="J506" s="13">
        <v>41082</v>
      </c>
      <c r="K506" s="14">
        <v>3633040</v>
      </c>
      <c r="L506" s="5" t="s">
        <v>1115</v>
      </c>
      <c r="M506" s="22" t="s">
        <v>21</v>
      </c>
      <c r="N506" s="5" t="s">
        <v>1106</v>
      </c>
      <c r="O506" s="22" t="s">
        <v>23</v>
      </c>
      <c r="P506" s="22" t="s">
        <v>24</v>
      </c>
      <c r="Q506" s="5" t="s">
        <v>1119</v>
      </c>
    </row>
    <row r="507" spans="1:17" ht="229.5" x14ac:dyDescent="0.25">
      <c r="A507" s="7">
        <f t="shared" si="7"/>
        <v>505</v>
      </c>
      <c r="B507" s="8" t="s">
        <v>16</v>
      </c>
      <c r="C507" s="8">
        <v>891180084</v>
      </c>
      <c r="D507" s="8">
        <v>2</v>
      </c>
      <c r="E507" s="9" t="s">
        <v>338</v>
      </c>
      <c r="F507" s="10">
        <v>7694101</v>
      </c>
      <c r="G507" s="9">
        <v>9</v>
      </c>
      <c r="H507" s="11" t="s">
        <v>1438</v>
      </c>
      <c r="I507" s="12" t="s">
        <v>1439</v>
      </c>
      <c r="J507" s="13">
        <v>41086</v>
      </c>
      <c r="K507" s="14">
        <v>34510000</v>
      </c>
      <c r="L507" s="5" t="s">
        <v>1115</v>
      </c>
      <c r="M507" s="22" t="s">
        <v>21</v>
      </c>
      <c r="N507" s="5" t="s">
        <v>1106</v>
      </c>
      <c r="O507" s="22" t="s">
        <v>23</v>
      </c>
      <c r="P507" s="22" t="s">
        <v>24</v>
      </c>
      <c r="Q507" s="5" t="s">
        <v>1102</v>
      </c>
    </row>
    <row r="508" spans="1:17" ht="140.25" x14ac:dyDescent="0.25">
      <c r="A508" s="7">
        <f t="shared" si="7"/>
        <v>506</v>
      </c>
      <c r="B508" s="8" t="s">
        <v>16</v>
      </c>
      <c r="C508" s="8">
        <v>891180084</v>
      </c>
      <c r="D508" s="8">
        <v>2</v>
      </c>
      <c r="E508" s="9" t="s">
        <v>1219</v>
      </c>
      <c r="F508" s="10">
        <v>7705246</v>
      </c>
      <c r="G508" s="9">
        <v>7</v>
      </c>
      <c r="H508" s="11" t="s">
        <v>1440</v>
      </c>
      <c r="I508" s="12" t="s">
        <v>1441</v>
      </c>
      <c r="J508" s="13">
        <v>41087</v>
      </c>
      <c r="K508" s="14">
        <v>19992600</v>
      </c>
      <c r="L508" s="5" t="s">
        <v>43</v>
      </c>
      <c r="M508" s="22" t="s">
        <v>21</v>
      </c>
      <c r="N508" s="5" t="s">
        <v>1106</v>
      </c>
      <c r="O508" s="22" t="s">
        <v>23</v>
      </c>
      <c r="P508" s="22" t="s">
        <v>24</v>
      </c>
      <c r="Q508" s="5" t="s">
        <v>1060</v>
      </c>
    </row>
    <row r="509" spans="1:17" ht="165.75" x14ac:dyDescent="0.25">
      <c r="A509" s="7">
        <f t="shared" si="7"/>
        <v>507</v>
      </c>
      <c r="B509" s="8" t="s">
        <v>16</v>
      </c>
      <c r="C509" s="8">
        <v>891180084</v>
      </c>
      <c r="D509" s="8">
        <v>2</v>
      </c>
      <c r="E509" s="9" t="s">
        <v>1442</v>
      </c>
      <c r="F509" s="10">
        <v>55163229</v>
      </c>
      <c r="G509" s="9">
        <v>9</v>
      </c>
      <c r="H509" s="11" t="s">
        <v>1443</v>
      </c>
      <c r="I509" s="12" t="s">
        <v>1444</v>
      </c>
      <c r="J509" s="13">
        <v>41088</v>
      </c>
      <c r="K509" s="14">
        <v>4969628</v>
      </c>
      <c r="L509" s="5" t="s">
        <v>43</v>
      </c>
      <c r="M509" s="22" t="s">
        <v>21</v>
      </c>
      <c r="N509" s="5" t="s">
        <v>1106</v>
      </c>
      <c r="O509" s="22" t="s">
        <v>23</v>
      </c>
      <c r="P509" s="22" t="s">
        <v>24</v>
      </c>
      <c r="Q509" s="5" t="s">
        <v>1119</v>
      </c>
    </row>
    <row r="510" spans="1:17" ht="76.5" x14ac:dyDescent="0.25">
      <c r="A510" s="7">
        <f t="shared" si="7"/>
        <v>508</v>
      </c>
      <c r="B510" s="8" t="s">
        <v>16</v>
      </c>
      <c r="C510" s="8">
        <v>891180084</v>
      </c>
      <c r="D510" s="8">
        <v>2</v>
      </c>
      <c r="E510" s="9" t="s">
        <v>614</v>
      </c>
      <c r="F510" s="10">
        <v>36172136</v>
      </c>
      <c r="G510" s="9">
        <v>1</v>
      </c>
      <c r="H510" s="11" t="s">
        <v>1445</v>
      </c>
      <c r="I510" s="12" t="s">
        <v>1446</v>
      </c>
      <c r="J510" s="13">
        <v>41088</v>
      </c>
      <c r="K510" s="14">
        <v>1500000</v>
      </c>
      <c r="L510" s="5" t="s">
        <v>43</v>
      </c>
      <c r="M510" s="22" t="s">
        <v>21</v>
      </c>
      <c r="N510" s="5" t="s">
        <v>1106</v>
      </c>
      <c r="O510" s="22" t="s">
        <v>23</v>
      </c>
      <c r="P510" s="22" t="s">
        <v>24</v>
      </c>
      <c r="Q510" s="5" t="s">
        <v>1060</v>
      </c>
    </row>
    <row r="511" spans="1:17" ht="102" x14ac:dyDescent="0.25">
      <c r="A511" s="7">
        <f t="shared" si="7"/>
        <v>509</v>
      </c>
      <c r="B511" s="8" t="s">
        <v>16</v>
      </c>
      <c r="C511" s="8">
        <v>891180084</v>
      </c>
      <c r="D511" s="8">
        <v>2</v>
      </c>
      <c r="E511" s="9" t="s">
        <v>1447</v>
      </c>
      <c r="F511" s="10">
        <v>830052264</v>
      </c>
      <c r="G511" s="9">
        <v>1</v>
      </c>
      <c r="H511" s="11" t="s">
        <v>1448</v>
      </c>
      <c r="I511" s="12" t="s">
        <v>1449</v>
      </c>
      <c r="J511" s="13">
        <v>41093</v>
      </c>
      <c r="K511" s="14">
        <v>4640000</v>
      </c>
      <c r="L511" s="5" t="s">
        <v>1115</v>
      </c>
      <c r="M511" s="22" t="s">
        <v>21</v>
      </c>
      <c r="N511" s="5" t="s">
        <v>1106</v>
      </c>
      <c r="O511" s="22" t="s">
        <v>23</v>
      </c>
      <c r="P511" s="22" t="s">
        <v>24</v>
      </c>
      <c r="Q511" s="5" t="s">
        <v>1119</v>
      </c>
    </row>
    <row r="512" spans="1:17" ht="76.5" x14ac:dyDescent="0.25">
      <c r="A512" s="7">
        <f t="shared" si="7"/>
        <v>510</v>
      </c>
      <c r="B512" s="8" t="s">
        <v>16</v>
      </c>
      <c r="C512" s="8">
        <v>891180084</v>
      </c>
      <c r="D512" s="8">
        <v>2</v>
      </c>
      <c r="E512" s="9" t="s">
        <v>1450</v>
      </c>
      <c r="F512" s="10">
        <v>860090404</v>
      </c>
      <c r="G512" s="9">
        <v>7</v>
      </c>
      <c r="H512" s="11" t="s">
        <v>1451</v>
      </c>
      <c r="I512" s="12" t="s">
        <v>1452</v>
      </c>
      <c r="J512" s="13">
        <v>41093</v>
      </c>
      <c r="K512" s="14">
        <v>16293013</v>
      </c>
      <c r="L512" s="5" t="s">
        <v>1115</v>
      </c>
      <c r="M512" s="22" t="s">
        <v>21</v>
      </c>
      <c r="N512" s="5" t="s">
        <v>1101</v>
      </c>
      <c r="O512" s="22" t="s">
        <v>23</v>
      </c>
      <c r="P512" s="22" t="s">
        <v>24</v>
      </c>
      <c r="Q512" s="5" t="s">
        <v>1102</v>
      </c>
    </row>
    <row r="513" spans="1:17" ht="89.25" x14ac:dyDescent="0.25">
      <c r="A513" s="7">
        <f t="shared" si="7"/>
        <v>511</v>
      </c>
      <c r="B513" s="8" t="s">
        <v>16</v>
      </c>
      <c r="C513" s="8">
        <v>891180084</v>
      </c>
      <c r="D513" s="8">
        <v>2</v>
      </c>
      <c r="E513" s="9" t="s">
        <v>1453</v>
      </c>
      <c r="F513" s="10">
        <v>900324958</v>
      </c>
      <c r="G513" s="9">
        <v>6</v>
      </c>
      <c r="H513" s="11" t="s">
        <v>1454</v>
      </c>
      <c r="I513" s="12" t="s">
        <v>1455</v>
      </c>
      <c r="J513" s="13">
        <v>41093</v>
      </c>
      <c r="K513" s="14">
        <v>15868800</v>
      </c>
      <c r="L513" s="5" t="s">
        <v>43</v>
      </c>
      <c r="M513" s="22" t="s">
        <v>21</v>
      </c>
      <c r="N513" s="5" t="s">
        <v>1101</v>
      </c>
      <c r="O513" s="22" t="s">
        <v>23</v>
      </c>
      <c r="P513" s="22" t="s">
        <v>24</v>
      </c>
      <c r="Q513" s="5" t="s">
        <v>1102</v>
      </c>
    </row>
    <row r="514" spans="1:17" ht="280.5" x14ac:dyDescent="0.25">
      <c r="A514" s="7">
        <f t="shared" si="7"/>
        <v>512</v>
      </c>
      <c r="B514" s="8" t="s">
        <v>16</v>
      </c>
      <c r="C514" s="8">
        <v>891180084</v>
      </c>
      <c r="D514" s="8">
        <v>2</v>
      </c>
      <c r="E514" s="9" t="s">
        <v>266</v>
      </c>
      <c r="F514" s="10">
        <v>55179773</v>
      </c>
      <c r="G514" s="9">
        <v>4</v>
      </c>
      <c r="H514" s="11" t="s">
        <v>1456</v>
      </c>
      <c r="I514" s="12" t="s">
        <v>1457</v>
      </c>
      <c r="J514" s="13">
        <v>41093</v>
      </c>
      <c r="K514" s="14">
        <v>24100000</v>
      </c>
      <c r="L514" s="5" t="s">
        <v>43</v>
      </c>
      <c r="M514" s="22" t="s">
        <v>21</v>
      </c>
      <c r="N514" s="5" t="s">
        <v>1101</v>
      </c>
      <c r="O514" s="22" t="s">
        <v>23</v>
      </c>
      <c r="P514" s="22" t="s">
        <v>24</v>
      </c>
      <c r="Q514" s="5" t="s">
        <v>1102</v>
      </c>
    </row>
    <row r="515" spans="1:17" ht="89.25" x14ac:dyDescent="0.25">
      <c r="A515" s="7">
        <f t="shared" si="7"/>
        <v>513</v>
      </c>
      <c r="B515" s="8" t="s">
        <v>16</v>
      </c>
      <c r="C515" s="8">
        <v>891180084</v>
      </c>
      <c r="D515" s="8">
        <v>2</v>
      </c>
      <c r="E515" s="9" t="s">
        <v>1458</v>
      </c>
      <c r="F515" s="10">
        <v>860002576</v>
      </c>
      <c r="G515" s="9">
        <v>1</v>
      </c>
      <c r="H515" s="11" t="s">
        <v>1459</v>
      </c>
      <c r="I515" s="12" t="s">
        <v>1460</v>
      </c>
      <c r="J515" s="13">
        <v>41094</v>
      </c>
      <c r="K515" s="14">
        <v>7534668</v>
      </c>
      <c r="L515" s="5" t="s">
        <v>1115</v>
      </c>
      <c r="M515" s="22" t="s">
        <v>21</v>
      </c>
      <c r="N515" s="5" t="s">
        <v>1101</v>
      </c>
      <c r="O515" s="22" t="s">
        <v>23</v>
      </c>
      <c r="P515" s="22" t="s">
        <v>24</v>
      </c>
      <c r="Q515" s="5" t="s">
        <v>1102</v>
      </c>
    </row>
    <row r="516" spans="1:17" ht="127.5" x14ac:dyDescent="0.25">
      <c r="A516" s="7">
        <f t="shared" si="7"/>
        <v>514</v>
      </c>
      <c r="B516" s="8" t="s">
        <v>16</v>
      </c>
      <c r="C516" s="8">
        <v>891180084</v>
      </c>
      <c r="D516" s="8">
        <v>2</v>
      </c>
      <c r="E516" s="9" t="s">
        <v>1461</v>
      </c>
      <c r="F516" s="10">
        <v>900527353</v>
      </c>
      <c r="G516" s="9">
        <v>2</v>
      </c>
      <c r="H516" s="11" t="s">
        <v>1462</v>
      </c>
      <c r="I516" s="12" t="s">
        <v>1463</v>
      </c>
      <c r="J516" s="13">
        <v>41094</v>
      </c>
      <c r="K516" s="14">
        <v>7789400</v>
      </c>
      <c r="L516" s="5" t="s">
        <v>1115</v>
      </c>
      <c r="M516" s="22" t="s">
        <v>21</v>
      </c>
      <c r="N516" s="5" t="s">
        <v>1106</v>
      </c>
      <c r="O516" s="22" t="s">
        <v>23</v>
      </c>
      <c r="P516" s="22" t="s">
        <v>24</v>
      </c>
      <c r="Q516" s="5" t="s">
        <v>1119</v>
      </c>
    </row>
    <row r="517" spans="1:17" ht="216.75" x14ac:dyDescent="0.25">
      <c r="A517" s="7">
        <f t="shared" ref="A517:A580" si="8">A516+1</f>
        <v>515</v>
      </c>
      <c r="B517" s="8" t="s">
        <v>16</v>
      </c>
      <c r="C517" s="8">
        <v>891180084</v>
      </c>
      <c r="D517" s="8">
        <v>2</v>
      </c>
      <c r="E517" s="9" t="s">
        <v>1464</v>
      </c>
      <c r="F517" s="10">
        <v>813000052</v>
      </c>
      <c r="G517" s="9">
        <v>2</v>
      </c>
      <c r="H517" s="11" t="s">
        <v>1465</v>
      </c>
      <c r="I517" s="12" t="s">
        <v>1466</v>
      </c>
      <c r="J517" s="13">
        <v>41094</v>
      </c>
      <c r="K517" s="14">
        <v>40472939</v>
      </c>
      <c r="L517" s="5" t="s">
        <v>1115</v>
      </c>
      <c r="M517" s="22" t="s">
        <v>21</v>
      </c>
      <c r="N517" s="5" t="s">
        <v>1106</v>
      </c>
      <c r="O517" s="22" t="s">
        <v>23</v>
      </c>
      <c r="P517" s="22" t="s">
        <v>24</v>
      </c>
      <c r="Q517" s="5" t="s">
        <v>1102</v>
      </c>
    </row>
    <row r="518" spans="1:17" ht="165.75" x14ac:dyDescent="0.25">
      <c r="A518" s="7">
        <f t="shared" si="8"/>
        <v>516</v>
      </c>
      <c r="B518" s="8" t="s">
        <v>16</v>
      </c>
      <c r="C518" s="8">
        <v>891180084</v>
      </c>
      <c r="D518" s="8">
        <v>2</v>
      </c>
      <c r="E518" s="9" t="s">
        <v>338</v>
      </c>
      <c r="F518" s="10">
        <v>7694101</v>
      </c>
      <c r="G518" s="9">
        <v>9</v>
      </c>
      <c r="H518" s="11" t="s">
        <v>1467</v>
      </c>
      <c r="I518" s="12" t="s">
        <v>1468</v>
      </c>
      <c r="J518" s="13">
        <v>41095</v>
      </c>
      <c r="K518" s="14">
        <v>23750652</v>
      </c>
      <c r="L518" s="5" t="s">
        <v>1115</v>
      </c>
      <c r="M518" s="22" t="s">
        <v>21</v>
      </c>
      <c r="N518" s="5" t="s">
        <v>1106</v>
      </c>
      <c r="O518" s="22" t="s">
        <v>23</v>
      </c>
      <c r="P518" s="22" t="s">
        <v>24</v>
      </c>
      <c r="Q518" s="5" t="s">
        <v>1119</v>
      </c>
    </row>
    <row r="519" spans="1:17" ht="114.75" x14ac:dyDescent="0.25">
      <c r="A519" s="7">
        <f t="shared" si="8"/>
        <v>517</v>
      </c>
      <c r="B519" s="8" t="s">
        <v>16</v>
      </c>
      <c r="C519" s="8">
        <v>891180084</v>
      </c>
      <c r="D519" s="8">
        <v>2</v>
      </c>
      <c r="E519" s="9" t="s">
        <v>1469</v>
      </c>
      <c r="F519" s="10">
        <v>813009199</v>
      </c>
      <c r="G519" s="9">
        <v>7</v>
      </c>
      <c r="H519" s="11" t="s">
        <v>1470</v>
      </c>
      <c r="I519" s="12" t="s">
        <v>1471</v>
      </c>
      <c r="J519" s="13">
        <v>41101</v>
      </c>
      <c r="K519" s="14">
        <v>8100000</v>
      </c>
      <c r="L519" s="5" t="s">
        <v>43</v>
      </c>
      <c r="M519" s="22" t="s">
        <v>21</v>
      </c>
      <c r="N519" s="5" t="s">
        <v>1106</v>
      </c>
      <c r="O519" s="22" t="s">
        <v>23</v>
      </c>
      <c r="P519" s="22" t="s">
        <v>24</v>
      </c>
      <c r="Q519" s="5" t="s">
        <v>1060</v>
      </c>
    </row>
    <row r="520" spans="1:17" ht="76.5" x14ac:dyDescent="0.25">
      <c r="A520" s="7">
        <f t="shared" si="8"/>
        <v>518</v>
      </c>
      <c r="B520" s="8" t="s">
        <v>16</v>
      </c>
      <c r="C520" s="8">
        <v>891180084</v>
      </c>
      <c r="D520" s="8">
        <v>2</v>
      </c>
      <c r="E520" s="9" t="s">
        <v>1472</v>
      </c>
      <c r="F520" s="10">
        <v>12188365</v>
      </c>
      <c r="G520" s="9">
        <v>4</v>
      </c>
      <c r="H520" s="11" t="s">
        <v>1473</v>
      </c>
      <c r="I520" s="12" t="s">
        <v>1474</v>
      </c>
      <c r="J520" s="13">
        <v>41108</v>
      </c>
      <c r="K520" s="14">
        <v>3375075</v>
      </c>
      <c r="L520" s="5" t="s">
        <v>43</v>
      </c>
      <c r="M520" s="22" t="s">
        <v>21</v>
      </c>
      <c r="N520" s="5" t="s">
        <v>1106</v>
      </c>
      <c r="O520" s="22" t="s">
        <v>23</v>
      </c>
      <c r="P520" s="22" t="s">
        <v>24</v>
      </c>
      <c r="Q520" s="5" t="s">
        <v>1060</v>
      </c>
    </row>
    <row r="521" spans="1:17" ht="89.25" x14ac:dyDescent="0.25">
      <c r="A521" s="7">
        <f t="shared" si="8"/>
        <v>519</v>
      </c>
      <c r="B521" s="8" t="s">
        <v>16</v>
      </c>
      <c r="C521" s="8">
        <v>891180084</v>
      </c>
      <c r="D521" s="8">
        <v>2</v>
      </c>
      <c r="E521" s="9" t="s">
        <v>1475</v>
      </c>
      <c r="F521" s="10">
        <v>860001498</v>
      </c>
      <c r="G521" s="9">
        <v>9</v>
      </c>
      <c r="H521" s="11" t="s">
        <v>1476</v>
      </c>
      <c r="I521" s="12" t="s">
        <v>1477</v>
      </c>
      <c r="J521" s="13">
        <v>41109</v>
      </c>
      <c r="K521" s="14">
        <v>20600000</v>
      </c>
      <c r="L521" s="5" t="s">
        <v>1115</v>
      </c>
      <c r="M521" s="22" t="s">
        <v>21</v>
      </c>
      <c r="N521" s="5" t="s">
        <v>1101</v>
      </c>
      <c r="O521" s="22" t="s">
        <v>23</v>
      </c>
      <c r="P521" s="22" t="s">
        <v>24</v>
      </c>
      <c r="Q521" s="5" t="s">
        <v>1102</v>
      </c>
    </row>
    <row r="522" spans="1:17" ht="114.75" x14ac:dyDescent="0.25">
      <c r="A522" s="7">
        <f t="shared" si="8"/>
        <v>520</v>
      </c>
      <c r="B522" s="8" t="s">
        <v>16</v>
      </c>
      <c r="C522" s="8">
        <v>891180084</v>
      </c>
      <c r="D522" s="8">
        <v>2</v>
      </c>
      <c r="E522" s="9" t="s">
        <v>1478</v>
      </c>
      <c r="F522" s="10">
        <v>860035467</v>
      </c>
      <c r="G522" s="9">
        <v>7</v>
      </c>
      <c r="H522" s="11" t="s">
        <v>1479</v>
      </c>
      <c r="I522" s="12" t="s">
        <v>1480</v>
      </c>
      <c r="J522" s="13">
        <v>41109</v>
      </c>
      <c r="K522" s="14">
        <v>21075500</v>
      </c>
      <c r="L522" s="5" t="s">
        <v>1115</v>
      </c>
      <c r="M522" s="22" t="s">
        <v>21</v>
      </c>
      <c r="N522" s="5" t="s">
        <v>1101</v>
      </c>
      <c r="O522" s="22" t="s">
        <v>23</v>
      </c>
      <c r="P522" s="22" t="s">
        <v>24</v>
      </c>
      <c r="Q522" s="5" t="s">
        <v>1102</v>
      </c>
    </row>
    <row r="523" spans="1:17" ht="140.25" x14ac:dyDescent="0.25">
      <c r="A523" s="7">
        <f t="shared" si="8"/>
        <v>521</v>
      </c>
      <c r="B523" s="8" t="s">
        <v>16</v>
      </c>
      <c r="C523" s="8">
        <v>891180084</v>
      </c>
      <c r="D523" s="8">
        <v>2</v>
      </c>
      <c r="E523" s="9" t="s">
        <v>1481</v>
      </c>
      <c r="F523" s="10">
        <v>891101978</v>
      </c>
      <c r="G523" s="9">
        <v>4</v>
      </c>
      <c r="H523" s="11" t="s">
        <v>1482</v>
      </c>
      <c r="I523" s="12" t="s">
        <v>1483</v>
      </c>
      <c r="J523" s="13">
        <v>41109</v>
      </c>
      <c r="K523" s="14">
        <v>6960000</v>
      </c>
      <c r="L523" s="5" t="s">
        <v>43</v>
      </c>
      <c r="M523" s="22" t="s">
        <v>21</v>
      </c>
      <c r="N523" s="5" t="s">
        <v>1101</v>
      </c>
      <c r="O523" s="22" t="s">
        <v>23</v>
      </c>
      <c r="P523" s="22" t="s">
        <v>24</v>
      </c>
      <c r="Q523" s="5" t="s">
        <v>1484</v>
      </c>
    </row>
    <row r="524" spans="1:17" ht="153" x14ac:dyDescent="0.25">
      <c r="A524" s="7">
        <f t="shared" si="8"/>
        <v>522</v>
      </c>
      <c r="B524" s="8" t="s">
        <v>16</v>
      </c>
      <c r="C524" s="8">
        <v>891180084</v>
      </c>
      <c r="D524" s="8">
        <v>2</v>
      </c>
      <c r="E524" s="9" t="s">
        <v>1485</v>
      </c>
      <c r="F524" s="10">
        <v>55174201</v>
      </c>
      <c r="G524" s="9">
        <v>0</v>
      </c>
      <c r="H524" s="11" t="s">
        <v>1486</v>
      </c>
      <c r="I524" s="12" t="s">
        <v>1487</v>
      </c>
      <c r="J524" s="13">
        <v>41117</v>
      </c>
      <c r="K524" s="14">
        <v>3542059</v>
      </c>
      <c r="L524" s="5" t="s">
        <v>1115</v>
      </c>
      <c r="M524" s="22" t="s">
        <v>21</v>
      </c>
      <c r="N524" s="5" t="s">
        <v>1106</v>
      </c>
      <c r="O524" s="22" t="s">
        <v>23</v>
      </c>
      <c r="P524" s="22" t="s">
        <v>24</v>
      </c>
      <c r="Q524" s="5" t="s">
        <v>1119</v>
      </c>
    </row>
    <row r="525" spans="1:17" ht="127.5" x14ac:dyDescent="0.25">
      <c r="A525" s="7">
        <f t="shared" si="8"/>
        <v>523</v>
      </c>
      <c r="B525" s="8" t="s">
        <v>16</v>
      </c>
      <c r="C525" s="8">
        <v>891180084</v>
      </c>
      <c r="D525" s="8">
        <v>2</v>
      </c>
      <c r="E525" s="9" t="s">
        <v>1488</v>
      </c>
      <c r="F525" s="10">
        <v>55153458</v>
      </c>
      <c r="G525" s="9">
        <v>6</v>
      </c>
      <c r="H525" s="11" t="s">
        <v>1489</v>
      </c>
      <c r="I525" s="12" t="s">
        <v>1490</v>
      </c>
      <c r="J525" s="13">
        <v>41120</v>
      </c>
      <c r="K525" s="14">
        <v>1200600</v>
      </c>
      <c r="L525" s="5" t="s">
        <v>43</v>
      </c>
      <c r="M525" s="22" t="s">
        <v>21</v>
      </c>
      <c r="N525" s="5" t="s">
        <v>1106</v>
      </c>
      <c r="O525" s="22" t="s">
        <v>23</v>
      </c>
      <c r="P525" s="22" t="s">
        <v>24</v>
      </c>
      <c r="Q525" s="5" t="s">
        <v>1060</v>
      </c>
    </row>
    <row r="526" spans="1:17" ht="102" x14ac:dyDescent="0.25">
      <c r="A526" s="7">
        <f t="shared" si="8"/>
        <v>524</v>
      </c>
      <c r="B526" s="8" t="s">
        <v>16</v>
      </c>
      <c r="C526" s="8">
        <v>891180084</v>
      </c>
      <c r="D526" s="8">
        <v>2</v>
      </c>
      <c r="E526" s="9" t="s">
        <v>1491</v>
      </c>
      <c r="F526" s="10">
        <v>55169413</v>
      </c>
      <c r="G526" s="9">
        <v>5</v>
      </c>
      <c r="H526" s="11" t="s">
        <v>1492</v>
      </c>
      <c r="I526" s="12" t="s">
        <v>1493</v>
      </c>
      <c r="J526" s="13">
        <v>41121</v>
      </c>
      <c r="K526" s="14">
        <v>5294000</v>
      </c>
      <c r="L526" s="5" t="s">
        <v>43</v>
      </c>
      <c r="M526" s="22" t="s">
        <v>21</v>
      </c>
      <c r="N526" s="5" t="s">
        <v>1106</v>
      </c>
      <c r="O526" s="22" t="s">
        <v>23</v>
      </c>
      <c r="P526" s="22" t="s">
        <v>24</v>
      </c>
      <c r="Q526" s="5" t="s">
        <v>1060</v>
      </c>
    </row>
    <row r="527" spans="1:17" ht="267.75" x14ac:dyDescent="0.25">
      <c r="A527" s="7">
        <f t="shared" si="8"/>
        <v>525</v>
      </c>
      <c r="B527" s="8" t="s">
        <v>16</v>
      </c>
      <c r="C527" s="8">
        <v>891180084</v>
      </c>
      <c r="D527" s="8">
        <v>2</v>
      </c>
      <c r="E527" s="9" t="s">
        <v>338</v>
      </c>
      <c r="F527" s="10">
        <v>7694101</v>
      </c>
      <c r="G527" s="9">
        <v>9</v>
      </c>
      <c r="H527" s="11" t="s">
        <v>1494</v>
      </c>
      <c r="I527" s="12" t="s">
        <v>1495</v>
      </c>
      <c r="J527" s="13">
        <v>41123</v>
      </c>
      <c r="K527" s="14">
        <v>8317200</v>
      </c>
      <c r="L527" s="5" t="s">
        <v>1115</v>
      </c>
      <c r="M527" s="22" t="s">
        <v>21</v>
      </c>
      <c r="N527" s="5" t="s">
        <v>1106</v>
      </c>
      <c r="O527" s="22" t="s">
        <v>23</v>
      </c>
      <c r="P527" s="22" t="s">
        <v>24</v>
      </c>
      <c r="Q527" s="5" t="s">
        <v>1119</v>
      </c>
    </row>
    <row r="528" spans="1:17" ht="153" x14ac:dyDescent="0.25">
      <c r="A528" s="7">
        <f t="shared" si="8"/>
        <v>526</v>
      </c>
      <c r="B528" s="8" t="s">
        <v>16</v>
      </c>
      <c r="C528" s="8">
        <v>891180084</v>
      </c>
      <c r="D528" s="8">
        <v>2</v>
      </c>
      <c r="E528" s="9" t="s">
        <v>1488</v>
      </c>
      <c r="F528" s="10">
        <v>55153458</v>
      </c>
      <c r="G528" s="9">
        <v>6</v>
      </c>
      <c r="H528" s="11" t="s">
        <v>1496</v>
      </c>
      <c r="I528" s="12" t="s">
        <v>1497</v>
      </c>
      <c r="J528" s="13">
        <v>41127</v>
      </c>
      <c r="K528" s="14">
        <v>11600000</v>
      </c>
      <c r="L528" s="5" t="s">
        <v>43</v>
      </c>
      <c r="M528" s="22" t="s">
        <v>21</v>
      </c>
      <c r="N528" s="5" t="s">
        <v>1106</v>
      </c>
      <c r="O528" s="22" t="s">
        <v>23</v>
      </c>
      <c r="P528" s="22" t="s">
        <v>24</v>
      </c>
      <c r="Q528" s="5" t="s">
        <v>1119</v>
      </c>
    </row>
    <row r="529" spans="1:17" ht="114.75" x14ac:dyDescent="0.25">
      <c r="A529" s="7">
        <f t="shared" si="8"/>
        <v>527</v>
      </c>
      <c r="B529" s="8" t="s">
        <v>16</v>
      </c>
      <c r="C529" s="8">
        <v>891180084</v>
      </c>
      <c r="D529" s="8">
        <v>2</v>
      </c>
      <c r="E529" s="9" t="s">
        <v>1498</v>
      </c>
      <c r="F529" s="10">
        <v>12110303</v>
      </c>
      <c r="G529" s="9">
        <v>2</v>
      </c>
      <c r="H529" s="11" t="s">
        <v>1499</v>
      </c>
      <c r="I529" s="12" t="s">
        <v>1500</v>
      </c>
      <c r="J529" s="13">
        <v>41127</v>
      </c>
      <c r="K529" s="14">
        <v>2000000</v>
      </c>
      <c r="L529" s="5" t="s">
        <v>43</v>
      </c>
      <c r="M529" s="22" t="s">
        <v>21</v>
      </c>
      <c r="N529" s="5" t="s">
        <v>1101</v>
      </c>
      <c r="O529" s="22" t="s">
        <v>23</v>
      </c>
      <c r="P529" s="22" t="s">
        <v>24</v>
      </c>
      <c r="Q529" s="5" t="s">
        <v>1102</v>
      </c>
    </row>
    <row r="530" spans="1:17" ht="242.25" x14ac:dyDescent="0.25">
      <c r="A530" s="7">
        <f t="shared" si="8"/>
        <v>528</v>
      </c>
      <c r="B530" s="8" t="s">
        <v>16</v>
      </c>
      <c r="C530" s="8">
        <v>891180084</v>
      </c>
      <c r="D530" s="8">
        <v>2</v>
      </c>
      <c r="E530" s="9" t="s">
        <v>1501</v>
      </c>
      <c r="F530" s="10">
        <v>7703086</v>
      </c>
      <c r="G530" s="9">
        <v>6</v>
      </c>
      <c r="H530" s="11" t="s">
        <v>1502</v>
      </c>
      <c r="I530" s="12" t="s">
        <v>1503</v>
      </c>
      <c r="J530" s="13">
        <v>41127</v>
      </c>
      <c r="K530" s="14">
        <v>40730700</v>
      </c>
      <c r="L530" s="5" t="s">
        <v>43</v>
      </c>
      <c r="M530" s="22" t="s">
        <v>21</v>
      </c>
      <c r="N530" s="5" t="s">
        <v>1101</v>
      </c>
      <c r="O530" s="22" t="s">
        <v>23</v>
      </c>
      <c r="P530" s="22" t="s">
        <v>24</v>
      </c>
      <c r="Q530" s="5" t="s">
        <v>1102</v>
      </c>
    </row>
    <row r="531" spans="1:17" ht="102" x14ac:dyDescent="0.25">
      <c r="A531" s="7">
        <f t="shared" si="8"/>
        <v>529</v>
      </c>
      <c r="B531" s="8" t="s">
        <v>16</v>
      </c>
      <c r="C531" s="8">
        <v>891180084</v>
      </c>
      <c r="D531" s="8">
        <v>2</v>
      </c>
      <c r="E531" s="9" t="s">
        <v>1504</v>
      </c>
      <c r="F531" s="10">
        <v>830136176</v>
      </c>
      <c r="G531" s="9">
        <v>3</v>
      </c>
      <c r="H531" s="11" t="s">
        <v>1505</v>
      </c>
      <c r="I531" s="12" t="s">
        <v>1506</v>
      </c>
      <c r="J531" s="13">
        <v>41129</v>
      </c>
      <c r="K531" s="14">
        <v>6728000</v>
      </c>
      <c r="L531" s="5" t="s">
        <v>43</v>
      </c>
      <c r="M531" s="22" t="s">
        <v>21</v>
      </c>
      <c r="N531" s="5" t="s">
        <v>1101</v>
      </c>
      <c r="O531" s="22" t="s">
        <v>23</v>
      </c>
      <c r="P531" s="22" t="s">
        <v>24</v>
      </c>
      <c r="Q531" s="5" t="s">
        <v>1102</v>
      </c>
    </row>
    <row r="532" spans="1:17" ht="127.5" x14ac:dyDescent="0.25">
      <c r="A532" s="7">
        <f t="shared" si="8"/>
        <v>530</v>
      </c>
      <c r="B532" s="8" t="s">
        <v>16</v>
      </c>
      <c r="C532" s="8">
        <v>891180084</v>
      </c>
      <c r="D532" s="8">
        <v>2</v>
      </c>
      <c r="E532" s="9" t="s">
        <v>1507</v>
      </c>
      <c r="F532" s="10">
        <v>805000004</v>
      </c>
      <c r="G532" s="9">
        <v>1</v>
      </c>
      <c r="H532" s="11" t="s">
        <v>1508</v>
      </c>
      <c r="I532" s="12" t="s">
        <v>1509</v>
      </c>
      <c r="J532" s="13">
        <v>41129</v>
      </c>
      <c r="K532" s="14">
        <v>8775400</v>
      </c>
      <c r="L532" s="5" t="s">
        <v>43</v>
      </c>
      <c r="M532" s="22" t="s">
        <v>21</v>
      </c>
      <c r="N532" s="5" t="s">
        <v>1101</v>
      </c>
      <c r="O532" s="22" t="s">
        <v>23</v>
      </c>
      <c r="P532" s="22" t="s">
        <v>24</v>
      </c>
      <c r="Q532" s="5" t="s">
        <v>1102</v>
      </c>
    </row>
    <row r="533" spans="1:17" ht="165.75" x14ac:dyDescent="0.25">
      <c r="A533" s="7">
        <f t="shared" si="8"/>
        <v>531</v>
      </c>
      <c r="B533" s="8" t="s">
        <v>16</v>
      </c>
      <c r="C533" s="8">
        <v>891180084</v>
      </c>
      <c r="D533" s="8">
        <v>2</v>
      </c>
      <c r="E533" s="9" t="s">
        <v>1286</v>
      </c>
      <c r="F533" s="10">
        <v>4946065</v>
      </c>
      <c r="G533" s="9">
        <v>3</v>
      </c>
      <c r="H533" s="11" t="s">
        <v>1510</v>
      </c>
      <c r="I533" s="12" t="s">
        <v>1511</v>
      </c>
      <c r="J533" s="13">
        <v>41129</v>
      </c>
      <c r="K533" s="14">
        <v>712500</v>
      </c>
      <c r="L533" s="5" t="s">
        <v>43</v>
      </c>
      <c r="M533" s="22" t="s">
        <v>21</v>
      </c>
      <c r="N533" s="5" t="s">
        <v>1106</v>
      </c>
      <c r="O533" s="22" t="s">
        <v>23</v>
      </c>
      <c r="P533" s="22" t="s">
        <v>24</v>
      </c>
      <c r="Q533" s="5" t="s">
        <v>1060</v>
      </c>
    </row>
    <row r="534" spans="1:17" ht="89.25" x14ac:dyDescent="0.25">
      <c r="A534" s="7">
        <f t="shared" si="8"/>
        <v>532</v>
      </c>
      <c r="B534" s="8" t="s">
        <v>16</v>
      </c>
      <c r="C534" s="8">
        <v>891180084</v>
      </c>
      <c r="D534" s="8">
        <v>2</v>
      </c>
      <c r="E534" s="9" t="s">
        <v>1512</v>
      </c>
      <c r="F534" s="10">
        <v>830122424</v>
      </c>
      <c r="G534" s="9">
        <v>4</v>
      </c>
      <c r="H534" s="11" t="s">
        <v>1513</v>
      </c>
      <c r="I534" s="12" t="s">
        <v>1514</v>
      </c>
      <c r="J534" s="13">
        <v>41129</v>
      </c>
      <c r="K534" s="14">
        <v>14338783</v>
      </c>
      <c r="L534" s="5" t="s">
        <v>1115</v>
      </c>
      <c r="M534" s="22" t="s">
        <v>21</v>
      </c>
      <c r="N534" s="5" t="s">
        <v>1101</v>
      </c>
      <c r="O534" s="22" t="s">
        <v>23</v>
      </c>
      <c r="P534" s="22" t="s">
        <v>24</v>
      </c>
      <c r="Q534" s="5" t="s">
        <v>1102</v>
      </c>
    </row>
    <row r="535" spans="1:17" ht="140.25" x14ac:dyDescent="0.25">
      <c r="A535" s="7">
        <f t="shared" si="8"/>
        <v>533</v>
      </c>
      <c r="B535" s="8" t="s">
        <v>16</v>
      </c>
      <c r="C535" s="8">
        <v>891180084</v>
      </c>
      <c r="D535" s="8">
        <v>2</v>
      </c>
      <c r="E535" s="9" t="s">
        <v>1515</v>
      </c>
      <c r="F535" s="10">
        <v>1075220461</v>
      </c>
      <c r="G535" s="9">
        <v>1</v>
      </c>
      <c r="H535" s="11" t="s">
        <v>1516</v>
      </c>
      <c r="I535" s="12" t="s">
        <v>1517</v>
      </c>
      <c r="J535" s="13">
        <v>41135</v>
      </c>
      <c r="K535" s="14">
        <v>9890000</v>
      </c>
      <c r="L535" s="5" t="s">
        <v>43</v>
      </c>
      <c r="M535" s="22" t="s">
        <v>21</v>
      </c>
      <c r="N535" s="5" t="s">
        <v>1101</v>
      </c>
      <c r="O535" s="22" t="s">
        <v>23</v>
      </c>
      <c r="P535" s="22" t="s">
        <v>24</v>
      </c>
      <c r="Q535" s="5" t="s">
        <v>1102</v>
      </c>
    </row>
    <row r="536" spans="1:17" ht="165.75" x14ac:dyDescent="0.25">
      <c r="A536" s="7">
        <f t="shared" si="8"/>
        <v>534</v>
      </c>
      <c r="B536" s="8" t="s">
        <v>16</v>
      </c>
      <c r="C536" s="8">
        <v>891180084</v>
      </c>
      <c r="D536" s="8">
        <v>2</v>
      </c>
      <c r="E536" s="9" t="s">
        <v>85</v>
      </c>
      <c r="F536" s="10">
        <v>800220327</v>
      </c>
      <c r="G536" s="9">
        <v>9</v>
      </c>
      <c r="H536" s="11" t="s">
        <v>1518</v>
      </c>
      <c r="I536" s="12" t="s">
        <v>1519</v>
      </c>
      <c r="J536" s="13">
        <v>41136</v>
      </c>
      <c r="K536" s="14">
        <v>8100000</v>
      </c>
      <c r="L536" s="5" t="s">
        <v>43</v>
      </c>
      <c r="M536" s="22" t="s">
        <v>21</v>
      </c>
      <c r="N536" s="5" t="s">
        <v>1106</v>
      </c>
      <c r="O536" s="22" t="s">
        <v>23</v>
      </c>
      <c r="P536" s="22" t="s">
        <v>24</v>
      </c>
      <c r="Q536" s="5" t="s">
        <v>1060</v>
      </c>
    </row>
    <row r="537" spans="1:17" ht="165.75" x14ac:dyDescent="0.25">
      <c r="A537" s="7">
        <f t="shared" si="8"/>
        <v>535</v>
      </c>
      <c r="B537" s="8" t="s">
        <v>16</v>
      </c>
      <c r="C537" s="8">
        <v>891180084</v>
      </c>
      <c r="D537" s="8">
        <v>2</v>
      </c>
      <c r="E537" s="9" t="s">
        <v>1188</v>
      </c>
      <c r="F537" s="10">
        <v>813012915</v>
      </c>
      <c r="G537" s="9">
        <v>5</v>
      </c>
      <c r="H537" s="11" t="s">
        <v>1520</v>
      </c>
      <c r="I537" s="12" t="s">
        <v>1521</v>
      </c>
      <c r="J537" s="13">
        <v>41137</v>
      </c>
      <c r="K537" s="14">
        <v>5500000</v>
      </c>
      <c r="L537" s="5" t="s">
        <v>43</v>
      </c>
      <c r="M537" s="22" t="s">
        <v>21</v>
      </c>
      <c r="N537" s="5" t="s">
        <v>1106</v>
      </c>
      <c r="O537" s="22" t="s">
        <v>23</v>
      </c>
      <c r="P537" s="22" t="s">
        <v>24</v>
      </c>
      <c r="Q537" s="5" t="s">
        <v>1060</v>
      </c>
    </row>
    <row r="538" spans="1:17" ht="127.5" x14ac:dyDescent="0.25">
      <c r="A538" s="7">
        <f t="shared" si="8"/>
        <v>536</v>
      </c>
      <c r="B538" s="8" t="s">
        <v>16</v>
      </c>
      <c r="C538" s="8">
        <v>891180084</v>
      </c>
      <c r="D538" s="8">
        <v>2</v>
      </c>
      <c r="E538" s="9" t="s">
        <v>1522</v>
      </c>
      <c r="F538" s="10">
        <v>860020309</v>
      </c>
      <c r="G538" s="9">
        <v>6</v>
      </c>
      <c r="H538" s="11" t="s">
        <v>1523</v>
      </c>
      <c r="I538" s="12" t="s">
        <v>1524</v>
      </c>
      <c r="J538" s="13">
        <v>41142</v>
      </c>
      <c r="K538" s="14">
        <v>14616000</v>
      </c>
      <c r="L538" s="5" t="s">
        <v>43</v>
      </c>
      <c r="M538" s="22" t="s">
        <v>21</v>
      </c>
      <c r="N538" s="5" t="s">
        <v>1101</v>
      </c>
      <c r="O538" s="22" t="s">
        <v>23</v>
      </c>
      <c r="P538" s="22" t="s">
        <v>24</v>
      </c>
      <c r="Q538" s="5" t="s">
        <v>1102</v>
      </c>
    </row>
    <row r="539" spans="1:17" ht="140.25" x14ac:dyDescent="0.25">
      <c r="A539" s="7">
        <f t="shared" si="8"/>
        <v>537</v>
      </c>
      <c r="B539" s="8" t="s">
        <v>16</v>
      </c>
      <c r="C539" s="8">
        <v>891180084</v>
      </c>
      <c r="D539" s="8">
        <v>2</v>
      </c>
      <c r="E539" s="9" t="s">
        <v>1525</v>
      </c>
      <c r="F539" s="10">
        <v>830052968</v>
      </c>
      <c r="G539" s="9">
        <v>8</v>
      </c>
      <c r="H539" s="11" t="s">
        <v>1526</v>
      </c>
      <c r="I539" s="12" t="s">
        <v>1527</v>
      </c>
      <c r="J539" s="13">
        <v>41143</v>
      </c>
      <c r="K539" s="14">
        <v>6574300</v>
      </c>
      <c r="L539" s="5" t="s">
        <v>43</v>
      </c>
      <c r="M539" s="22" t="s">
        <v>21</v>
      </c>
      <c r="N539" s="5" t="s">
        <v>1101</v>
      </c>
      <c r="O539" s="22" t="s">
        <v>23</v>
      </c>
      <c r="P539" s="22" t="s">
        <v>24</v>
      </c>
      <c r="Q539" s="5" t="s">
        <v>1102</v>
      </c>
    </row>
    <row r="540" spans="1:17" ht="204" x14ac:dyDescent="0.25">
      <c r="A540" s="7">
        <f t="shared" si="8"/>
        <v>538</v>
      </c>
      <c r="B540" s="8" t="s">
        <v>16</v>
      </c>
      <c r="C540" s="8">
        <v>891180084</v>
      </c>
      <c r="D540" s="8">
        <v>2</v>
      </c>
      <c r="E540" s="9" t="s">
        <v>1370</v>
      </c>
      <c r="F540" s="10">
        <v>71739665</v>
      </c>
      <c r="G540" s="9">
        <v>9</v>
      </c>
      <c r="H540" s="11" t="s">
        <v>1528</v>
      </c>
      <c r="I540" s="12" t="s">
        <v>1529</v>
      </c>
      <c r="J540" s="13">
        <v>41144</v>
      </c>
      <c r="K540" s="14">
        <v>2592600</v>
      </c>
      <c r="L540" s="5" t="s">
        <v>43</v>
      </c>
      <c r="M540" s="22" t="s">
        <v>21</v>
      </c>
      <c r="N540" s="5" t="s">
        <v>1101</v>
      </c>
      <c r="O540" s="22" t="s">
        <v>23</v>
      </c>
      <c r="P540" s="22" t="s">
        <v>24</v>
      </c>
      <c r="Q540" s="5" t="s">
        <v>1102</v>
      </c>
    </row>
    <row r="541" spans="1:17" ht="114.75" x14ac:dyDescent="0.25">
      <c r="A541" s="7">
        <f t="shared" si="8"/>
        <v>539</v>
      </c>
      <c r="B541" s="8" t="s">
        <v>16</v>
      </c>
      <c r="C541" s="8">
        <v>891180084</v>
      </c>
      <c r="D541" s="8">
        <v>2</v>
      </c>
      <c r="E541" s="9" t="s">
        <v>1295</v>
      </c>
      <c r="F541" s="10">
        <v>800141049</v>
      </c>
      <c r="G541" s="9">
        <v>7</v>
      </c>
      <c r="H541" s="11" t="s">
        <v>1530</v>
      </c>
      <c r="I541" s="12" t="s">
        <v>1531</v>
      </c>
      <c r="J541" s="13">
        <v>41144</v>
      </c>
      <c r="K541" s="14">
        <v>31551981</v>
      </c>
      <c r="L541" s="5" t="s">
        <v>1115</v>
      </c>
      <c r="M541" s="22" t="s">
        <v>21</v>
      </c>
      <c r="N541" s="5" t="s">
        <v>1101</v>
      </c>
      <c r="O541" s="22" t="s">
        <v>23</v>
      </c>
      <c r="P541" s="22" t="s">
        <v>24</v>
      </c>
      <c r="Q541" s="5" t="s">
        <v>1102</v>
      </c>
    </row>
    <row r="542" spans="1:17" ht="140.25" x14ac:dyDescent="0.25">
      <c r="A542" s="7">
        <f t="shared" si="8"/>
        <v>540</v>
      </c>
      <c r="B542" s="8" t="s">
        <v>16</v>
      </c>
      <c r="C542" s="8">
        <v>891180084</v>
      </c>
      <c r="D542" s="8">
        <v>2</v>
      </c>
      <c r="E542" s="9" t="s">
        <v>1532</v>
      </c>
      <c r="F542" s="10">
        <v>830114064</v>
      </c>
      <c r="G542" s="9">
        <v>2</v>
      </c>
      <c r="H542" s="11" t="s">
        <v>1533</v>
      </c>
      <c r="I542" s="12" t="s">
        <v>1534</v>
      </c>
      <c r="J542" s="13">
        <v>41148</v>
      </c>
      <c r="K542" s="14">
        <v>10864560</v>
      </c>
      <c r="L542" s="5" t="s">
        <v>43</v>
      </c>
      <c r="M542" s="22" t="s">
        <v>21</v>
      </c>
      <c r="N542" s="5" t="s">
        <v>1106</v>
      </c>
      <c r="O542" s="22" t="s">
        <v>23</v>
      </c>
      <c r="P542" s="22" t="s">
        <v>24</v>
      </c>
      <c r="Q542" s="5" t="s">
        <v>1060</v>
      </c>
    </row>
    <row r="543" spans="1:17" ht="140.25" x14ac:dyDescent="0.25">
      <c r="A543" s="7">
        <f t="shared" si="8"/>
        <v>541</v>
      </c>
      <c r="B543" s="8" t="s">
        <v>16</v>
      </c>
      <c r="C543" s="8">
        <v>891180084</v>
      </c>
      <c r="D543" s="8">
        <v>2</v>
      </c>
      <c r="E543" s="9" t="s">
        <v>1535</v>
      </c>
      <c r="F543" s="10">
        <v>900105979</v>
      </c>
      <c r="G543" s="9">
        <v>1</v>
      </c>
      <c r="H543" s="11" t="s">
        <v>1536</v>
      </c>
      <c r="I543" s="12" t="s">
        <v>1537</v>
      </c>
      <c r="J543" s="13">
        <v>41148</v>
      </c>
      <c r="K543" s="14">
        <v>12552452</v>
      </c>
      <c r="L543" s="5" t="s">
        <v>43</v>
      </c>
      <c r="M543" s="22" t="s">
        <v>21</v>
      </c>
      <c r="N543" s="5" t="s">
        <v>1106</v>
      </c>
      <c r="O543" s="22" t="s">
        <v>23</v>
      </c>
      <c r="P543" s="22" t="s">
        <v>24</v>
      </c>
      <c r="Q543" s="5" t="s">
        <v>1060</v>
      </c>
    </row>
    <row r="544" spans="1:17" ht="114.75" x14ac:dyDescent="0.25">
      <c r="A544" s="7">
        <f t="shared" si="8"/>
        <v>542</v>
      </c>
      <c r="B544" s="8" t="s">
        <v>16</v>
      </c>
      <c r="C544" s="8">
        <v>891180084</v>
      </c>
      <c r="D544" s="8">
        <v>2</v>
      </c>
      <c r="E544" s="9" t="s">
        <v>1538</v>
      </c>
      <c r="F544" s="10">
        <v>12114383</v>
      </c>
      <c r="G544" s="9">
        <v>1</v>
      </c>
      <c r="H544" s="11" t="s">
        <v>1539</v>
      </c>
      <c r="I544" s="12" t="s">
        <v>1540</v>
      </c>
      <c r="J544" s="13">
        <v>41148</v>
      </c>
      <c r="K544" s="14">
        <v>1900000</v>
      </c>
      <c r="L544" s="5" t="s">
        <v>43</v>
      </c>
      <c r="M544" s="22" t="s">
        <v>21</v>
      </c>
      <c r="N544" s="5" t="s">
        <v>243</v>
      </c>
      <c r="O544" s="22" t="s">
        <v>23</v>
      </c>
      <c r="P544" s="22" t="s">
        <v>24</v>
      </c>
      <c r="Q544" s="5" t="s">
        <v>1102</v>
      </c>
    </row>
    <row r="545" spans="1:17" ht="63.75" x14ac:dyDescent="0.25">
      <c r="A545" s="7">
        <f t="shared" si="8"/>
        <v>543</v>
      </c>
      <c r="B545" s="8" t="s">
        <v>16</v>
      </c>
      <c r="C545" s="8">
        <v>891180084</v>
      </c>
      <c r="D545" s="8">
        <v>2</v>
      </c>
      <c r="E545" s="9" t="s">
        <v>1541</v>
      </c>
      <c r="F545" s="10">
        <v>12202440</v>
      </c>
      <c r="G545" s="9">
        <v>9</v>
      </c>
      <c r="H545" s="11" t="s">
        <v>1542</v>
      </c>
      <c r="I545" s="12" t="s">
        <v>1543</v>
      </c>
      <c r="J545" s="13">
        <v>41149</v>
      </c>
      <c r="K545" s="14">
        <v>2000000</v>
      </c>
      <c r="L545" s="5" t="s">
        <v>43</v>
      </c>
      <c r="M545" s="22" t="s">
        <v>21</v>
      </c>
      <c r="N545" s="5" t="s">
        <v>1106</v>
      </c>
      <c r="O545" s="22" t="s">
        <v>23</v>
      </c>
      <c r="P545" s="22" t="s">
        <v>24</v>
      </c>
      <c r="Q545" s="5" t="s">
        <v>1060</v>
      </c>
    </row>
    <row r="546" spans="1:17" ht="165.75" x14ac:dyDescent="0.25">
      <c r="A546" s="7">
        <f t="shared" si="8"/>
        <v>544</v>
      </c>
      <c r="B546" s="8" t="s">
        <v>16</v>
      </c>
      <c r="C546" s="8">
        <v>891180084</v>
      </c>
      <c r="D546" s="8">
        <v>2</v>
      </c>
      <c r="E546" s="9" t="s">
        <v>1393</v>
      </c>
      <c r="F546" s="10">
        <v>860518299</v>
      </c>
      <c r="G546" s="9">
        <v>1</v>
      </c>
      <c r="H546" s="11" t="s">
        <v>1544</v>
      </c>
      <c r="I546" s="12" t="s">
        <v>1545</v>
      </c>
      <c r="J546" s="13">
        <v>41149</v>
      </c>
      <c r="K546" s="14">
        <v>6999253</v>
      </c>
      <c r="L546" s="5" t="s">
        <v>1115</v>
      </c>
      <c r="M546" s="22" t="s">
        <v>21</v>
      </c>
      <c r="N546" s="5" t="s">
        <v>1101</v>
      </c>
      <c r="O546" s="22" t="s">
        <v>23</v>
      </c>
      <c r="P546" s="22" t="s">
        <v>24</v>
      </c>
      <c r="Q546" s="5" t="s">
        <v>1102</v>
      </c>
    </row>
    <row r="547" spans="1:17" ht="127.5" x14ac:dyDescent="0.25">
      <c r="A547" s="7">
        <f t="shared" si="8"/>
        <v>545</v>
      </c>
      <c r="B547" s="8" t="s">
        <v>16</v>
      </c>
      <c r="C547" s="8">
        <v>891180084</v>
      </c>
      <c r="D547" s="8">
        <v>2</v>
      </c>
      <c r="E547" s="9" t="s">
        <v>1546</v>
      </c>
      <c r="F547" s="10">
        <v>860001317</v>
      </c>
      <c r="G547" s="9">
        <v>4</v>
      </c>
      <c r="H547" s="11" t="s">
        <v>1547</v>
      </c>
      <c r="I547" s="12" t="s">
        <v>1548</v>
      </c>
      <c r="J547" s="13">
        <v>41149</v>
      </c>
      <c r="K547" s="14">
        <v>8227376</v>
      </c>
      <c r="L547" s="5" t="s">
        <v>43</v>
      </c>
      <c r="M547" s="22" t="s">
        <v>21</v>
      </c>
      <c r="N547" s="5" t="s">
        <v>1101</v>
      </c>
      <c r="O547" s="22" t="s">
        <v>23</v>
      </c>
      <c r="P547" s="22" t="s">
        <v>24</v>
      </c>
      <c r="Q547" s="5" t="s">
        <v>1102</v>
      </c>
    </row>
    <row r="548" spans="1:17" ht="127.5" x14ac:dyDescent="0.25">
      <c r="A548" s="7">
        <f t="shared" si="8"/>
        <v>546</v>
      </c>
      <c r="B548" s="8" t="s">
        <v>16</v>
      </c>
      <c r="C548" s="8">
        <v>891180084</v>
      </c>
      <c r="D548" s="8">
        <v>2</v>
      </c>
      <c r="E548" s="9" t="s">
        <v>1222</v>
      </c>
      <c r="F548" s="10">
        <v>7698297</v>
      </c>
      <c r="G548" s="9">
        <v>1</v>
      </c>
      <c r="H548" s="11" t="s">
        <v>1549</v>
      </c>
      <c r="I548" s="12" t="s">
        <v>1550</v>
      </c>
      <c r="J548" s="13">
        <v>41150</v>
      </c>
      <c r="K548" s="14">
        <v>1585000</v>
      </c>
      <c r="L548" s="5" t="s">
        <v>1115</v>
      </c>
      <c r="M548" s="22" t="s">
        <v>21</v>
      </c>
      <c r="N548" s="5" t="s">
        <v>1101</v>
      </c>
      <c r="O548" s="22" t="s">
        <v>23</v>
      </c>
      <c r="P548" s="22" t="s">
        <v>24</v>
      </c>
      <c r="Q548" s="5" t="s">
        <v>1102</v>
      </c>
    </row>
    <row r="549" spans="1:17" ht="191.25" x14ac:dyDescent="0.25">
      <c r="A549" s="7">
        <f t="shared" si="8"/>
        <v>547</v>
      </c>
      <c r="B549" s="8" t="s">
        <v>16</v>
      </c>
      <c r="C549" s="8">
        <v>891180084</v>
      </c>
      <c r="D549" s="8">
        <v>2</v>
      </c>
      <c r="E549" s="9" t="s">
        <v>1551</v>
      </c>
      <c r="F549" s="10">
        <v>12209281</v>
      </c>
      <c r="G549" s="9">
        <v>6</v>
      </c>
      <c r="H549" s="11" t="s">
        <v>1552</v>
      </c>
      <c r="I549" s="12" t="s">
        <v>1553</v>
      </c>
      <c r="J549" s="13">
        <v>41151</v>
      </c>
      <c r="K549" s="14">
        <f>10000000+1850000</f>
        <v>11850000</v>
      </c>
      <c r="L549" s="5" t="s">
        <v>43</v>
      </c>
      <c r="M549" s="22" t="s">
        <v>21</v>
      </c>
      <c r="N549" s="5" t="s">
        <v>1101</v>
      </c>
      <c r="O549" s="22" t="s">
        <v>23</v>
      </c>
      <c r="P549" s="22" t="s">
        <v>24</v>
      </c>
      <c r="Q549" s="5" t="s">
        <v>1102</v>
      </c>
    </row>
    <row r="550" spans="1:17" ht="191.25" x14ac:dyDescent="0.25">
      <c r="A550" s="7">
        <f t="shared" si="8"/>
        <v>548</v>
      </c>
      <c r="B550" s="8" t="s">
        <v>16</v>
      </c>
      <c r="C550" s="8">
        <v>891180084</v>
      </c>
      <c r="D550" s="8">
        <v>2</v>
      </c>
      <c r="E550" s="9" t="s">
        <v>1329</v>
      </c>
      <c r="F550" s="10">
        <v>900067362</v>
      </c>
      <c r="G550" s="9">
        <v>4</v>
      </c>
      <c r="H550" s="11" t="s">
        <v>1554</v>
      </c>
      <c r="I550" s="12" t="s">
        <v>1555</v>
      </c>
      <c r="J550" s="13">
        <v>41152</v>
      </c>
      <c r="K550" s="14">
        <v>30000000</v>
      </c>
      <c r="L550" s="5" t="s">
        <v>43</v>
      </c>
      <c r="M550" s="22" t="s">
        <v>21</v>
      </c>
      <c r="N550" s="5" t="s">
        <v>1101</v>
      </c>
      <c r="O550" s="22" t="s">
        <v>23</v>
      </c>
      <c r="P550" s="22" t="s">
        <v>24</v>
      </c>
      <c r="Q550" s="5" t="s">
        <v>1102</v>
      </c>
    </row>
    <row r="551" spans="1:17" ht="153" x14ac:dyDescent="0.25">
      <c r="A551" s="7">
        <f t="shared" si="8"/>
        <v>549</v>
      </c>
      <c r="B551" s="8" t="s">
        <v>16</v>
      </c>
      <c r="C551" s="8">
        <v>891180084</v>
      </c>
      <c r="D551" s="8">
        <v>2</v>
      </c>
      <c r="E551" s="9" t="s">
        <v>1393</v>
      </c>
      <c r="F551" s="10">
        <v>860518299</v>
      </c>
      <c r="G551" s="9">
        <v>1</v>
      </c>
      <c r="H551" s="11" t="s">
        <v>1556</v>
      </c>
      <c r="I551" s="12" t="s">
        <v>1557</v>
      </c>
      <c r="J551" s="13">
        <v>41152</v>
      </c>
      <c r="K551" s="14">
        <v>6274973</v>
      </c>
      <c r="L551" s="5" t="s">
        <v>43</v>
      </c>
      <c r="M551" s="22" t="s">
        <v>21</v>
      </c>
      <c r="N551" s="5" t="s">
        <v>1106</v>
      </c>
      <c r="O551" s="22" t="s">
        <v>23</v>
      </c>
      <c r="P551" s="22" t="s">
        <v>24</v>
      </c>
      <c r="Q551" s="5" t="s">
        <v>1060</v>
      </c>
    </row>
    <row r="552" spans="1:17" ht="153" x14ac:dyDescent="0.25">
      <c r="A552" s="7">
        <f t="shared" si="8"/>
        <v>550</v>
      </c>
      <c r="B552" s="8" t="s">
        <v>16</v>
      </c>
      <c r="C552" s="8">
        <v>891180084</v>
      </c>
      <c r="D552" s="8">
        <v>2</v>
      </c>
      <c r="E552" s="9" t="s">
        <v>1558</v>
      </c>
      <c r="F552" s="10">
        <v>55151659</v>
      </c>
      <c r="G552" s="9">
        <v>0</v>
      </c>
      <c r="H552" s="11" t="s">
        <v>1559</v>
      </c>
      <c r="I552" s="12" t="s">
        <v>1560</v>
      </c>
      <c r="J552" s="13">
        <v>41152</v>
      </c>
      <c r="K552" s="14">
        <v>26622000</v>
      </c>
      <c r="L552" s="5" t="s">
        <v>43</v>
      </c>
      <c r="M552" s="22" t="s">
        <v>21</v>
      </c>
      <c r="N552" s="5" t="s">
        <v>1106</v>
      </c>
      <c r="O552" s="22" t="s">
        <v>23</v>
      </c>
      <c r="P552" s="22" t="s">
        <v>24</v>
      </c>
      <c r="Q552" s="5" t="s">
        <v>1060</v>
      </c>
    </row>
    <row r="553" spans="1:17" ht="178.5" x14ac:dyDescent="0.25">
      <c r="A553" s="7">
        <f t="shared" si="8"/>
        <v>551</v>
      </c>
      <c r="B553" s="8" t="s">
        <v>16</v>
      </c>
      <c r="C553" s="8">
        <v>891180084</v>
      </c>
      <c r="D553" s="8">
        <v>2</v>
      </c>
      <c r="E553" s="9" t="s">
        <v>1561</v>
      </c>
      <c r="F553" s="10">
        <v>890908777</v>
      </c>
      <c r="G553" s="9">
        <v>1</v>
      </c>
      <c r="H553" s="11" t="s">
        <v>1562</v>
      </c>
      <c r="I553" s="12" t="s">
        <v>1563</v>
      </c>
      <c r="J553" s="13">
        <v>41152</v>
      </c>
      <c r="K553" s="14">
        <v>11277520</v>
      </c>
      <c r="L553" s="5" t="s">
        <v>43</v>
      </c>
      <c r="M553" s="22" t="s">
        <v>21</v>
      </c>
      <c r="N553" s="5" t="s">
        <v>1106</v>
      </c>
      <c r="O553" s="22" t="s">
        <v>23</v>
      </c>
      <c r="P553" s="22" t="s">
        <v>24</v>
      </c>
      <c r="Q553" s="5" t="s">
        <v>1060</v>
      </c>
    </row>
    <row r="554" spans="1:17" ht="63.75" x14ac:dyDescent="0.25">
      <c r="A554" s="7">
        <f t="shared" si="8"/>
        <v>552</v>
      </c>
      <c r="B554" s="8" t="s">
        <v>16</v>
      </c>
      <c r="C554" s="8">
        <v>891180084</v>
      </c>
      <c r="D554" s="8">
        <v>2</v>
      </c>
      <c r="E554" s="9" t="s">
        <v>1564</v>
      </c>
      <c r="F554" s="10">
        <v>1081153041</v>
      </c>
      <c r="G554" s="9">
        <v>4</v>
      </c>
      <c r="H554" s="11" t="s">
        <v>1565</v>
      </c>
      <c r="I554" s="12" t="s">
        <v>1566</v>
      </c>
      <c r="J554" s="13">
        <v>41152</v>
      </c>
      <c r="K554" s="14">
        <v>800000</v>
      </c>
      <c r="L554" s="5" t="s">
        <v>43</v>
      </c>
      <c r="M554" s="22" t="s">
        <v>21</v>
      </c>
      <c r="N554" s="5" t="s">
        <v>1106</v>
      </c>
      <c r="O554" s="22" t="s">
        <v>23</v>
      </c>
      <c r="P554" s="22" t="s">
        <v>24</v>
      </c>
      <c r="Q554" s="5" t="s">
        <v>1060</v>
      </c>
    </row>
    <row r="555" spans="1:17" ht="140.25" x14ac:dyDescent="0.25">
      <c r="A555" s="7">
        <f t="shared" si="8"/>
        <v>553</v>
      </c>
      <c r="B555" s="8" t="s">
        <v>16</v>
      </c>
      <c r="C555" s="8">
        <v>891180084</v>
      </c>
      <c r="D555" s="8">
        <v>2</v>
      </c>
      <c r="E555" s="9" t="s">
        <v>1567</v>
      </c>
      <c r="F555" s="10">
        <v>18391793</v>
      </c>
      <c r="G555" s="9">
        <v>4</v>
      </c>
      <c r="H555" s="11" t="s">
        <v>1568</v>
      </c>
      <c r="I555" s="12" t="s">
        <v>1569</v>
      </c>
      <c r="J555" s="13">
        <v>41155</v>
      </c>
      <c r="K555" s="14">
        <v>5115600</v>
      </c>
      <c r="L555" s="5" t="s">
        <v>43</v>
      </c>
      <c r="M555" s="22" t="s">
        <v>21</v>
      </c>
      <c r="N555" s="5" t="s">
        <v>1106</v>
      </c>
      <c r="O555" s="22" t="s">
        <v>23</v>
      </c>
      <c r="P555" s="22" t="s">
        <v>24</v>
      </c>
      <c r="Q555" s="5" t="s">
        <v>1060</v>
      </c>
    </row>
    <row r="556" spans="1:17" ht="76.5" x14ac:dyDescent="0.25">
      <c r="A556" s="7">
        <f t="shared" si="8"/>
        <v>554</v>
      </c>
      <c r="B556" s="8" t="s">
        <v>16</v>
      </c>
      <c r="C556" s="8">
        <v>891180084</v>
      </c>
      <c r="D556" s="8">
        <v>2</v>
      </c>
      <c r="E556" s="9" t="s">
        <v>1196</v>
      </c>
      <c r="F556" s="10">
        <v>12139597</v>
      </c>
      <c r="G556" s="9">
        <v>7</v>
      </c>
      <c r="H556" s="11" t="s">
        <v>1570</v>
      </c>
      <c r="I556" s="12" t="s">
        <v>1571</v>
      </c>
      <c r="J556" s="13">
        <v>41155</v>
      </c>
      <c r="K556" s="14">
        <v>2200000</v>
      </c>
      <c r="L556" s="5" t="s">
        <v>1115</v>
      </c>
      <c r="M556" s="22" t="s">
        <v>21</v>
      </c>
      <c r="N556" s="5" t="s">
        <v>1106</v>
      </c>
      <c r="O556" s="22" t="s">
        <v>23</v>
      </c>
      <c r="P556" s="22" t="s">
        <v>24</v>
      </c>
      <c r="Q556" s="5" t="s">
        <v>1119</v>
      </c>
    </row>
    <row r="557" spans="1:17" ht="153" x14ac:dyDescent="0.25">
      <c r="A557" s="7">
        <f t="shared" si="8"/>
        <v>555</v>
      </c>
      <c r="B557" s="8" t="s">
        <v>16</v>
      </c>
      <c r="C557" s="8">
        <v>891180084</v>
      </c>
      <c r="D557" s="8">
        <v>2</v>
      </c>
      <c r="E557" s="9" t="s">
        <v>1572</v>
      </c>
      <c r="F557" s="10">
        <v>830011990</v>
      </c>
      <c r="G557" s="9">
        <v>5</v>
      </c>
      <c r="H557" s="11" t="s">
        <v>1573</v>
      </c>
      <c r="I557" s="12" t="s">
        <v>1574</v>
      </c>
      <c r="J557" s="13">
        <v>41156</v>
      </c>
      <c r="K557" s="14">
        <v>2900000</v>
      </c>
      <c r="L557" s="5" t="s">
        <v>1115</v>
      </c>
      <c r="M557" s="22" t="s">
        <v>21</v>
      </c>
      <c r="N557" s="5" t="s">
        <v>1106</v>
      </c>
      <c r="O557" s="22" t="s">
        <v>23</v>
      </c>
      <c r="P557" s="22" t="s">
        <v>24</v>
      </c>
      <c r="Q557" s="5" t="s">
        <v>1119</v>
      </c>
    </row>
    <row r="558" spans="1:17" ht="89.25" x14ac:dyDescent="0.25">
      <c r="A558" s="7">
        <f t="shared" si="8"/>
        <v>556</v>
      </c>
      <c r="B558" s="8" t="s">
        <v>16</v>
      </c>
      <c r="C558" s="8">
        <v>891180084</v>
      </c>
      <c r="D558" s="8">
        <v>2</v>
      </c>
      <c r="E558" s="9" t="s">
        <v>1364</v>
      </c>
      <c r="F558" s="10">
        <v>36168895</v>
      </c>
      <c r="G558" s="9">
        <v>8</v>
      </c>
      <c r="H558" s="11" t="s">
        <v>1575</v>
      </c>
      <c r="I558" s="12" t="s">
        <v>1576</v>
      </c>
      <c r="J558" s="13">
        <v>41158</v>
      </c>
      <c r="K558" s="14">
        <v>17995000</v>
      </c>
      <c r="L558" s="5" t="s">
        <v>1115</v>
      </c>
      <c r="M558" s="22" t="s">
        <v>21</v>
      </c>
      <c r="N558" s="5" t="s">
        <v>1106</v>
      </c>
      <c r="O558" s="22" t="s">
        <v>23</v>
      </c>
      <c r="P558" s="22" t="s">
        <v>24</v>
      </c>
      <c r="Q558" s="5" t="s">
        <v>1119</v>
      </c>
    </row>
    <row r="559" spans="1:17" ht="216.75" x14ac:dyDescent="0.25">
      <c r="A559" s="7">
        <f t="shared" si="8"/>
        <v>557</v>
      </c>
      <c r="B559" s="8" t="s">
        <v>16</v>
      </c>
      <c r="C559" s="8">
        <v>891180084</v>
      </c>
      <c r="D559" s="8">
        <v>2</v>
      </c>
      <c r="E559" s="9" t="s">
        <v>1577</v>
      </c>
      <c r="F559" s="10">
        <v>43972205</v>
      </c>
      <c r="G559" s="9">
        <v>1</v>
      </c>
      <c r="H559" s="11" t="s">
        <v>1578</v>
      </c>
      <c r="I559" s="12" t="s">
        <v>1579</v>
      </c>
      <c r="J559" s="13">
        <v>41158</v>
      </c>
      <c r="K559" s="14">
        <v>1600000</v>
      </c>
      <c r="L559" s="5" t="s">
        <v>43</v>
      </c>
      <c r="M559" s="22" t="s">
        <v>21</v>
      </c>
      <c r="N559" s="5" t="s">
        <v>1101</v>
      </c>
      <c r="O559" s="22" t="s">
        <v>23</v>
      </c>
      <c r="P559" s="22" t="s">
        <v>24</v>
      </c>
      <c r="Q559" s="5" t="s">
        <v>1102</v>
      </c>
    </row>
    <row r="560" spans="1:17" ht="280.5" x14ac:dyDescent="0.25">
      <c r="A560" s="7">
        <f t="shared" si="8"/>
        <v>558</v>
      </c>
      <c r="B560" s="8" t="s">
        <v>16</v>
      </c>
      <c r="C560" s="8">
        <v>891180084</v>
      </c>
      <c r="D560" s="8">
        <v>2</v>
      </c>
      <c r="E560" s="9" t="s">
        <v>1580</v>
      </c>
      <c r="F560" s="10">
        <v>891411709</v>
      </c>
      <c r="G560" s="9">
        <v>1</v>
      </c>
      <c r="H560" s="11" t="s">
        <v>1581</v>
      </c>
      <c r="I560" s="12" t="s">
        <v>1582</v>
      </c>
      <c r="J560" s="13">
        <v>41159</v>
      </c>
      <c r="K560" s="14">
        <v>15005760</v>
      </c>
      <c r="L560" s="5" t="s">
        <v>1115</v>
      </c>
      <c r="M560" s="22" t="s">
        <v>21</v>
      </c>
      <c r="N560" s="5" t="s">
        <v>1106</v>
      </c>
      <c r="O560" s="22" t="s">
        <v>23</v>
      </c>
      <c r="P560" s="22" t="s">
        <v>24</v>
      </c>
      <c r="Q560" s="5" t="s">
        <v>1119</v>
      </c>
    </row>
    <row r="561" spans="1:17" ht="76.5" x14ac:dyDescent="0.25">
      <c r="A561" s="7">
        <f t="shared" si="8"/>
        <v>559</v>
      </c>
      <c r="B561" s="8" t="s">
        <v>16</v>
      </c>
      <c r="C561" s="8">
        <v>891180084</v>
      </c>
      <c r="D561" s="8">
        <v>2</v>
      </c>
      <c r="E561" s="9" t="s">
        <v>1583</v>
      </c>
      <c r="F561" s="10">
        <v>800058607</v>
      </c>
      <c r="G561" s="9">
        <v>2</v>
      </c>
      <c r="H561" s="11" t="s">
        <v>1584</v>
      </c>
      <c r="I561" s="12" t="s">
        <v>1585</v>
      </c>
      <c r="J561" s="13">
        <v>41162</v>
      </c>
      <c r="K561" s="14">
        <v>40020000</v>
      </c>
      <c r="L561" s="5" t="s">
        <v>1115</v>
      </c>
      <c r="M561" s="22" t="s">
        <v>21</v>
      </c>
      <c r="N561" s="5" t="s">
        <v>1106</v>
      </c>
      <c r="O561" s="22" t="s">
        <v>23</v>
      </c>
      <c r="P561" s="22" t="s">
        <v>24</v>
      </c>
      <c r="Q561" s="5" t="s">
        <v>1102</v>
      </c>
    </row>
    <row r="562" spans="1:17" ht="153" x14ac:dyDescent="0.25">
      <c r="A562" s="7">
        <f t="shared" si="8"/>
        <v>560</v>
      </c>
      <c r="B562" s="8" t="s">
        <v>16</v>
      </c>
      <c r="C562" s="8">
        <v>891180084</v>
      </c>
      <c r="D562" s="8">
        <v>2</v>
      </c>
      <c r="E562" s="9" t="s">
        <v>1586</v>
      </c>
      <c r="F562" s="10">
        <v>7702761</v>
      </c>
      <c r="G562" s="9">
        <v>5</v>
      </c>
      <c r="H562" s="11" t="s">
        <v>1587</v>
      </c>
      <c r="I562" s="12" t="s">
        <v>1588</v>
      </c>
      <c r="J562" s="13">
        <v>41163</v>
      </c>
      <c r="K562" s="14">
        <v>5770000</v>
      </c>
      <c r="L562" s="5" t="s">
        <v>43</v>
      </c>
      <c r="M562" s="22" t="s">
        <v>21</v>
      </c>
      <c r="N562" s="5" t="s">
        <v>1106</v>
      </c>
      <c r="O562" s="22" t="s">
        <v>23</v>
      </c>
      <c r="P562" s="22" t="s">
        <v>24</v>
      </c>
      <c r="Q562" s="5" t="s">
        <v>1060</v>
      </c>
    </row>
    <row r="563" spans="1:17" ht="114.75" x14ac:dyDescent="0.25">
      <c r="A563" s="7">
        <f t="shared" si="8"/>
        <v>561</v>
      </c>
      <c r="B563" s="8" t="s">
        <v>16</v>
      </c>
      <c r="C563" s="8">
        <v>891180084</v>
      </c>
      <c r="D563" s="8">
        <v>2</v>
      </c>
      <c r="E563" s="9" t="s">
        <v>1583</v>
      </c>
      <c r="F563" s="10">
        <v>800058607</v>
      </c>
      <c r="G563" s="9">
        <v>2</v>
      </c>
      <c r="H563" s="11" t="s">
        <v>1589</v>
      </c>
      <c r="I563" s="12" t="s">
        <v>1590</v>
      </c>
      <c r="J563" s="13">
        <v>41163</v>
      </c>
      <c r="K563" s="14">
        <v>4124177</v>
      </c>
      <c r="L563" s="5" t="s">
        <v>1115</v>
      </c>
      <c r="M563" s="22" t="s">
        <v>21</v>
      </c>
      <c r="N563" s="5" t="s">
        <v>1106</v>
      </c>
      <c r="O563" s="22" t="s">
        <v>23</v>
      </c>
      <c r="P563" s="22" t="s">
        <v>24</v>
      </c>
      <c r="Q563" s="5" t="s">
        <v>1119</v>
      </c>
    </row>
    <row r="564" spans="1:17" ht="191.25" x14ac:dyDescent="0.25">
      <c r="A564" s="7">
        <f t="shared" si="8"/>
        <v>562</v>
      </c>
      <c r="B564" s="8" t="s">
        <v>16</v>
      </c>
      <c r="C564" s="8">
        <v>891180084</v>
      </c>
      <c r="D564" s="8">
        <v>2</v>
      </c>
      <c r="E564" s="9" t="s">
        <v>1591</v>
      </c>
      <c r="F564" s="10">
        <v>36310560</v>
      </c>
      <c r="G564" s="9">
        <v>4</v>
      </c>
      <c r="H564" s="11" t="s">
        <v>1592</v>
      </c>
      <c r="I564" s="12" t="s">
        <v>1593</v>
      </c>
      <c r="J564" s="13">
        <v>41165</v>
      </c>
      <c r="K564" s="14">
        <v>870000</v>
      </c>
      <c r="L564" s="5" t="s">
        <v>43</v>
      </c>
      <c r="M564" s="22" t="s">
        <v>21</v>
      </c>
      <c r="N564" s="5" t="s">
        <v>1106</v>
      </c>
      <c r="O564" s="22" t="s">
        <v>23</v>
      </c>
      <c r="P564" s="22" t="s">
        <v>24</v>
      </c>
      <c r="Q564" s="5" t="s">
        <v>1060</v>
      </c>
    </row>
    <row r="565" spans="1:17" ht="89.25" x14ac:dyDescent="0.25">
      <c r="A565" s="7">
        <f t="shared" si="8"/>
        <v>563</v>
      </c>
      <c r="B565" s="8" t="s">
        <v>16</v>
      </c>
      <c r="C565" s="8">
        <v>891180084</v>
      </c>
      <c r="D565" s="8">
        <v>2</v>
      </c>
      <c r="E565" s="9" t="s">
        <v>1594</v>
      </c>
      <c r="F565" s="10">
        <v>10168662</v>
      </c>
      <c r="G565" s="9">
        <v>4</v>
      </c>
      <c r="H565" s="11" t="s">
        <v>1595</v>
      </c>
      <c r="I565" s="12" t="s">
        <v>1596</v>
      </c>
      <c r="J565" s="13">
        <v>41166</v>
      </c>
      <c r="K565" s="14">
        <v>7359998</v>
      </c>
      <c r="L565" s="5" t="s">
        <v>43</v>
      </c>
      <c r="M565" s="22" t="s">
        <v>21</v>
      </c>
      <c r="N565" s="5" t="s">
        <v>1106</v>
      </c>
      <c r="O565" s="22" t="s">
        <v>23</v>
      </c>
      <c r="P565" s="22" t="s">
        <v>24</v>
      </c>
      <c r="Q565" s="5" t="s">
        <v>1060</v>
      </c>
    </row>
    <row r="566" spans="1:17" ht="153" x14ac:dyDescent="0.25">
      <c r="A566" s="7">
        <f t="shared" si="8"/>
        <v>564</v>
      </c>
      <c r="B566" s="8" t="s">
        <v>16</v>
      </c>
      <c r="C566" s="8">
        <v>891180084</v>
      </c>
      <c r="D566" s="8">
        <v>2</v>
      </c>
      <c r="E566" s="9" t="s">
        <v>1597</v>
      </c>
      <c r="F566" s="10">
        <v>7725484</v>
      </c>
      <c r="G566" s="9">
        <v>9</v>
      </c>
      <c r="H566" s="11" t="s">
        <v>1598</v>
      </c>
      <c r="I566" s="12" t="s">
        <v>1599</v>
      </c>
      <c r="J566" s="13">
        <v>41166</v>
      </c>
      <c r="K566" s="14">
        <v>2500000</v>
      </c>
      <c r="L566" s="5" t="s">
        <v>43</v>
      </c>
      <c r="M566" s="22" t="s">
        <v>21</v>
      </c>
      <c r="N566" s="5" t="s">
        <v>1101</v>
      </c>
      <c r="O566" s="22" t="s">
        <v>23</v>
      </c>
      <c r="P566" s="22" t="s">
        <v>24</v>
      </c>
      <c r="Q566" s="5" t="s">
        <v>1102</v>
      </c>
    </row>
    <row r="567" spans="1:17" ht="127.5" x14ac:dyDescent="0.25">
      <c r="A567" s="7">
        <f t="shared" si="8"/>
        <v>565</v>
      </c>
      <c r="B567" s="8" t="s">
        <v>16</v>
      </c>
      <c r="C567" s="8">
        <v>891180084</v>
      </c>
      <c r="D567" s="8">
        <v>2</v>
      </c>
      <c r="E567" s="9" t="s">
        <v>1600</v>
      </c>
      <c r="F567" s="10">
        <v>900231941</v>
      </c>
      <c r="G567" s="9">
        <v>1</v>
      </c>
      <c r="H567" s="11" t="s">
        <v>1601</v>
      </c>
      <c r="I567" s="12" t="s">
        <v>1602</v>
      </c>
      <c r="J567" s="13">
        <v>41166</v>
      </c>
      <c r="K567" s="14">
        <v>23644555</v>
      </c>
      <c r="L567" s="5" t="s">
        <v>1115</v>
      </c>
      <c r="M567" s="22" t="s">
        <v>21</v>
      </c>
      <c r="N567" s="5" t="s">
        <v>1106</v>
      </c>
      <c r="O567" s="22" t="s">
        <v>23</v>
      </c>
      <c r="P567" s="22" t="s">
        <v>24</v>
      </c>
      <c r="Q567" s="5" t="s">
        <v>1119</v>
      </c>
    </row>
    <row r="568" spans="1:17" ht="140.25" x14ac:dyDescent="0.25">
      <c r="A568" s="7">
        <f t="shared" si="8"/>
        <v>566</v>
      </c>
      <c r="B568" s="8" t="s">
        <v>16</v>
      </c>
      <c r="C568" s="8">
        <v>891180084</v>
      </c>
      <c r="D568" s="8">
        <v>2</v>
      </c>
      <c r="E568" s="9" t="s">
        <v>1603</v>
      </c>
      <c r="F568" s="10">
        <v>12123013</v>
      </c>
      <c r="G568" s="9">
        <v>8</v>
      </c>
      <c r="H568" s="11" t="s">
        <v>1604</v>
      </c>
      <c r="I568" s="12" t="s">
        <v>1605</v>
      </c>
      <c r="J568" s="13">
        <v>41166</v>
      </c>
      <c r="K568" s="14">
        <v>9600000</v>
      </c>
      <c r="L568" s="5" t="s">
        <v>43</v>
      </c>
      <c r="M568" s="22" t="s">
        <v>21</v>
      </c>
      <c r="N568" s="5" t="s">
        <v>1106</v>
      </c>
      <c r="O568" s="22" t="s">
        <v>23</v>
      </c>
      <c r="P568" s="22" t="s">
        <v>24</v>
      </c>
      <c r="Q568" s="5" t="s">
        <v>1060</v>
      </c>
    </row>
    <row r="569" spans="1:17" ht="153" x14ac:dyDescent="0.25">
      <c r="A569" s="7">
        <f t="shared" si="8"/>
        <v>567</v>
      </c>
      <c r="B569" s="8" t="s">
        <v>16</v>
      </c>
      <c r="C569" s="8">
        <v>891180084</v>
      </c>
      <c r="D569" s="8">
        <v>2</v>
      </c>
      <c r="E569" s="9" t="s">
        <v>1558</v>
      </c>
      <c r="F569" s="10">
        <v>55151659</v>
      </c>
      <c r="G569" s="9">
        <v>0</v>
      </c>
      <c r="H569" s="11" t="s">
        <v>1606</v>
      </c>
      <c r="I569" s="12" t="s">
        <v>1607</v>
      </c>
      <c r="J569" s="13">
        <v>41169</v>
      </c>
      <c r="K569" s="14">
        <v>14175200</v>
      </c>
      <c r="L569" s="5" t="s">
        <v>43</v>
      </c>
      <c r="M569" s="22" t="s">
        <v>21</v>
      </c>
      <c r="N569" s="5" t="s">
        <v>1106</v>
      </c>
      <c r="O569" s="22" t="s">
        <v>23</v>
      </c>
      <c r="P569" s="22" t="s">
        <v>24</v>
      </c>
      <c r="Q569" s="5" t="s">
        <v>1060</v>
      </c>
    </row>
    <row r="570" spans="1:17" ht="114.75" x14ac:dyDescent="0.25">
      <c r="A570" s="7">
        <f t="shared" si="8"/>
        <v>568</v>
      </c>
      <c r="B570" s="8" t="s">
        <v>16</v>
      </c>
      <c r="C570" s="8">
        <v>891180084</v>
      </c>
      <c r="D570" s="8">
        <v>2</v>
      </c>
      <c r="E570" s="9" t="s">
        <v>1608</v>
      </c>
      <c r="F570" s="10">
        <v>860040094</v>
      </c>
      <c r="G570" s="9">
        <v>3</v>
      </c>
      <c r="H570" s="11" t="s">
        <v>1609</v>
      </c>
      <c r="I570" s="12" t="s">
        <v>1610</v>
      </c>
      <c r="J570" s="13">
        <v>41170</v>
      </c>
      <c r="K570" s="14">
        <v>7158360</v>
      </c>
      <c r="L570" s="5" t="s">
        <v>1115</v>
      </c>
      <c r="M570" s="22" t="s">
        <v>21</v>
      </c>
      <c r="N570" s="5" t="s">
        <v>1106</v>
      </c>
      <c r="O570" s="22" t="s">
        <v>23</v>
      </c>
      <c r="P570" s="22" t="s">
        <v>24</v>
      </c>
      <c r="Q570" s="5" t="s">
        <v>1119</v>
      </c>
    </row>
    <row r="571" spans="1:17" ht="140.25" x14ac:dyDescent="0.25">
      <c r="A571" s="7">
        <f t="shared" si="8"/>
        <v>569</v>
      </c>
      <c r="B571" s="8" t="s">
        <v>16</v>
      </c>
      <c r="C571" s="8">
        <v>891180084</v>
      </c>
      <c r="D571" s="8">
        <v>2</v>
      </c>
      <c r="E571" s="9" t="s">
        <v>1611</v>
      </c>
      <c r="F571" s="10">
        <v>900366668</v>
      </c>
      <c r="G571" s="9">
        <v>5</v>
      </c>
      <c r="H571" s="11" t="s">
        <v>1612</v>
      </c>
      <c r="I571" s="12" t="s">
        <v>1613</v>
      </c>
      <c r="J571" s="13">
        <v>41170</v>
      </c>
      <c r="K571" s="14">
        <v>10555542</v>
      </c>
      <c r="L571" s="5" t="s">
        <v>1115</v>
      </c>
      <c r="M571" s="22" t="s">
        <v>21</v>
      </c>
      <c r="N571" s="5" t="s">
        <v>1106</v>
      </c>
      <c r="O571" s="22" t="s">
        <v>23</v>
      </c>
      <c r="P571" s="22" t="s">
        <v>24</v>
      </c>
      <c r="Q571" s="5" t="s">
        <v>1119</v>
      </c>
    </row>
    <row r="572" spans="1:17" ht="89.25" x14ac:dyDescent="0.25">
      <c r="A572" s="7">
        <f t="shared" si="8"/>
        <v>570</v>
      </c>
      <c r="B572" s="8" t="s">
        <v>16</v>
      </c>
      <c r="C572" s="8">
        <v>891180084</v>
      </c>
      <c r="D572" s="8">
        <v>2</v>
      </c>
      <c r="E572" s="9" t="s">
        <v>1614</v>
      </c>
      <c r="F572" s="10">
        <v>10080986</v>
      </c>
      <c r="G572" s="9">
        <v>5</v>
      </c>
      <c r="H572" s="11" t="s">
        <v>1615</v>
      </c>
      <c r="I572" s="12" t="s">
        <v>1616</v>
      </c>
      <c r="J572" s="13">
        <v>41172</v>
      </c>
      <c r="K572" s="14">
        <f>2092848+849661</f>
        <v>2942509</v>
      </c>
      <c r="L572" s="5" t="s">
        <v>1115</v>
      </c>
      <c r="M572" s="22" t="s">
        <v>21</v>
      </c>
      <c r="N572" s="5" t="s">
        <v>1106</v>
      </c>
      <c r="O572" s="22" t="s">
        <v>23</v>
      </c>
      <c r="P572" s="22" t="s">
        <v>24</v>
      </c>
      <c r="Q572" s="5" t="s">
        <v>1119</v>
      </c>
    </row>
    <row r="573" spans="1:17" ht="165.75" x14ac:dyDescent="0.25">
      <c r="A573" s="7">
        <f t="shared" si="8"/>
        <v>571</v>
      </c>
      <c r="B573" s="8" t="s">
        <v>16</v>
      </c>
      <c r="C573" s="8">
        <v>891180084</v>
      </c>
      <c r="D573" s="8">
        <v>2</v>
      </c>
      <c r="E573" s="16" t="s">
        <v>44</v>
      </c>
      <c r="F573" s="10">
        <v>813004745</v>
      </c>
      <c r="G573" s="9">
        <v>6</v>
      </c>
      <c r="H573" s="11" t="s">
        <v>1617</v>
      </c>
      <c r="I573" s="12" t="s">
        <v>1618</v>
      </c>
      <c r="J573" s="13">
        <v>41176</v>
      </c>
      <c r="K573" s="14">
        <v>1605000</v>
      </c>
      <c r="L573" s="5" t="s">
        <v>47</v>
      </c>
      <c r="M573" s="22" t="s">
        <v>21</v>
      </c>
      <c r="N573" s="5" t="s">
        <v>1106</v>
      </c>
      <c r="O573" s="22" t="s">
        <v>23</v>
      </c>
      <c r="P573" s="22" t="s">
        <v>24</v>
      </c>
      <c r="Q573" s="5" t="s">
        <v>1060</v>
      </c>
    </row>
    <row r="574" spans="1:17" ht="178.5" x14ac:dyDescent="0.25">
      <c r="A574" s="7">
        <f t="shared" si="8"/>
        <v>572</v>
      </c>
      <c r="B574" s="8" t="s">
        <v>16</v>
      </c>
      <c r="C574" s="8">
        <v>891180084</v>
      </c>
      <c r="D574" s="8">
        <v>2</v>
      </c>
      <c r="E574" s="9" t="s">
        <v>614</v>
      </c>
      <c r="F574" s="10">
        <v>36172136</v>
      </c>
      <c r="G574" s="9">
        <v>5</v>
      </c>
      <c r="H574" s="11" t="s">
        <v>1619</v>
      </c>
      <c r="I574" s="12" t="s">
        <v>1620</v>
      </c>
      <c r="J574" s="13">
        <v>41177</v>
      </c>
      <c r="K574" s="14">
        <v>8940000</v>
      </c>
      <c r="L574" s="5" t="s">
        <v>43</v>
      </c>
      <c r="M574" s="22" t="s">
        <v>21</v>
      </c>
      <c r="N574" s="5" t="s">
        <v>1106</v>
      </c>
      <c r="O574" s="22" t="s">
        <v>23</v>
      </c>
      <c r="P574" s="22" t="s">
        <v>24</v>
      </c>
      <c r="Q574" s="5" t="s">
        <v>1060</v>
      </c>
    </row>
    <row r="575" spans="1:17" ht="76.5" x14ac:dyDescent="0.25">
      <c r="A575" s="7">
        <f t="shared" si="8"/>
        <v>573</v>
      </c>
      <c r="B575" s="8" t="s">
        <v>16</v>
      </c>
      <c r="C575" s="8">
        <v>891180084</v>
      </c>
      <c r="D575" s="8">
        <v>2</v>
      </c>
      <c r="E575" s="9" t="s">
        <v>1621</v>
      </c>
      <c r="F575" s="10">
        <v>7697845</v>
      </c>
      <c r="G575" s="9">
        <v>3</v>
      </c>
      <c r="H575" s="11" t="s">
        <v>1622</v>
      </c>
      <c r="I575" s="12" t="s">
        <v>1623</v>
      </c>
      <c r="J575" s="13">
        <v>41178</v>
      </c>
      <c r="K575" s="14">
        <v>4320000</v>
      </c>
      <c r="L575" s="5" t="s">
        <v>43</v>
      </c>
      <c r="M575" s="22" t="s">
        <v>21</v>
      </c>
      <c r="N575" s="5" t="s">
        <v>1106</v>
      </c>
      <c r="O575" s="22" t="s">
        <v>23</v>
      </c>
      <c r="P575" s="22" t="s">
        <v>24</v>
      </c>
      <c r="Q575" s="5" t="s">
        <v>1060</v>
      </c>
    </row>
    <row r="576" spans="1:17" ht="51" x14ac:dyDescent="0.25">
      <c r="A576" s="7">
        <f t="shared" si="8"/>
        <v>574</v>
      </c>
      <c r="B576" s="8" t="s">
        <v>16</v>
      </c>
      <c r="C576" s="8">
        <v>891180084</v>
      </c>
      <c r="D576" s="8">
        <v>2</v>
      </c>
      <c r="E576" s="9" t="s">
        <v>1624</v>
      </c>
      <c r="F576" s="10">
        <v>800179073</v>
      </c>
      <c r="G576" s="9">
        <v>9</v>
      </c>
      <c r="H576" s="11" t="s">
        <v>1625</v>
      </c>
      <c r="I576" s="12" t="s">
        <v>1626</v>
      </c>
      <c r="J576" s="13">
        <v>41180</v>
      </c>
      <c r="K576" s="14">
        <v>3631960</v>
      </c>
      <c r="L576" s="5" t="s">
        <v>43</v>
      </c>
      <c r="M576" s="22" t="s">
        <v>21</v>
      </c>
      <c r="N576" s="5" t="s">
        <v>1106</v>
      </c>
      <c r="O576" s="22" t="s">
        <v>23</v>
      </c>
      <c r="P576" s="22" t="s">
        <v>24</v>
      </c>
      <c r="Q576" s="5" t="s">
        <v>1060</v>
      </c>
    </row>
    <row r="577" spans="1:17" ht="140.25" x14ac:dyDescent="0.25">
      <c r="A577" s="7">
        <f t="shared" si="8"/>
        <v>575</v>
      </c>
      <c r="B577" s="8" t="s">
        <v>16</v>
      </c>
      <c r="C577" s="8">
        <v>891180084</v>
      </c>
      <c r="D577" s="8">
        <v>2</v>
      </c>
      <c r="E577" s="9" t="s">
        <v>1627</v>
      </c>
      <c r="F577" s="10">
        <v>890324487</v>
      </c>
      <c r="G577" s="9">
        <v>3</v>
      </c>
      <c r="H577" s="11" t="s">
        <v>1628</v>
      </c>
      <c r="I577" s="12" t="s">
        <v>1629</v>
      </c>
      <c r="J577" s="13">
        <v>41180</v>
      </c>
      <c r="K577" s="14">
        <v>4482994</v>
      </c>
      <c r="L577" s="5" t="s">
        <v>1115</v>
      </c>
      <c r="M577" s="22" t="s">
        <v>21</v>
      </c>
      <c r="N577" s="5" t="s">
        <v>1106</v>
      </c>
      <c r="O577" s="22" t="s">
        <v>23</v>
      </c>
      <c r="P577" s="22" t="s">
        <v>24</v>
      </c>
      <c r="Q577" s="5" t="s">
        <v>1119</v>
      </c>
    </row>
    <row r="578" spans="1:17" ht="140.25" x14ac:dyDescent="0.25">
      <c r="A578" s="7">
        <f t="shared" si="8"/>
        <v>576</v>
      </c>
      <c r="B578" s="8" t="s">
        <v>16</v>
      </c>
      <c r="C578" s="8">
        <v>891180084</v>
      </c>
      <c r="D578" s="8">
        <v>2</v>
      </c>
      <c r="E578" s="9" t="s">
        <v>1580</v>
      </c>
      <c r="F578" s="10">
        <v>891411709</v>
      </c>
      <c r="G578" s="9">
        <v>1</v>
      </c>
      <c r="H578" s="11" t="s">
        <v>1630</v>
      </c>
      <c r="I578" s="12" t="s">
        <v>1631</v>
      </c>
      <c r="J578" s="13">
        <v>41180</v>
      </c>
      <c r="K578" s="14">
        <v>2951040</v>
      </c>
      <c r="L578" s="5" t="s">
        <v>1115</v>
      </c>
      <c r="M578" s="22" t="s">
        <v>21</v>
      </c>
      <c r="N578" s="5" t="s">
        <v>1106</v>
      </c>
      <c r="O578" s="22" t="s">
        <v>23</v>
      </c>
      <c r="P578" s="22" t="s">
        <v>24</v>
      </c>
      <c r="Q578" s="5" t="s">
        <v>1119</v>
      </c>
    </row>
    <row r="579" spans="1:17" ht="89.25" x14ac:dyDescent="0.25">
      <c r="A579" s="7">
        <f t="shared" si="8"/>
        <v>577</v>
      </c>
      <c r="B579" s="8" t="s">
        <v>16</v>
      </c>
      <c r="C579" s="8">
        <v>891180084</v>
      </c>
      <c r="D579" s="8">
        <v>2</v>
      </c>
      <c r="E579" s="9" t="s">
        <v>1632</v>
      </c>
      <c r="F579" s="10">
        <v>900209217</v>
      </c>
      <c r="G579" s="9">
        <v>5</v>
      </c>
      <c r="H579" s="11" t="s">
        <v>1633</v>
      </c>
      <c r="I579" s="12" t="s">
        <v>1634</v>
      </c>
      <c r="J579" s="13">
        <v>41180</v>
      </c>
      <c r="K579" s="14">
        <v>5100000</v>
      </c>
      <c r="L579" s="5" t="s">
        <v>1115</v>
      </c>
      <c r="M579" s="22" t="s">
        <v>21</v>
      </c>
      <c r="N579" s="5" t="s">
        <v>1101</v>
      </c>
      <c r="O579" s="22" t="s">
        <v>23</v>
      </c>
      <c r="P579" s="22" t="s">
        <v>24</v>
      </c>
      <c r="Q579" s="5" t="s">
        <v>1102</v>
      </c>
    </row>
    <row r="580" spans="1:17" ht="89.25" x14ac:dyDescent="0.25">
      <c r="A580" s="7">
        <f t="shared" si="8"/>
        <v>578</v>
      </c>
      <c r="B580" s="8" t="s">
        <v>16</v>
      </c>
      <c r="C580" s="8">
        <v>891180084</v>
      </c>
      <c r="D580" s="8">
        <v>2</v>
      </c>
      <c r="E580" s="9" t="s">
        <v>1635</v>
      </c>
      <c r="F580" s="10">
        <v>7685575</v>
      </c>
      <c r="G580" s="9">
        <v>8</v>
      </c>
      <c r="H580" s="11" t="s">
        <v>1636</v>
      </c>
      <c r="I580" s="12" t="s">
        <v>1637</v>
      </c>
      <c r="J580" s="13">
        <v>41180</v>
      </c>
      <c r="K580" s="14">
        <v>800000</v>
      </c>
      <c r="L580" s="5" t="s">
        <v>43</v>
      </c>
      <c r="M580" s="22" t="s">
        <v>21</v>
      </c>
      <c r="N580" s="5" t="s">
        <v>1106</v>
      </c>
      <c r="O580" s="22" t="s">
        <v>23</v>
      </c>
      <c r="P580" s="22" t="s">
        <v>24</v>
      </c>
      <c r="Q580" s="5" t="s">
        <v>1060</v>
      </c>
    </row>
    <row r="581" spans="1:17" ht="114.75" x14ac:dyDescent="0.25">
      <c r="A581" s="7">
        <f t="shared" ref="A581:A644" si="9">A580+1</f>
        <v>579</v>
      </c>
      <c r="B581" s="8" t="s">
        <v>16</v>
      </c>
      <c r="C581" s="8">
        <v>891180084</v>
      </c>
      <c r="D581" s="8">
        <v>2</v>
      </c>
      <c r="E581" s="9" t="s">
        <v>655</v>
      </c>
      <c r="F581" s="10">
        <v>800224833</v>
      </c>
      <c r="G581" s="9">
        <v>2</v>
      </c>
      <c r="H581" s="11" t="s">
        <v>1638</v>
      </c>
      <c r="I581" s="12" t="s">
        <v>1639</v>
      </c>
      <c r="J581" s="13">
        <v>41180</v>
      </c>
      <c r="K581" s="14">
        <v>3734684</v>
      </c>
      <c r="L581" s="5" t="s">
        <v>1115</v>
      </c>
      <c r="M581" s="22" t="s">
        <v>21</v>
      </c>
      <c r="N581" s="5" t="s">
        <v>1101</v>
      </c>
      <c r="O581" s="22" t="s">
        <v>23</v>
      </c>
      <c r="P581" s="22" t="s">
        <v>24</v>
      </c>
      <c r="Q581" s="5" t="s">
        <v>1102</v>
      </c>
    </row>
    <row r="582" spans="1:17" ht="165.75" x14ac:dyDescent="0.25">
      <c r="A582" s="7">
        <f t="shared" si="9"/>
        <v>580</v>
      </c>
      <c r="B582" s="8" t="s">
        <v>16</v>
      </c>
      <c r="C582" s="8">
        <v>891180084</v>
      </c>
      <c r="D582" s="8">
        <v>2</v>
      </c>
      <c r="E582" s="9" t="s">
        <v>1525</v>
      </c>
      <c r="F582" s="10" t="s">
        <v>1640</v>
      </c>
      <c r="G582" s="9">
        <v>8</v>
      </c>
      <c r="H582" s="11" t="s">
        <v>1641</v>
      </c>
      <c r="I582" s="12" t="s">
        <v>1642</v>
      </c>
      <c r="J582" s="13">
        <v>41180</v>
      </c>
      <c r="K582" s="14">
        <v>2351300</v>
      </c>
      <c r="L582" s="5" t="s">
        <v>1115</v>
      </c>
      <c r="M582" s="22" t="s">
        <v>21</v>
      </c>
      <c r="N582" s="5" t="s">
        <v>1101</v>
      </c>
      <c r="O582" s="22" t="s">
        <v>23</v>
      </c>
      <c r="P582" s="22" t="s">
        <v>24</v>
      </c>
      <c r="Q582" s="5" t="s">
        <v>1102</v>
      </c>
    </row>
    <row r="583" spans="1:17" ht="153" x14ac:dyDescent="0.25">
      <c r="A583" s="7">
        <f t="shared" si="9"/>
        <v>581</v>
      </c>
      <c r="B583" s="8" t="s">
        <v>16</v>
      </c>
      <c r="C583" s="8">
        <v>891180084</v>
      </c>
      <c r="D583" s="8">
        <v>2</v>
      </c>
      <c r="E583" s="9" t="s">
        <v>1643</v>
      </c>
      <c r="F583" s="10">
        <v>800240039</v>
      </c>
      <c r="G583" s="9">
        <v>8</v>
      </c>
      <c r="H583" s="11" t="s">
        <v>1644</v>
      </c>
      <c r="I583" s="12" t="s">
        <v>1645</v>
      </c>
      <c r="J583" s="13">
        <v>41180</v>
      </c>
      <c r="K583" s="14">
        <v>7714860</v>
      </c>
      <c r="L583" s="5" t="s">
        <v>1115</v>
      </c>
      <c r="M583" s="22" t="s">
        <v>21</v>
      </c>
      <c r="N583" s="5" t="s">
        <v>1101</v>
      </c>
      <c r="O583" s="22" t="s">
        <v>23</v>
      </c>
      <c r="P583" s="22" t="s">
        <v>24</v>
      </c>
      <c r="Q583" s="5" t="s">
        <v>1102</v>
      </c>
    </row>
    <row r="584" spans="1:17" ht="191.25" x14ac:dyDescent="0.25">
      <c r="A584" s="7">
        <f t="shared" si="9"/>
        <v>582</v>
      </c>
      <c r="B584" s="8" t="s">
        <v>16</v>
      </c>
      <c r="C584" s="8">
        <v>891180084</v>
      </c>
      <c r="D584" s="8">
        <v>2</v>
      </c>
      <c r="E584" s="9" t="s">
        <v>1646</v>
      </c>
      <c r="F584" s="10">
        <v>860502528</v>
      </c>
      <c r="G584" s="9">
        <v>1</v>
      </c>
      <c r="H584" s="11" t="s">
        <v>1647</v>
      </c>
      <c r="I584" s="12" t="s">
        <v>1648</v>
      </c>
      <c r="J584" s="13">
        <v>41180</v>
      </c>
      <c r="K584" s="14">
        <v>3491600</v>
      </c>
      <c r="L584" s="5" t="s">
        <v>43</v>
      </c>
      <c r="M584" s="22" t="s">
        <v>21</v>
      </c>
      <c r="N584" s="5" t="s">
        <v>1101</v>
      </c>
      <c r="O584" s="22" t="s">
        <v>23</v>
      </c>
      <c r="P584" s="22" t="s">
        <v>24</v>
      </c>
      <c r="Q584" s="5" t="s">
        <v>1102</v>
      </c>
    </row>
    <row r="585" spans="1:17" ht="127.5" x14ac:dyDescent="0.25">
      <c r="A585" s="7">
        <f t="shared" si="9"/>
        <v>583</v>
      </c>
      <c r="B585" s="8" t="s">
        <v>16</v>
      </c>
      <c r="C585" s="8">
        <v>891180084</v>
      </c>
      <c r="D585" s="8">
        <v>2</v>
      </c>
      <c r="E585" s="9" t="s">
        <v>1649</v>
      </c>
      <c r="F585" s="10">
        <v>800198583</v>
      </c>
      <c r="G585" s="9">
        <v>4</v>
      </c>
      <c r="H585" s="11" t="s">
        <v>1650</v>
      </c>
      <c r="I585" s="12" t="s">
        <v>1651</v>
      </c>
      <c r="J585" s="13">
        <v>41180</v>
      </c>
      <c r="K585" s="14">
        <v>359693</v>
      </c>
      <c r="L585" s="5" t="s">
        <v>1115</v>
      </c>
      <c r="M585" s="22" t="s">
        <v>21</v>
      </c>
      <c r="N585" s="5" t="s">
        <v>1101</v>
      </c>
      <c r="O585" s="22" t="s">
        <v>23</v>
      </c>
      <c r="P585" s="22" t="s">
        <v>24</v>
      </c>
      <c r="Q585" s="5" t="s">
        <v>1102</v>
      </c>
    </row>
    <row r="586" spans="1:17" ht="140.25" x14ac:dyDescent="0.25">
      <c r="A586" s="7">
        <f t="shared" si="9"/>
        <v>584</v>
      </c>
      <c r="B586" s="8" t="s">
        <v>16</v>
      </c>
      <c r="C586" s="8">
        <v>891180084</v>
      </c>
      <c r="D586" s="8">
        <v>2</v>
      </c>
      <c r="E586" s="9" t="s">
        <v>1507</v>
      </c>
      <c r="F586" s="10">
        <v>805000004</v>
      </c>
      <c r="G586" s="9">
        <v>1</v>
      </c>
      <c r="H586" s="11" t="s">
        <v>1652</v>
      </c>
      <c r="I586" s="12" t="s">
        <v>1653</v>
      </c>
      <c r="J586" s="13">
        <v>41180</v>
      </c>
      <c r="K586" s="14">
        <v>3882520</v>
      </c>
      <c r="L586" s="5" t="s">
        <v>1115</v>
      </c>
      <c r="M586" s="22" t="s">
        <v>21</v>
      </c>
      <c r="N586" s="5" t="s">
        <v>1106</v>
      </c>
      <c r="O586" s="22" t="s">
        <v>23</v>
      </c>
      <c r="P586" s="22" t="s">
        <v>24</v>
      </c>
      <c r="Q586" s="5" t="s">
        <v>1119</v>
      </c>
    </row>
    <row r="587" spans="1:17" ht="127.5" x14ac:dyDescent="0.25">
      <c r="A587" s="7">
        <f t="shared" si="9"/>
        <v>585</v>
      </c>
      <c r="B587" s="8" t="s">
        <v>16</v>
      </c>
      <c r="C587" s="8">
        <v>891180084</v>
      </c>
      <c r="D587" s="8">
        <v>2</v>
      </c>
      <c r="E587" s="9" t="s">
        <v>1654</v>
      </c>
      <c r="F587" s="10" t="s">
        <v>1655</v>
      </c>
      <c r="G587" s="9">
        <v>4</v>
      </c>
      <c r="H587" s="11" t="s">
        <v>1656</v>
      </c>
      <c r="I587" s="12" t="s">
        <v>1657</v>
      </c>
      <c r="J587" s="13">
        <v>41187</v>
      </c>
      <c r="K587" s="14">
        <v>2250000</v>
      </c>
      <c r="L587" s="5" t="s">
        <v>43</v>
      </c>
      <c r="M587" s="22" t="s">
        <v>21</v>
      </c>
      <c r="N587" s="5" t="s">
        <v>1101</v>
      </c>
      <c r="O587" s="22" t="s">
        <v>23</v>
      </c>
      <c r="P587" s="22" t="s">
        <v>24</v>
      </c>
      <c r="Q587" s="5" t="s">
        <v>1102</v>
      </c>
    </row>
    <row r="588" spans="1:17" ht="216.75" x14ac:dyDescent="0.25">
      <c r="A588" s="7">
        <f t="shared" si="9"/>
        <v>586</v>
      </c>
      <c r="B588" s="8" t="s">
        <v>16</v>
      </c>
      <c r="C588" s="8">
        <v>891180084</v>
      </c>
      <c r="D588" s="8">
        <v>2</v>
      </c>
      <c r="E588" s="9" t="s">
        <v>1488</v>
      </c>
      <c r="F588" s="10">
        <v>55153458</v>
      </c>
      <c r="G588" s="9">
        <v>6</v>
      </c>
      <c r="H588" s="11" t="s">
        <v>1658</v>
      </c>
      <c r="I588" s="12" t="s">
        <v>1659</v>
      </c>
      <c r="J588" s="13">
        <v>41187</v>
      </c>
      <c r="K588" s="14">
        <v>7078320</v>
      </c>
      <c r="L588" s="5" t="s">
        <v>43</v>
      </c>
      <c r="M588" s="22" t="s">
        <v>21</v>
      </c>
      <c r="N588" s="5" t="s">
        <v>1106</v>
      </c>
      <c r="O588" s="22" t="s">
        <v>23</v>
      </c>
      <c r="P588" s="22" t="s">
        <v>24</v>
      </c>
      <c r="Q588" s="5" t="s">
        <v>1060</v>
      </c>
    </row>
    <row r="589" spans="1:17" ht="153" x14ac:dyDescent="0.25">
      <c r="A589" s="7">
        <f t="shared" si="9"/>
        <v>587</v>
      </c>
      <c r="B589" s="8" t="s">
        <v>16</v>
      </c>
      <c r="C589" s="8">
        <v>891180084</v>
      </c>
      <c r="D589" s="8">
        <v>2</v>
      </c>
      <c r="E589" s="9" t="s">
        <v>1660</v>
      </c>
      <c r="F589" s="10">
        <v>79956326</v>
      </c>
      <c r="G589" s="9">
        <v>6</v>
      </c>
      <c r="H589" s="11" t="s">
        <v>1661</v>
      </c>
      <c r="I589" s="12" t="s">
        <v>1662</v>
      </c>
      <c r="J589" s="13">
        <v>41187</v>
      </c>
      <c r="K589" s="14">
        <v>3500000</v>
      </c>
      <c r="L589" s="5" t="s">
        <v>43</v>
      </c>
      <c r="M589" s="22" t="s">
        <v>21</v>
      </c>
      <c r="N589" s="5" t="s">
        <v>1101</v>
      </c>
      <c r="O589" s="22" t="s">
        <v>23</v>
      </c>
      <c r="P589" s="22" t="s">
        <v>24</v>
      </c>
      <c r="Q589" s="5" t="s">
        <v>1102</v>
      </c>
    </row>
    <row r="590" spans="1:17" ht="140.25" x14ac:dyDescent="0.25">
      <c r="A590" s="7">
        <f t="shared" si="9"/>
        <v>588</v>
      </c>
      <c r="B590" s="8" t="s">
        <v>16</v>
      </c>
      <c r="C590" s="8">
        <v>891180084</v>
      </c>
      <c r="D590" s="8">
        <v>2</v>
      </c>
      <c r="E590" s="9" t="s">
        <v>1663</v>
      </c>
      <c r="F590" s="10">
        <v>1075242683</v>
      </c>
      <c r="G590" s="9">
        <v>2</v>
      </c>
      <c r="H590" s="11" t="s">
        <v>1664</v>
      </c>
      <c r="I590" s="12" t="s">
        <v>1665</v>
      </c>
      <c r="J590" s="13">
        <v>41191</v>
      </c>
      <c r="K590" s="14">
        <v>3000000</v>
      </c>
      <c r="L590" s="5" t="s">
        <v>43</v>
      </c>
      <c r="M590" s="22" t="s">
        <v>21</v>
      </c>
      <c r="N590" s="5" t="s">
        <v>1101</v>
      </c>
      <c r="O590" s="22" t="s">
        <v>23</v>
      </c>
      <c r="P590" s="22" t="s">
        <v>24</v>
      </c>
      <c r="Q590" s="5" t="s">
        <v>1102</v>
      </c>
    </row>
    <row r="591" spans="1:17" ht="165.75" x14ac:dyDescent="0.25">
      <c r="A591" s="7">
        <f t="shared" si="9"/>
        <v>589</v>
      </c>
      <c r="B591" s="8" t="s">
        <v>16</v>
      </c>
      <c r="C591" s="8">
        <v>891180084</v>
      </c>
      <c r="D591" s="8">
        <v>2</v>
      </c>
      <c r="E591" s="9" t="s">
        <v>1666</v>
      </c>
      <c r="F591" s="10">
        <v>900398423</v>
      </c>
      <c r="G591" s="9">
        <v>5</v>
      </c>
      <c r="H591" s="11" t="s">
        <v>1667</v>
      </c>
      <c r="I591" s="12" t="s">
        <v>1668</v>
      </c>
      <c r="J591" s="13">
        <v>41192</v>
      </c>
      <c r="K591" s="14">
        <v>8230000</v>
      </c>
      <c r="L591" s="5" t="s">
        <v>1115</v>
      </c>
      <c r="M591" s="22" t="s">
        <v>21</v>
      </c>
      <c r="N591" s="5" t="s">
        <v>1106</v>
      </c>
      <c r="O591" s="22" t="s">
        <v>23</v>
      </c>
      <c r="P591" s="22" t="s">
        <v>24</v>
      </c>
      <c r="Q591" s="5" t="s">
        <v>1119</v>
      </c>
    </row>
    <row r="592" spans="1:17" ht="114.75" x14ac:dyDescent="0.25">
      <c r="A592" s="7">
        <f t="shared" si="9"/>
        <v>590</v>
      </c>
      <c r="B592" s="8" t="s">
        <v>16</v>
      </c>
      <c r="C592" s="8">
        <v>891180084</v>
      </c>
      <c r="D592" s="8">
        <v>2</v>
      </c>
      <c r="E592" s="9" t="s">
        <v>1669</v>
      </c>
      <c r="F592" s="10">
        <v>830043125</v>
      </c>
      <c r="G592" s="9">
        <v>8</v>
      </c>
      <c r="H592" s="11" t="s">
        <v>1670</v>
      </c>
      <c r="I592" s="12" t="s">
        <v>1671</v>
      </c>
      <c r="J592" s="13">
        <v>41198</v>
      </c>
      <c r="K592" s="14">
        <v>9456552</v>
      </c>
      <c r="L592" s="5" t="s">
        <v>1115</v>
      </c>
      <c r="M592" s="22" t="s">
        <v>21</v>
      </c>
      <c r="N592" s="5" t="s">
        <v>1106</v>
      </c>
      <c r="O592" s="22" t="s">
        <v>23</v>
      </c>
      <c r="P592" s="22" t="s">
        <v>24</v>
      </c>
      <c r="Q592" s="5" t="s">
        <v>1119</v>
      </c>
    </row>
    <row r="593" spans="1:17" ht="153" x14ac:dyDescent="0.25">
      <c r="A593" s="7">
        <f t="shared" si="9"/>
        <v>591</v>
      </c>
      <c r="B593" s="8" t="s">
        <v>16</v>
      </c>
      <c r="C593" s="8">
        <v>891180084</v>
      </c>
      <c r="D593" s="8">
        <v>2</v>
      </c>
      <c r="E593" s="9" t="s">
        <v>1672</v>
      </c>
      <c r="F593" s="10">
        <v>12236864</v>
      </c>
      <c r="G593" s="9">
        <v>4</v>
      </c>
      <c r="H593" s="11" t="s">
        <v>1673</v>
      </c>
      <c r="I593" s="12" t="s">
        <v>1674</v>
      </c>
      <c r="J593" s="13">
        <v>41199</v>
      </c>
      <c r="K593" s="14">
        <v>2500000</v>
      </c>
      <c r="L593" s="5" t="s">
        <v>43</v>
      </c>
      <c r="M593" s="22" t="s">
        <v>21</v>
      </c>
      <c r="N593" s="5" t="s">
        <v>1101</v>
      </c>
      <c r="O593" s="22" t="s">
        <v>23</v>
      </c>
      <c r="P593" s="22" t="s">
        <v>24</v>
      </c>
      <c r="Q593" s="5" t="s">
        <v>1102</v>
      </c>
    </row>
    <row r="594" spans="1:17" ht="140.25" x14ac:dyDescent="0.25">
      <c r="A594" s="7">
        <f t="shared" si="9"/>
        <v>592</v>
      </c>
      <c r="B594" s="8" t="s">
        <v>16</v>
      </c>
      <c r="C594" s="8">
        <v>891180084</v>
      </c>
      <c r="D594" s="8">
        <v>2</v>
      </c>
      <c r="E594" s="9" t="s">
        <v>1675</v>
      </c>
      <c r="F594" s="10">
        <v>900208179</v>
      </c>
      <c r="G594" s="9">
        <v>9</v>
      </c>
      <c r="H594" s="11" t="s">
        <v>1676</v>
      </c>
      <c r="I594" s="12" t="s">
        <v>1677</v>
      </c>
      <c r="J594" s="13">
        <v>41200</v>
      </c>
      <c r="K594" s="14">
        <v>4646751</v>
      </c>
      <c r="L594" s="5" t="s">
        <v>1115</v>
      </c>
      <c r="M594" s="22" t="s">
        <v>21</v>
      </c>
      <c r="N594" s="5" t="s">
        <v>1106</v>
      </c>
      <c r="O594" s="22" t="s">
        <v>23</v>
      </c>
      <c r="P594" s="22" t="s">
        <v>24</v>
      </c>
      <c r="Q594" s="5" t="s">
        <v>1119</v>
      </c>
    </row>
    <row r="595" spans="1:17" ht="331.5" x14ac:dyDescent="0.25">
      <c r="A595" s="7">
        <f t="shared" si="9"/>
        <v>593</v>
      </c>
      <c r="B595" s="8" t="s">
        <v>16</v>
      </c>
      <c r="C595" s="8">
        <v>891180084</v>
      </c>
      <c r="D595" s="8">
        <v>2</v>
      </c>
      <c r="E595" s="9" t="s">
        <v>1678</v>
      </c>
      <c r="F595" s="10">
        <v>900355578</v>
      </c>
      <c r="G595" s="9">
        <v>3</v>
      </c>
      <c r="H595" s="11" t="s">
        <v>1679</v>
      </c>
      <c r="I595" s="12" t="s">
        <v>1680</v>
      </c>
      <c r="J595" s="13">
        <v>41201</v>
      </c>
      <c r="K595" s="14">
        <v>10985000</v>
      </c>
      <c r="L595" s="5" t="s">
        <v>43</v>
      </c>
      <c r="M595" s="22" t="s">
        <v>21</v>
      </c>
      <c r="N595" s="5" t="s">
        <v>1106</v>
      </c>
      <c r="O595" s="22" t="s">
        <v>23</v>
      </c>
      <c r="P595" s="22" t="s">
        <v>24</v>
      </c>
      <c r="Q595" s="5" t="s">
        <v>1060</v>
      </c>
    </row>
    <row r="596" spans="1:17" ht="114.75" x14ac:dyDescent="0.25">
      <c r="A596" s="7">
        <f t="shared" si="9"/>
        <v>594</v>
      </c>
      <c r="B596" s="8" t="s">
        <v>16</v>
      </c>
      <c r="C596" s="8">
        <v>891180084</v>
      </c>
      <c r="D596" s="8">
        <v>2</v>
      </c>
      <c r="E596" s="9" t="s">
        <v>563</v>
      </c>
      <c r="F596" s="10" t="s">
        <v>1681</v>
      </c>
      <c r="G596" s="9">
        <v>8</v>
      </c>
      <c r="H596" s="11" t="s">
        <v>1682</v>
      </c>
      <c r="I596" s="12" t="s">
        <v>1683</v>
      </c>
      <c r="J596" s="13">
        <v>41201</v>
      </c>
      <c r="K596" s="14">
        <v>2250000</v>
      </c>
      <c r="L596" s="5" t="s">
        <v>43</v>
      </c>
      <c r="M596" s="22" t="s">
        <v>21</v>
      </c>
      <c r="N596" s="5" t="s">
        <v>1101</v>
      </c>
      <c r="O596" s="22" t="s">
        <v>23</v>
      </c>
      <c r="P596" s="22" t="s">
        <v>24</v>
      </c>
      <c r="Q596" s="5" t="s">
        <v>1102</v>
      </c>
    </row>
    <row r="597" spans="1:17" ht="255" x14ac:dyDescent="0.25">
      <c r="A597" s="7">
        <f t="shared" si="9"/>
        <v>595</v>
      </c>
      <c r="B597" s="8" t="s">
        <v>16</v>
      </c>
      <c r="C597" s="8">
        <v>891180084</v>
      </c>
      <c r="D597" s="8">
        <v>2</v>
      </c>
      <c r="E597" s="9" t="s">
        <v>1684</v>
      </c>
      <c r="F597" s="10" t="s">
        <v>1685</v>
      </c>
      <c r="G597" s="9">
        <v>9</v>
      </c>
      <c r="H597" s="11" t="s">
        <v>1686</v>
      </c>
      <c r="I597" s="12" t="s">
        <v>1687</v>
      </c>
      <c r="J597" s="13">
        <v>41201</v>
      </c>
      <c r="K597" s="14">
        <v>13146628</v>
      </c>
      <c r="L597" s="5" t="s">
        <v>43</v>
      </c>
      <c r="M597" s="22" t="s">
        <v>21</v>
      </c>
      <c r="N597" s="5" t="s">
        <v>1101</v>
      </c>
      <c r="O597" s="22" t="s">
        <v>23</v>
      </c>
      <c r="P597" s="22" t="s">
        <v>24</v>
      </c>
      <c r="Q597" s="5" t="s">
        <v>1102</v>
      </c>
    </row>
    <row r="598" spans="1:17" ht="255" x14ac:dyDescent="0.25">
      <c r="A598" s="7">
        <f t="shared" si="9"/>
        <v>596</v>
      </c>
      <c r="B598" s="8" t="s">
        <v>16</v>
      </c>
      <c r="C598" s="8">
        <v>891180084</v>
      </c>
      <c r="D598" s="8">
        <v>2</v>
      </c>
      <c r="E598" s="9" t="s">
        <v>1688</v>
      </c>
      <c r="F598" s="10">
        <v>16670465</v>
      </c>
      <c r="G598" s="9">
        <v>3</v>
      </c>
      <c r="H598" s="11" t="s">
        <v>1689</v>
      </c>
      <c r="I598" s="12" t="s">
        <v>1690</v>
      </c>
      <c r="J598" s="13">
        <v>41204</v>
      </c>
      <c r="K598" s="14">
        <v>14099997</v>
      </c>
      <c r="L598" s="5" t="s">
        <v>43</v>
      </c>
      <c r="M598" s="22" t="s">
        <v>21</v>
      </c>
      <c r="N598" s="5" t="s">
        <v>1101</v>
      </c>
      <c r="O598" s="22" t="s">
        <v>23</v>
      </c>
      <c r="P598" s="22" t="s">
        <v>24</v>
      </c>
      <c r="Q598" s="5" t="s">
        <v>1102</v>
      </c>
    </row>
    <row r="599" spans="1:17" ht="127.5" x14ac:dyDescent="0.25">
      <c r="A599" s="7">
        <f t="shared" si="9"/>
        <v>597</v>
      </c>
      <c r="B599" s="8" t="s">
        <v>16</v>
      </c>
      <c r="C599" s="8">
        <v>891180084</v>
      </c>
      <c r="D599" s="8">
        <v>2</v>
      </c>
      <c r="E599" s="9" t="s">
        <v>1691</v>
      </c>
      <c r="F599" s="10">
        <v>12107951</v>
      </c>
      <c r="G599" s="9">
        <v>4</v>
      </c>
      <c r="H599" s="11" t="s">
        <v>1692</v>
      </c>
      <c r="I599" s="12" t="s">
        <v>1693</v>
      </c>
      <c r="J599" s="13">
        <v>41204</v>
      </c>
      <c r="K599" s="14">
        <v>3000000</v>
      </c>
      <c r="L599" s="5" t="s">
        <v>43</v>
      </c>
      <c r="M599" s="22" t="s">
        <v>21</v>
      </c>
      <c r="N599" s="5" t="s">
        <v>1101</v>
      </c>
      <c r="O599" s="22" t="s">
        <v>23</v>
      </c>
      <c r="P599" s="22" t="s">
        <v>24</v>
      </c>
      <c r="Q599" s="5" t="s">
        <v>1102</v>
      </c>
    </row>
    <row r="600" spans="1:17" ht="63.75" x14ac:dyDescent="0.25">
      <c r="A600" s="7">
        <f t="shared" si="9"/>
        <v>598</v>
      </c>
      <c r="B600" s="8" t="s">
        <v>16</v>
      </c>
      <c r="C600" s="8">
        <v>891180084</v>
      </c>
      <c r="D600" s="8">
        <v>2</v>
      </c>
      <c r="E600" s="9" t="s">
        <v>1268</v>
      </c>
      <c r="F600" s="10">
        <v>36181094</v>
      </c>
      <c r="G600" s="9">
        <v>9</v>
      </c>
      <c r="H600" s="11" t="s">
        <v>1694</v>
      </c>
      <c r="I600" s="12" t="s">
        <v>1695</v>
      </c>
      <c r="J600" s="13">
        <v>41204</v>
      </c>
      <c r="K600" s="14">
        <v>7540000</v>
      </c>
      <c r="L600" s="5" t="s">
        <v>43</v>
      </c>
      <c r="M600" s="22" t="s">
        <v>21</v>
      </c>
      <c r="N600" s="5" t="s">
        <v>1106</v>
      </c>
      <c r="O600" s="22" t="s">
        <v>23</v>
      </c>
      <c r="P600" s="22" t="s">
        <v>24</v>
      </c>
      <c r="Q600" s="5" t="s">
        <v>1060</v>
      </c>
    </row>
    <row r="601" spans="1:17" ht="102" x14ac:dyDescent="0.25">
      <c r="A601" s="7">
        <f t="shared" si="9"/>
        <v>599</v>
      </c>
      <c r="B601" s="8" t="s">
        <v>16</v>
      </c>
      <c r="C601" s="8">
        <v>891180084</v>
      </c>
      <c r="D601" s="8">
        <v>2</v>
      </c>
      <c r="E601" s="9" t="s">
        <v>338</v>
      </c>
      <c r="F601" s="10">
        <v>7694101</v>
      </c>
      <c r="G601" s="9">
        <v>9</v>
      </c>
      <c r="H601" s="11" t="s">
        <v>1696</v>
      </c>
      <c r="I601" s="12" t="s">
        <v>1697</v>
      </c>
      <c r="J601" s="13">
        <v>41206</v>
      </c>
      <c r="K601" s="14">
        <v>1740000</v>
      </c>
      <c r="L601" s="5" t="s">
        <v>1115</v>
      </c>
      <c r="M601" s="22" t="s">
        <v>21</v>
      </c>
      <c r="N601" s="5" t="s">
        <v>1106</v>
      </c>
      <c r="O601" s="22" t="s">
        <v>23</v>
      </c>
      <c r="P601" s="22" t="s">
        <v>24</v>
      </c>
      <c r="Q601" s="5" t="s">
        <v>1119</v>
      </c>
    </row>
    <row r="602" spans="1:17" ht="191.25" x14ac:dyDescent="0.25">
      <c r="A602" s="7">
        <f t="shared" si="9"/>
        <v>600</v>
      </c>
      <c r="B602" s="8" t="s">
        <v>16</v>
      </c>
      <c r="C602" s="8">
        <v>891180084</v>
      </c>
      <c r="D602" s="8">
        <v>2</v>
      </c>
      <c r="E602" s="9" t="s">
        <v>1558</v>
      </c>
      <c r="F602" s="10">
        <v>55151659</v>
      </c>
      <c r="G602" s="9">
        <v>0</v>
      </c>
      <c r="H602" s="11" t="s">
        <v>1698</v>
      </c>
      <c r="I602" s="12" t="s">
        <v>1699</v>
      </c>
      <c r="J602" s="13">
        <v>41206</v>
      </c>
      <c r="K602" s="14">
        <v>5580621</v>
      </c>
      <c r="L602" s="5" t="s">
        <v>1115</v>
      </c>
      <c r="M602" s="22" t="s">
        <v>21</v>
      </c>
      <c r="N602" s="5" t="s">
        <v>1106</v>
      </c>
      <c r="O602" s="22" t="s">
        <v>23</v>
      </c>
      <c r="P602" s="22" t="s">
        <v>24</v>
      </c>
      <c r="Q602" s="5" t="s">
        <v>1119</v>
      </c>
    </row>
    <row r="603" spans="1:17" ht="114.75" x14ac:dyDescent="0.25">
      <c r="A603" s="7">
        <f t="shared" si="9"/>
        <v>601</v>
      </c>
      <c r="B603" s="8" t="s">
        <v>16</v>
      </c>
      <c r="C603" s="8">
        <v>891180084</v>
      </c>
      <c r="D603" s="8">
        <v>2</v>
      </c>
      <c r="E603" s="9" t="s">
        <v>1700</v>
      </c>
      <c r="F603" s="10">
        <v>900228688</v>
      </c>
      <c r="G603" s="9">
        <v>1</v>
      </c>
      <c r="H603" s="11" t="s">
        <v>1701</v>
      </c>
      <c r="I603" s="12" t="s">
        <v>1702</v>
      </c>
      <c r="J603" s="13">
        <v>41206</v>
      </c>
      <c r="K603" s="14">
        <v>8544560</v>
      </c>
      <c r="L603" s="5" t="s">
        <v>1115</v>
      </c>
      <c r="M603" s="22" t="s">
        <v>21</v>
      </c>
      <c r="N603" s="5" t="s">
        <v>1106</v>
      </c>
      <c r="O603" s="22" t="s">
        <v>23</v>
      </c>
      <c r="P603" s="22" t="s">
        <v>24</v>
      </c>
      <c r="Q603" s="5" t="s">
        <v>1119</v>
      </c>
    </row>
    <row r="604" spans="1:17" ht="140.25" x14ac:dyDescent="0.25">
      <c r="A604" s="7">
        <f t="shared" si="9"/>
        <v>602</v>
      </c>
      <c r="B604" s="8" t="s">
        <v>16</v>
      </c>
      <c r="C604" s="8">
        <v>891180084</v>
      </c>
      <c r="D604" s="8">
        <v>2</v>
      </c>
      <c r="E604" s="9" t="s">
        <v>1703</v>
      </c>
      <c r="F604" s="10">
        <v>900254643</v>
      </c>
      <c r="G604" s="9">
        <v>0</v>
      </c>
      <c r="H604" s="11" t="s">
        <v>1704</v>
      </c>
      <c r="I604" s="12" t="s">
        <v>1705</v>
      </c>
      <c r="J604" s="13">
        <v>41206</v>
      </c>
      <c r="K604" s="14">
        <v>1222060</v>
      </c>
      <c r="L604" s="5" t="s">
        <v>1115</v>
      </c>
      <c r="M604" s="22" t="s">
        <v>21</v>
      </c>
      <c r="N604" s="5" t="s">
        <v>1106</v>
      </c>
      <c r="O604" s="22" t="s">
        <v>23</v>
      </c>
      <c r="P604" s="22" t="s">
        <v>24</v>
      </c>
      <c r="Q604" s="5" t="s">
        <v>1119</v>
      </c>
    </row>
    <row r="605" spans="1:17" ht="127.5" x14ac:dyDescent="0.25">
      <c r="A605" s="7">
        <f t="shared" si="9"/>
        <v>603</v>
      </c>
      <c r="B605" s="8" t="s">
        <v>16</v>
      </c>
      <c r="C605" s="8">
        <v>891180084</v>
      </c>
      <c r="D605" s="8">
        <v>2</v>
      </c>
      <c r="E605" s="9" t="s">
        <v>1338</v>
      </c>
      <c r="F605" s="10">
        <v>830014490</v>
      </c>
      <c r="G605" s="9">
        <v>8</v>
      </c>
      <c r="H605" s="11" t="s">
        <v>1706</v>
      </c>
      <c r="I605" s="12" t="s">
        <v>1707</v>
      </c>
      <c r="J605" s="13">
        <v>41206</v>
      </c>
      <c r="K605" s="14">
        <v>13850400</v>
      </c>
      <c r="L605" s="5" t="s">
        <v>1115</v>
      </c>
      <c r="M605" s="22" t="s">
        <v>21</v>
      </c>
      <c r="N605" s="5" t="s">
        <v>1101</v>
      </c>
      <c r="O605" s="22" t="s">
        <v>23</v>
      </c>
      <c r="P605" s="22" t="s">
        <v>24</v>
      </c>
      <c r="Q605" s="5" t="s">
        <v>1102</v>
      </c>
    </row>
    <row r="606" spans="1:17" ht="63.75" x14ac:dyDescent="0.25">
      <c r="A606" s="7">
        <f t="shared" si="9"/>
        <v>604</v>
      </c>
      <c r="B606" s="8" t="s">
        <v>16</v>
      </c>
      <c r="C606" s="8">
        <v>891180084</v>
      </c>
      <c r="D606" s="8">
        <v>2</v>
      </c>
      <c r="E606" s="9" t="s">
        <v>1614</v>
      </c>
      <c r="F606" s="10">
        <v>10080986</v>
      </c>
      <c r="G606" s="9">
        <v>5</v>
      </c>
      <c r="H606" s="11" t="s">
        <v>1708</v>
      </c>
      <c r="I606" s="12" t="s">
        <v>1709</v>
      </c>
      <c r="J606" s="13">
        <v>41206</v>
      </c>
      <c r="K606" s="14">
        <v>1188067</v>
      </c>
      <c r="L606" s="5" t="s">
        <v>1115</v>
      </c>
      <c r="M606" s="22" t="s">
        <v>21</v>
      </c>
      <c r="N606" s="5" t="s">
        <v>1106</v>
      </c>
      <c r="O606" s="22" t="s">
        <v>23</v>
      </c>
      <c r="P606" s="22" t="s">
        <v>24</v>
      </c>
      <c r="Q606" s="5" t="s">
        <v>1119</v>
      </c>
    </row>
    <row r="607" spans="1:17" ht="191.25" x14ac:dyDescent="0.25">
      <c r="A607" s="7">
        <f t="shared" si="9"/>
        <v>605</v>
      </c>
      <c r="B607" s="8" t="s">
        <v>16</v>
      </c>
      <c r="C607" s="8">
        <v>891180084</v>
      </c>
      <c r="D607" s="8">
        <v>2</v>
      </c>
      <c r="E607" s="9" t="s">
        <v>547</v>
      </c>
      <c r="F607" s="10">
        <v>891100801</v>
      </c>
      <c r="G607" s="9">
        <v>1</v>
      </c>
      <c r="H607" s="11" t="s">
        <v>1710</v>
      </c>
      <c r="I607" s="12" t="s">
        <v>1711</v>
      </c>
      <c r="J607" s="13">
        <v>41206</v>
      </c>
      <c r="K607" s="14">
        <f>59996400+28625000</f>
        <v>88621400</v>
      </c>
      <c r="L607" s="5" t="s">
        <v>43</v>
      </c>
      <c r="M607" s="22" t="s">
        <v>21</v>
      </c>
      <c r="N607" s="5" t="s">
        <v>1106</v>
      </c>
      <c r="O607" s="22" t="s">
        <v>23</v>
      </c>
      <c r="P607" s="22" t="s">
        <v>24</v>
      </c>
      <c r="Q607" s="5" t="s">
        <v>1102</v>
      </c>
    </row>
    <row r="608" spans="1:17" ht="165.75" x14ac:dyDescent="0.25">
      <c r="A608" s="7">
        <f t="shared" si="9"/>
        <v>606</v>
      </c>
      <c r="B608" s="8" t="s">
        <v>16</v>
      </c>
      <c r="C608" s="8">
        <v>891180084</v>
      </c>
      <c r="D608" s="8">
        <v>2</v>
      </c>
      <c r="E608" s="9" t="s">
        <v>1712</v>
      </c>
      <c r="F608" s="10">
        <v>830048145</v>
      </c>
      <c r="G608" s="9">
        <v>8</v>
      </c>
      <c r="H608" s="11" t="s">
        <v>1713</v>
      </c>
      <c r="I608" s="12" t="s">
        <v>1714</v>
      </c>
      <c r="J608" s="13">
        <v>41206</v>
      </c>
      <c r="K608" s="14">
        <v>1818000</v>
      </c>
      <c r="L608" s="5" t="s">
        <v>43</v>
      </c>
      <c r="M608" s="22" t="s">
        <v>21</v>
      </c>
      <c r="N608" s="5" t="s">
        <v>1101</v>
      </c>
      <c r="O608" s="22" t="s">
        <v>23</v>
      </c>
      <c r="P608" s="22" t="s">
        <v>24</v>
      </c>
      <c r="Q608" s="5" t="s">
        <v>1102</v>
      </c>
    </row>
    <row r="609" spans="1:17" ht="229.5" x14ac:dyDescent="0.25">
      <c r="A609" s="7">
        <f t="shared" si="9"/>
        <v>607</v>
      </c>
      <c r="B609" s="8" t="s">
        <v>16</v>
      </c>
      <c r="C609" s="8">
        <v>891180084</v>
      </c>
      <c r="D609" s="8">
        <v>2</v>
      </c>
      <c r="E609" s="9" t="s">
        <v>1715</v>
      </c>
      <c r="F609" s="10" t="s">
        <v>1716</v>
      </c>
      <c r="G609" s="9">
        <v>6</v>
      </c>
      <c r="H609" s="11" t="s">
        <v>1717</v>
      </c>
      <c r="I609" s="12" t="s">
        <v>1718</v>
      </c>
      <c r="J609" s="13">
        <v>41212</v>
      </c>
      <c r="K609" s="14">
        <v>9820328</v>
      </c>
      <c r="L609" s="5" t="s">
        <v>1115</v>
      </c>
      <c r="M609" s="22" t="s">
        <v>21</v>
      </c>
      <c r="N609" s="5" t="s">
        <v>1101</v>
      </c>
      <c r="O609" s="22" t="s">
        <v>23</v>
      </c>
      <c r="P609" s="22" t="s">
        <v>24</v>
      </c>
      <c r="Q609" s="5" t="s">
        <v>1102</v>
      </c>
    </row>
    <row r="610" spans="1:17" ht="267.75" x14ac:dyDescent="0.25">
      <c r="A610" s="7">
        <f t="shared" si="9"/>
        <v>608</v>
      </c>
      <c r="B610" s="8" t="s">
        <v>16</v>
      </c>
      <c r="C610" s="8">
        <v>891180084</v>
      </c>
      <c r="D610" s="8">
        <v>2</v>
      </c>
      <c r="E610" s="9" t="s">
        <v>1719</v>
      </c>
      <c r="F610" s="10">
        <v>860041166</v>
      </c>
      <c r="G610" s="9">
        <v>1</v>
      </c>
      <c r="H610" s="11" t="s">
        <v>1720</v>
      </c>
      <c r="I610" s="12" t="s">
        <v>1721</v>
      </c>
      <c r="J610" s="13">
        <v>41212</v>
      </c>
      <c r="K610" s="14">
        <v>2700000</v>
      </c>
      <c r="L610" s="5" t="s">
        <v>43</v>
      </c>
      <c r="M610" s="22" t="s">
        <v>21</v>
      </c>
      <c r="N610" s="5" t="s">
        <v>1101</v>
      </c>
      <c r="O610" s="22" t="s">
        <v>23</v>
      </c>
      <c r="P610" s="22" t="s">
        <v>24</v>
      </c>
      <c r="Q610" s="5" t="s">
        <v>1102</v>
      </c>
    </row>
    <row r="611" spans="1:17" ht="140.25" x14ac:dyDescent="0.25">
      <c r="A611" s="7">
        <f t="shared" si="9"/>
        <v>609</v>
      </c>
      <c r="B611" s="8" t="s">
        <v>16</v>
      </c>
      <c r="C611" s="8">
        <v>891180084</v>
      </c>
      <c r="D611" s="8">
        <v>2</v>
      </c>
      <c r="E611" s="9" t="s">
        <v>1722</v>
      </c>
      <c r="F611" s="10">
        <v>1047375571</v>
      </c>
      <c r="G611" s="9">
        <v>5</v>
      </c>
      <c r="H611" s="11" t="s">
        <v>1723</v>
      </c>
      <c r="I611" s="12" t="s">
        <v>1724</v>
      </c>
      <c r="J611" s="13">
        <v>41212</v>
      </c>
      <c r="K611" s="14">
        <v>1133400</v>
      </c>
      <c r="L611" s="5" t="s">
        <v>43</v>
      </c>
      <c r="M611" s="22" t="s">
        <v>21</v>
      </c>
      <c r="N611" s="5" t="s">
        <v>1101</v>
      </c>
      <c r="O611" s="22" t="s">
        <v>23</v>
      </c>
      <c r="P611" s="22" t="s">
        <v>24</v>
      </c>
      <c r="Q611" s="5" t="s">
        <v>1102</v>
      </c>
    </row>
    <row r="612" spans="1:17" ht="127.5" x14ac:dyDescent="0.25">
      <c r="A612" s="7">
        <f t="shared" si="9"/>
        <v>610</v>
      </c>
      <c r="B612" s="8" t="s">
        <v>16</v>
      </c>
      <c r="C612" s="8">
        <v>891180084</v>
      </c>
      <c r="D612" s="8">
        <v>2</v>
      </c>
      <c r="E612" s="9" t="s">
        <v>1725</v>
      </c>
      <c r="F612" s="10">
        <v>71711805</v>
      </c>
      <c r="G612" s="9">
        <v>1</v>
      </c>
      <c r="H612" s="11" t="s">
        <v>1726</v>
      </c>
      <c r="I612" s="12" t="s">
        <v>1727</v>
      </c>
      <c r="J612" s="13">
        <v>41213</v>
      </c>
      <c r="K612" s="14">
        <v>5301200</v>
      </c>
      <c r="L612" s="5" t="s">
        <v>1115</v>
      </c>
      <c r="M612" s="22" t="s">
        <v>21</v>
      </c>
      <c r="N612" s="5" t="s">
        <v>1106</v>
      </c>
      <c r="O612" s="22" t="s">
        <v>23</v>
      </c>
      <c r="P612" s="22" t="s">
        <v>24</v>
      </c>
      <c r="Q612" s="5" t="s">
        <v>1119</v>
      </c>
    </row>
    <row r="613" spans="1:17" ht="178.5" x14ac:dyDescent="0.25">
      <c r="A613" s="7">
        <f t="shared" si="9"/>
        <v>611</v>
      </c>
      <c r="B613" s="8" t="s">
        <v>16</v>
      </c>
      <c r="C613" s="8">
        <v>891180084</v>
      </c>
      <c r="D613" s="8">
        <v>2</v>
      </c>
      <c r="E613" s="9" t="s">
        <v>1728</v>
      </c>
      <c r="F613" s="10">
        <v>800177588</v>
      </c>
      <c r="G613" s="9">
        <v>0</v>
      </c>
      <c r="H613" s="11" t="s">
        <v>1729</v>
      </c>
      <c r="I613" s="12" t="s">
        <v>1730</v>
      </c>
      <c r="J613" s="13">
        <v>41213</v>
      </c>
      <c r="K613" s="14">
        <v>4241616</v>
      </c>
      <c r="L613" s="5" t="s">
        <v>1115</v>
      </c>
      <c r="M613" s="22" t="s">
        <v>21</v>
      </c>
      <c r="N613" s="5" t="s">
        <v>1101</v>
      </c>
      <c r="O613" s="22" t="s">
        <v>23</v>
      </c>
      <c r="P613" s="22" t="s">
        <v>24</v>
      </c>
      <c r="Q613" s="5" t="s">
        <v>1102</v>
      </c>
    </row>
    <row r="614" spans="1:17" ht="153" x14ac:dyDescent="0.25">
      <c r="A614" s="7">
        <f t="shared" si="9"/>
        <v>612</v>
      </c>
      <c r="B614" s="8" t="s">
        <v>16</v>
      </c>
      <c r="C614" s="8">
        <v>891180084</v>
      </c>
      <c r="D614" s="8">
        <v>2</v>
      </c>
      <c r="E614" s="9" t="s">
        <v>1731</v>
      </c>
      <c r="F614" s="10">
        <v>900146455</v>
      </c>
      <c r="G614" s="9">
        <v>1</v>
      </c>
      <c r="H614" s="11" t="s">
        <v>1732</v>
      </c>
      <c r="I614" s="12" t="s">
        <v>1733</v>
      </c>
      <c r="J614" s="13">
        <v>41213</v>
      </c>
      <c r="K614" s="14">
        <v>5585000</v>
      </c>
      <c r="L614" s="5" t="s">
        <v>1115</v>
      </c>
      <c r="M614" s="22" t="s">
        <v>21</v>
      </c>
      <c r="N614" s="5" t="s">
        <v>1101</v>
      </c>
      <c r="O614" s="22" t="s">
        <v>23</v>
      </c>
      <c r="P614" s="22" t="s">
        <v>24</v>
      </c>
      <c r="Q614" s="5" t="s">
        <v>1102</v>
      </c>
    </row>
    <row r="615" spans="1:17" ht="102" x14ac:dyDescent="0.25">
      <c r="A615" s="7">
        <f t="shared" si="9"/>
        <v>613</v>
      </c>
      <c r="B615" s="8" t="s">
        <v>16</v>
      </c>
      <c r="C615" s="8">
        <v>891180084</v>
      </c>
      <c r="D615" s="8">
        <v>2</v>
      </c>
      <c r="E615" s="9" t="s">
        <v>1734</v>
      </c>
      <c r="F615" s="10">
        <v>497508292</v>
      </c>
      <c r="G615" s="9">
        <v>1</v>
      </c>
      <c r="H615" s="11" t="s">
        <v>1735</v>
      </c>
      <c r="I615" s="12" t="s">
        <v>1736</v>
      </c>
      <c r="J615" s="13">
        <v>41213</v>
      </c>
      <c r="K615" s="14">
        <v>2700000</v>
      </c>
      <c r="L615" s="5" t="s">
        <v>43</v>
      </c>
      <c r="M615" s="22" t="s">
        <v>21</v>
      </c>
      <c r="N615" s="5" t="s">
        <v>1101</v>
      </c>
      <c r="O615" s="22" t="s">
        <v>23</v>
      </c>
      <c r="P615" s="22" t="s">
        <v>24</v>
      </c>
      <c r="Q615" s="5" t="s">
        <v>1102</v>
      </c>
    </row>
    <row r="616" spans="1:17" ht="178.5" x14ac:dyDescent="0.25">
      <c r="A616" s="7">
        <f t="shared" si="9"/>
        <v>614</v>
      </c>
      <c r="B616" s="8" t="s">
        <v>16</v>
      </c>
      <c r="C616" s="8">
        <v>891180084</v>
      </c>
      <c r="D616" s="8">
        <v>2</v>
      </c>
      <c r="E616" s="9" t="s">
        <v>1558</v>
      </c>
      <c r="F616" s="10">
        <v>55151659</v>
      </c>
      <c r="G616" s="9">
        <v>0</v>
      </c>
      <c r="H616" s="11" t="s">
        <v>1737</v>
      </c>
      <c r="I616" s="12" t="s">
        <v>1738</v>
      </c>
      <c r="J616" s="13">
        <v>41213</v>
      </c>
      <c r="K616" s="14">
        <v>5956600</v>
      </c>
      <c r="L616" s="5" t="s">
        <v>43</v>
      </c>
      <c r="M616" s="22" t="s">
        <v>21</v>
      </c>
      <c r="N616" s="5" t="s">
        <v>1106</v>
      </c>
      <c r="O616" s="22" t="s">
        <v>23</v>
      </c>
      <c r="P616" s="22" t="s">
        <v>24</v>
      </c>
      <c r="Q616" s="5" t="s">
        <v>1060</v>
      </c>
    </row>
    <row r="617" spans="1:17" ht="114.75" x14ac:dyDescent="0.25">
      <c r="A617" s="7">
        <f t="shared" si="9"/>
        <v>615</v>
      </c>
      <c r="B617" s="8" t="s">
        <v>16</v>
      </c>
      <c r="C617" s="8">
        <v>891180084</v>
      </c>
      <c r="D617" s="8">
        <v>2</v>
      </c>
      <c r="E617" s="9" t="s">
        <v>1739</v>
      </c>
      <c r="F617" s="10">
        <v>890914063</v>
      </c>
      <c r="G617" s="9">
        <v>6</v>
      </c>
      <c r="H617" s="11" t="s">
        <v>1740</v>
      </c>
      <c r="I617" s="12" t="s">
        <v>1741</v>
      </c>
      <c r="J617" s="13">
        <v>41213</v>
      </c>
      <c r="K617" s="14">
        <v>25664965</v>
      </c>
      <c r="L617" s="5" t="s">
        <v>1115</v>
      </c>
      <c r="M617" s="22" t="s">
        <v>21</v>
      </c>
      <c r="N617" s="5" t="s">
        <v>1101</v>
      </c>
      <c r="O617" s="22" t="s">
        <v>23</v>
      </c>
      <c r="P617" s="22" t="s">
        <v>24</v>
      </c>
      <c r="Q617" s="5" t="s">
        <v>1102</v>
      </c>
    </row>
    <row r="618" spans="1:17" ht="127.5" x14ac:dyDescent="0.25">
      <c r="A618" s="7">
        <f t="shared" si="9"/>
        <v>616</v>
      </c>
      <c r="B618" s="8" t="s">
        <v>16</v>
      </c>
      <c r="C618" s="8">
        <v>891180084</v>
      </c>
      <c r="D618" s="8">
        <v>2</v>
      </c>
      <c r="E618" s="9" t="s">
        <v>1742</v>
      </c>
      <c r="F618" s="10">
        <v>79307570</v>
      </c>
      <c r="G618" s="9">
        <v>3</v>
      </c>
      <c r="H618" s="11" t="s">
        <v>1743</v>
      </c>
      <c r="I618" s="12" t="s">
        <v>1744</v>
      </c>
      <c r="J618" s="13">
        <v>41215</v>
      </c>
      <c r="K618" s="14">
        <v>3000000</v>
      </c>
      <c r="L618" s="5" t="s">
        <v>43</v>
      </c>
      <c r="M618" s="22" t="s">
        <v>21</v>
      </c>
      <c r="N618" s="5" t="s">
        <v>1101</v>
      </c>
      <c r="O618" s="22" t="s">
        <v>23</v>
      </c>
      <c r="P618" s="22" t="s">
        <v>24</v>
      </c>
      <c r="Q618" s="5" t="s">
        <v>1102</v>
      </c>
    </row>
    <row r="619" spans="1:17" ht="114.75" x14ac:dyDescent="0.25">
      <c r="A619" s="7">
        <f t="shared" si="9"/>
        <v>617</v>
      </c>
      <c r="B619" s="8" t="s">
        <v>16</v>
      </c>
      <c r="C619" s="8">
        <v>891180084</v>
      </c>
      <c r="D619" s="8">
        <v>2</v>
      </c>
      <c r="E619" s="9" t="s">
        <v>1745</v>
      </c>
      <c r="F619" s="10">
        <v>55165430</v>
      </c>
      <c r="G619" s="9">
        <v>2</v>
      </c>
      <c r="H619" s="11" t="s">
        <v>1746</v>
      </c>
      <c r="I619" s="12" t="s">
        <v>1747</v>
      </c>
      <c r="J619" s="13">
        <v>41215</v>
      </c>
      <c r="K619" s="14">
        <v>15683200</v>
      </c>
      <c r="L619" s="5" t="s">
        <v>1115</v>
      </c>
      <c r="M619" s="22" t="s">
        <v>21</v>
      </c>
      <c r="N619" s="5" t="s">
        <v>1106</v>
      </c>
      <c r="O619" s="22" t="s">
        <v>23</v>
      </c>
      <c r="P619" s="22" t="s">
        <v>24</v>
      </c>
      <c r="Q619" s="5" t="s">
        <v>1119</v>
      </c>
    </row>
    <row r="620" spans="1:17" ht="165.75" x14ac:dyDescent="0.25">
      <c r="A620" s="7">
        <f t="shared" si="9"/>
        <v>618</v>
      </c>
      <c r="B620" s="8" t="s">
        <v>16</v>
      </c>
      <c r="C620" s="8">
        <v>891180084</v>
      </c>
      <c r="D620" s="8">
        <v>2</v>
      </c>
      <c r="E620" s="9" t="s">
        <v>1748</v>
      </c>
      <c r="F620" s="10">
        <v>800006073</v>
      </c>
      <c r="G620" s="9">
        <v>7</v>
      </c>
      <c r="H620" s="11" t="s">
        <v>1749</v>
      </c>
      <c r="I620" s="12" t="s">
        <v>1750</v>
      </c>
      <c r="J620" s="13">
        <v>41215</v>
      </c>
      <c r="K620" s="14">
        <v>12600000</v>
      </c>
      <c r="L620" s="5" t="s">
        <v>43</v>
      </c>
      <c r="M620" s="22" t="s">
        <v>21</v>
      </c>
      <c r="N620" s="5" t="s">
        <v>1106</v>
      </c>
      <c r="O620" s="22" t="s">
        <v>23</v>
      </c>
      <c r="P620" s="22" t="s">
        <v>24</v>
      </c>
      <c r="Q620" s="5" t="s">
        <v>1060</v>
      </c>
    </row>
    <row r="621" spans="1:17" ht="76.5" x14ac:dyDescent="0.25">
      <c r="A621" s="7">
        <f t="shared" si="9"/>
        <v>619</v>
      </c>
      <c r="B621" s="8" t="s">
        <v>16</v>
      </c>
      <c r="C621" s="8">
        <v>891180084</v>
      </c>
      <c r="D621" s="8">
        <v>2</v>
      </c>
      <c r="E621" s="9" t="s">
        <v>1751</v>
      </c>
      <c r="F621" s="10">
        <v>900235145</v>
      </c>
      <c r="G621" s="9">
        <v>3</v>
      </c>
      <c r="H621" s="11" t="s">
        <v>1752</v>
      </c>
      <c r="I621" s="12" t="s">
        <v>1753</v>
      </c>
      <c r="J621" s="13">
        <v>41219</v>
      </c>
      <c r="K621" s="14">
        <v>10231200</v>
      </c>
      <c r="L621" s="5" t="s">
        <v>1115</v>
      </c>
      <c r="M621" s="22" t="s">
        <v>21</v>
      </c>
      <c r="N621" s="5" t="s">
        <v>1106</v>
      </c>
      <c r="O621" s="22" t="s">
        <v>23</v>
      </c>
      <c r="P621" s="22" t="s">
        <v>24</v>
      </c>
      <c r="Q621" s="5" t="s">
        <v>1119</v>
      </c>
    </row>
    <row r="622" spans="1:17" ht="153" x14ac:dyDescent="0.25">
      <c r="A622" s="7">
        <f t="shared" si="9"/>
        <v>620</v>
      </c>
      <c r="B622" s="8" t="s">
        <v>16</v>
      </c>
      <c r="C622" s="8">
        <v>891180084</v>
      </c>
      <c r="D622" s="8">
        <v>2</v>
      </c>
      <c r="E622" s="9" t="s">
        <v>1583</v>
      </c>
      <c r="F622" s="10">
        <v>800058607</v>
      </c>
      <c r="G622" s="9">
        <v>2</v>
      </c>
      <c r="H622" s="11" t="s">
        <v>1754</v>
      </c>
      <c r="I622" s="12" t="s">
        <v>1755</v>
      </c>
      <c r="J622" s="13">
        <v>41219</v>
      </c>
      <c r="K622" s="14">
        <v>40391200</v>
      </c>
      <c r="L622" s="5" t="s">
        <v>1115</v>
      </c>
      <c r="M622" s="22" t="s">
        <v>21</v>
      </c>
      <c r="N622" s="5" t="s">
        <v>1106</v>
      </c>
      <c r="O622" s="22" t="s">
        <v>23</v>
      </c>
      <c r="P622" s="22" t="s">
        <v>24</v>
      </c>
      <c r="Q622" s="5" t="s">
        <v>1102</v>
      </c>
    </row>
    <row r="623" spans="1:17" ht="114.75" x14ac:dyDescent="0.25">
      <c r="A623" s="7">
        <f t="shared" si="9"/>
        <v>621</v>
      </c>
      <c r="B623" s="8" t="s">
        <v>16</v>
      </c>
      <c r="C623" s="8">
        <v>891180084</v>
      </c>
      <c r="D623" s="8">
        <v>2</v>
      </c>
      <c r="E623" s="9" t="s">
        <v>1756</v>
      </c>
      <c r="F623" s="10">
        <v>800036678</v>
      </c>
      <c r="G623" s="9">
        <v>0</v>
      </c>
      <c r="H623" s="11" t="s">
        <v>1757</v>
      </c>
      <c r="I623" s="12" t="s">
        <v>1758</v>
      </c>
      <c r="J623" s="13">
        <v>41220</v>
      </c>
      <c r="K623" s="14">
        <v>10000000</v>
      </c>
      <c r="L623" s="5" t="s">
        <v>43</v>
      </c>
      <c r="M623" s="22" t="s">
        <v>21</v>
      </c>
      <c r="N623" s="5" t="s">
        <v>1106</v>
      </c>
      <c r="O623" s="22" t="s">
        <v>23</v>
      </c>
      <c r="P623" s="22" t="s">
        <v>24</v>
      </c>
      <c r="Q623" s="5" t="s">
        <v>1060</v>
      </c>
    </row>
    <row r="624" spans="1:17" ht="114.75" x14ac:dyDescent="0.25">
      <c r="A624" s="7">
        <f t="shared" si="9"/>
        <v>622</v>
      </c>
      <c r="B624" s="8" t="s">
        <v>16</v>
      </c>
      <c r="C624" s="8">
        <v>891180084</v>
      </c>
      <c r="D624" s="8">
        <v>2</v>
      </c>
      <c r="E624" s="9" t="s">
        <v>1756</v>
      </c>
      <c r="F624" s="10">
        <v>800036678</v>
      </c>
      <c r="G624" s="9">
        <v>0</v>
      </c>
      <c r="H624" s="11" t="s">
        <v>1759</v>
      </c>
      <c r="I624" s="12" t="s">
        <v>1760</v>
      </c>
      <c r="J624" s="13">
        <v>41220</v>
      </c>
      <c r="K624" s="14">
        <v>30000000</v>
      </c>
      <c r="L624" s="5" t="s">
        <v>1115</v>
      </c>
      <c r="M624" s="22" t="s">
        <v>21</v>
      </c>
      <c r="N624" s="5" t="s">
        <v>1106</v>
      </c>
      <c r="O624" s="22" t="s">
        <v>23</v>
      </c>
      <c r="P624" s="22" t="s">
        <v>24</v>
      </c>
      <c r="Q624" s="5" t="s">
        <v>1119</v>
      </c>
    </row>
    <row r="625" spans="1:17" ht="369.75" x14ac:dyDescent="0.25">
      <c r="A625" s="7">
        <f t="shared" si="9"/>
        <v>623</v>
      </c>
      <c r="B625" s="8" t="s">
        <v>16</v>
      </c>
      <c r="C625" s="8">
        <v>891180084</v>
      </c>
      <c r="D625" s="8">
        <v>2</v>
      </c>
      <c r="E625" s="9" t="s">
        <v>1761</v>
      </c>
      <c r="F625" s="10">
        <v>79389071</v>
      </c>
      <c r="G625" s="9">
        <v>0</v>
      </c>
      <c r="H625" s="11" t="s">
        <v>1762</v>
      </c>
      <c r="I625" s="12" t="s">
        <v>1763</v>
      </c>
      <c r="J625" s="13">
        <v>41220</v>
      </c>
      <c r="K625" s="14">
        <v>500000</v>
      </c>
      <c r="L625" s="5" t="s">
        <v>43</v>
      </c>
      <c r="M625" s="22" t="s">
        <v>21</v>
      </c>
      <c r="N625" s="5" t="s">
        <v>1101</v>
      </c>
      <c r="O625" s="22" t="s">
        <v>23</v>
      </c>
      <c r="P625" s="22" t="s">
        <v>24</v>
      </c>
      <c r="Q625" s="5" t="s">
        <v>1102</v>
      </c>
    </row>
    <row r="626" spans="1:17" ht="191.25" x14ac:dyDescent="0.25">
      <c r="A626" s="7">
        <f t="shared" si="9"/>
        <v>624</v>
      </c>
      <c r="B626" s="8" t="s">
        <v>16</v>
      </c>
      <c r="C626" s="8">
        <v>891180084</v>
      </c>
      <c r="D626" s="8">
        <v>2</v>
      </c>
      <c r="E626" s="9" t="s">
        <v>1764</v>
      </c>
      <c r="F626" s="10">
        <v>36307884</v>
      </c>
      <c r="G626" s="9">
        <v>4</v>
      </c>
      <c r="H626" s="11" t="s">
        <v>1765</v>
      </c>
      <c r="I626" s="12" t="s">
        <v>1766</v>
      </c>
      <c r="J626" s="13">
        <v>41220</v>
      </c>
      <c r="K626" s="14">
        <v>4488500</v>
      </c>
      <c r="L626" s="5" t="s">
        <v>1115</v>
      </c>
      <c r="M626" s="22" t="s">
        <v>21</v>
      </c>
      <c r="N626" s="5" t="s">
        <v>1106</v>
      </c>
      <c r="O626" s="22" t="s">
        <v>23</v>
      </c>
      <c r="P626" s="22" t="s">
        <v>24</v>
      </c>
      <c r="Q626" s="5" t="s">
        <v>1119</v>
      </c>
    </row>
    <row r="627" spans="1:17" ht="63.75" x14ac:dyDescent="0.25">
      <c r="A627" s="7">
        <f t="shared" si="9"/>
        <v>625</v>
      </c>
      <c r="B627" s="8" t="s">
        <v>16</v>
      </c>
      <c r="C627" s="8">
        <v>891180084</v>
      </c>
      <c r="D627" s="8">
        <v>2</v>
      </c>
      <c r="E627" s="9" t="s">
        <v>1767</v>
      </c>
      <c r="F627" s="10">
        <v>830004104</v>
      </c>
      <c r="G627" s="9">
        <v>7</v>
      </c>
      <c r="H627" s="11" t="s">
        <v>1768</v>
      </c>
      <c r="I627" s="12" t="s">
        <v>1769</v>
      </c>
      <c r="J627" s="13">
        <v>41222</v>
      </c>
      <c r="K627" s="14">
        <v>5617880</v>
      </c>
      <c r="L627" s="5" t="s">
        <v>1115</v>
      </c>
      <c r="M627" s="22" t="s">
        <v>21</v>
      </c>
      <c r="N627" s="5" t="s">
        <v>1106</v>
      </c>
      <c r="O627" s="22" t="s">
        <v>23</v>
      </c>
      <c r="P627" s="22" t="s">
        <v>24</v>
      </c>
      <c r="Q627" s="5" t="s">
        <v>1119</v>
      </c>
    </row>
    <row r="628" spans="1:17" ht="153" x14ac:dyDescent="0.25">
      <c r="A628" s="7">
        <f t="shared" si="9"/>
        <v>626</v>
      </c>
      <c r="B628" s="8" t="s">
        <v>16</v>
      </c>
      <c r="C628" s="8">
        <v>891180084</v>
      </c>
      <c r="D628" s="8">
        <v>2</v>
      </c>
      <c r="E628" s="9" t="s">
        <v>1770</v>
      </c>
      <c r="F628" s="10">
        <v>800028326</v>
      </c>
      <c r="G628" s="9">
        <v>1</v>
      </c>
      <c r="H628" s="11" t="s">
        <v>1771</v>
      </c>
      <c r="I628" s="12" t="s">
        <v>1772</v>
      </c>
      <c r="J628" s="13">
        <v>41226</v>
      </c>
      <c r="K628" s="14">
        <v>3480000</v>
      </c>
      <c r="L628" s="5" t="s">
        <v>43</v>
      </c>
      <c r="M628" s="22" t="s">
        <v>21</v>
      </c>
      <c r="N628" s="5" t="s">
        <v>243</v>
      </c>
      <c r="O628" s="22" t="s">
        <v>23</v>
      </c>
      <c r="P628" s="22" t="s">
        <v>24</v>
      </c>
      <c r="Q628" s="5" t="s">
        <v>1102</v>
      </c>
    </row>
    <row r="629" spans="1:17" ht="114.75" x14ac:dyDescent="0.25">
      <c r="A629" s="7">
        <f t="shared" si="9"/>
        <v>627</v>
      </c>
      <c r="B629" s="8" t="s">
        <v>16</v>
      </c>
      <c r="C629" s="8">
        <v>891180084</v>
      </c>
      <c r="D629" s="8">
        <v>2</v>
      </c>
      <c r="E629" s="9" t="s">
        <v>1222</v>
      </c>
      <c r="F629" s="10">
        <v>7698297</v>
      </c>
      <c r="G629" s="9">
        <v>1</v>
      </c>
      <c r="H629" s="11" t="s">
        <v>1773</v>
      </c>
      <c r="I629" s="12" t="s">
        <v>1774</v>
      </c>
      <c r="J629" s="13">
        <v>41226</v>
      </c>
      <c r="K629" s="14">
        <v>2030000</v>
      </c>
      <c r="L629" s="5" t="s">
        <v>1115</v>
      </c>
      <c r="M629" s="22" t="s">
        <v>21</v>
      </c>
      <c r="N629" s="5" t="s">
        <v>1106</v>
      </c>
      <c r="O629" s="22" t="s">
        <v>23</v>
      </c>
      <c r="P629" s="22" t="s">
        <v>24</v>
      </c>
      <c r="Q629" s="5" t="s">
        <v>1119</v>
      </c>
    </row>
    <row r="630" spans="1:17" ht="127.5" x14ac:dyDescent="0.25">
      <c r="A630" s="7">
        <f t="shared" si="9"/>
        <v>628</v>
      </c>
      <c r="B630" s="8" t="s">
        <v>16</v>
      </c>
      <c r="C630" s="8">
        <v>891180084</v>
      </c>
      <c r="D630" s="8">
        <v>2</v>
      </c>
      <c r="E630" s="9" t="s">
        <v>63</v>
      </c>
      <c r="F630" s="10">
        <v>800053310</v>
      </c>
      <c r="G630" s="9">
        <v>8</v>
      </c>
      <c r="H630" s="11" t="s">
        <v>1775</v>
      </c>
      <c r="I630" s="12" t="s">
        <v>1776</v>
      </c>
      <c r="J630" s="13">
        <v>41226</v>
      </c>
      <c r="K630" s="14">
        <v>16318184</v>
      </c>
      <c r="L630" s="5" t="s">
        <v>1115</v>
      </c>
      <c r="M630" s="22" t="s">
        <v>21</v>
      </c>
      <c r="N630" s="5" t="s">
        <v>1106</v>
      </c>
      <c r="O630" s="22" t="s">
        <v>23</v>
      </c>
      <c r="P630" s="22" t="s">
        <v>24</v>
      </c>
      <c r="Q630" s="5" t="s">
        <v>1119</v>
      </c>
    </row>
    <row r="631" spans="1:17" ht="153" x14ac:dyDescent="0.25">
      <c r="A631" s="7">
        <f t="shared" si="9"/>
        <v>629</v>
      </c>
      <c r="B631" s="8" t="s">
        <v>16</v>
      </c>
      <c r="C631" s="8">
        <v>891180084</v>
      </c>
      <c r="D631" s="8">
        <v>2</v>
      </c>
      <c r="E631" s="9" t="s">
        <v>1777</v>
      </c>
      <c r="F631" s="10">
        <v>830022287</v>
      </c>
      <c r="G631" s="9">
        <v>2</v>
      </c>
      <c r="H631" s="11" t="s">
        <v>1778</v>
      </c>
      <c r="I631" s="12" t="s">
        <v>1779</v>
      </c>
      <c r="J631" s="13">
        <v>41226</v>
      </c>
      <c r="K631" s="14">
        <v>198000</v>
      </c>
      <c r="L631" s="5" t="s">
        <v>1115</v>
      </c>
      <c r="M631" s="22" t="s">
        <v>21</v>
      </c>
      <c r="N631" s="5" t="s">
        <v>1101</v>
      </c>
      <c r="O631" s="22" t="s">
        <v>23</v>
      </c>
      <c r="P631" s="22" t="s">
        <v>24</v>
      </c>
      <c r="Q631" s="5" t="s">
        <v>1102</v>
      </c>
    </row>
    <row r="632" spans="1:17" ht="89.25" x14ac:dyDescent="0.25">
      <c r="A632" s="7">
        <f t="shared" si="9"/>
        <v>630</v>
      </c>
      <c r="B632" s="8" t="s">
        <v>16</v>
      </c>
      <c r="C632" s="8">
        <v>891180084</v>
      </c>
      <c r="D632" s="8">
        <v>2</v>
      </c>
      <c r="E632" s="9" t="s">
        <v>1780</v>
      </c>
      <c r="F632" s="10">
        <v>860034714</v>
      </c>
      <c r="G632" s="9">
        <v>7</v>
      </c>
      <c r="H632" s="11" t="s">
        <v>1781</v>
      </c>
      <c r="I632" s="12" t="s">
        <v>1782</v>
      </c>
      <c r="J632" s="13">
        <v>41226</v>
      </c>
      <c r="K632" s="14">
        <v>3391180</v>
      </c>
      <c r="L632" s="5" t="s">
        <v>43</v>
      </c>
      <c r="M632" s="22" t="s">
        <v>21</v>
      </c>
      <c r="N632" s="5" t="s">
        <v>1101</v>
      </c>
      <c r="O632" s="22" t="s">
        <v>23</v>
      </c>
      <c r="P632" s="22" t="s">
        <v>24</v>
      </c>
      <c r="Q632" s="5" t="s">
        <v>1102</v>
      </c>
    </row>
    <row r="633" spans="1:17" ht="89.25" x14ac:dyDescent="0.25">
      <c r="A633" s="7">
        <f t="shared" si="9"/>
        <v>631</v>
      </c>
      <c r="B633" s="8" t="s">
        <v>16</v>
      </c>
      <c r="C633" s="8">
        <v>891180084</v>
      </c>
      <c r="D633" s="8">
        <v>2</v>
      </c>
      <c r="E633" s="9" t="s">
        <v>1783</v>
      </c>
      <c r="F633" s="10">
        <v>830084433</v>
      </c>
      <c r="G633" s="9">
        <v>6</v>
      </c>
      <c r="H633" s="11" t="s">
        <v>1784</v>
      </c>
      <c r="I633" s="12" t="s">
        <v>1785</v>
      </c>
      <c r="J633" s="13">
        <v>41226</v>
      </c>
      <c r="K633" s="14">
        <v>4640000</v>
      </c>
      <c r="L633" s="5" t="s">
        <v>1115</v>
      </c>
      <c r="M633" s="22" t="s">
        <v>21</v>
      </c>
      <c r="N633" s="5" t="s">
        <v>1101</v>
      </c>
      <c r="O633" s="22" t="s">
        <v>23</v>
      </c>
      <c r="P633" s="22" t="s">
        <v>24</v>
      </c>
      <c r="Q633" s="5" t="s">
        <v>1102</v>
      </c>
    </row>
    <row r="634" spans="1:17" ht="153" x14ac:dyDescent="0.25">
      <c r="A634" s="7">
        <f t="shared" si="9"/>
        <v>632</v>
      </c>
      <c r="B634" s="8" t="s">
        <v>16</v>
      </c>
      <c r="C634" s="8">
        <v>891180084</v>
      </c>
      <c r="D634" s="8">
        <v>2</v>
      </c>
      <c r="E634" s="9" t="s">
        <v>1786</v>
      </c>
      <c r="F634" s="10">
        <v>860509265</v>
      </c>
      <c r="G634" s="9">
        <v>1</v>
      </c>
      <c r="H634" s="11" t="s">
        <v>1787</v>
      </c>
      <c r="I634" s="12" t="s">
        <v>1788</v>
      </c>
      <c r="J634" s="13">
        <v>41228</v>
      </c>
      <c r="K634" s="14">
        <v>431000</v>
      </c>
      <c r="L634" s="5" t="s">
        <v>1115</v>
      </c>
      <c r="M634" s="22" t="s">
        <v>21</v>
      </c>
      <c r="N634" s="5" t="s">
        <v>1101</v>
      </c>
      <c r="O634" s="22" t="s">
        <v>23</v>
      </c>
      <c r="P634" s="22" t="s">
        <v>24</v>
      </c>
      <c r="Q634" s="5" t="s">
        <v>1102</v>
      </c>
    </row>
    <row r="635" spans="1:17" ht="178.5" x14ac:dyDescent="0.25">
      <c r="A635" s="7">
        <f t="shared" si="9"/>
        <v>633</v>
      </c>
      <c r="B635" s="8" t="s">
        <v>16</v>
      </c>
      <c r="C635" s="8">
        <v>891180084</v>
      </c>
      <c r="D635" s="8">
        <v>2</v>
      </c>
      <c r="E635" s="9" t="s">
        <v>1789</v>
      </c>
      <c r="F635" s="10">
        <v>4250051</v>
      </c>
      <c r="G635" s="9">
        <v>2</v>
      </c>
      <c r="H635" s="11" t="s">
        <v>1790</v>
      </c>
      <c r="I635" s="12" t="s">
        <v>1791</v>
      </c>
      <c r="J635" s="13">
        <v>41229</v>
      </c>
      <c r="K635" s="14">
        <v>3560000</v>
      </c>
      <c r="L635" s="5" t="s">
        <v>43</v>
      </c>
      <c r="M635" s="22" t="s">
        <v>21</v>
      </c>
      <c r="N635" s="5" t="s">
        <v>1101</v>
      </c>
      <c r="O635" s="22" t="s">
        <v>23</v>
      </c>
      <c r="P635" s="22" t="s">
        <v>24</v>
      </c>
      <c r="Q635" s="5" t="s">
        <v>1102</v>
      </c>
    </row>
    <row r="636" spans="1:17" ht="191.25" x14ac:dyDescent="0.25">
      <c r="A636" s="7">
        <f t="shared" si="9"/>
        <v>634</v>
      </c>
      <c r="B636" s="8" t="s">
        <v>16</v>
      </c>
      <c r="C636" s="8">
        <v>891180084</v>
      </c>
      <c r="D636" s="8">
        <v>2</v>
      </c>
      <c r="E636" s="9" t="s">
        <v>614</v>
      </c>
      <c r="F636" s="10">
        <v>36172136</v>
      </c>
      <c r="G636" s="9">
        <v>1</v>
      </c>
      <c r="H636" s="11" t="s">
        <v>1792</v>
      </c>
      <c r="I636" s="12" t="s">
        <v>1793</v>
      </c>
      <c r="J636" s="13">
        <v>41229</v>
      </c>
      <c r="K636" s="14">
        <v>2000000</v>
      </c>
      <c r="L636" s="5" t="s">
        <v>1115</v>
      </c>
      <c r="M636" s="22" t="s">
        <v>21</v>
      </c>
      <c r="N636" s="5" t="s">
        <v>1106</v>
      </c>
      <c r="O636" s="22" t="s">
        <v>23</v>
      </c>
      <c r="P636" s="22" t="s">
        <v>24</v>
      </c>
      <c r="Q636" s="5" t="s">
        <v>1119</v>
      </c>
    </row>
    <row r="637" spans="1:17" ht="204" x14ac:dyDescent="0.25">
      <c r="A637" s="7">
        <f t="shared" si="9"/>
        <v>635</v>
      </c>
      <c r="B637" s="8" t="s">
        <v>16</v>
      </c>
      <c r="C637" s="8">
        <v>891180084</v>
      </c>
      <c r="D637" s="8">
        <v>2</v>
      </c>
      <c r="E637" s="9" t="s">
        <v>1794</v>
      </c>
      <c r="F637" s="10">
        <v>66979455</v>
      </c>
      <c r="G637" s="9">
        <v>1</v>
      </c>
      <c r="H637" s="11" t="s">
        <v>1795</v>
      </c>
      <c r="I637" s="12" t="s">
        <v>1796</v>
      </c>
      <c r="J637" s="13">
        <v>41229</v>
      </c>
      <c r="K637" s="14">
        <v>1515000</v>
      </c>
      <c r="L637" s="5" t="s">
        <v>43</v>
      </c>
      <c r="M637" s="22" t="s">
        <v>21</v>
      </c>
      <c r="N637" s="5" t="s">
        <v>1106</v>
      </c>
      <c r="O637" s="22" t="s">
        <v>23</v>
      </c>
      <c r="P637" s="22" t="s">
        <v>24</v>
      </c>
      <c r="Q637" s="5" t="s">
        <v>1102</v>
      </c>
    </row>
    <row r="638" spans="1:17" ht="127.5" x14ac:dyDescent="0.25">
      <c r="A638" s="7">
        <f t="shared" si="9"/>
        <v>636</v>
      </c>
      <c r="B638" s="8" t="s">
        <v>16</v>
      </c>
      <c r="C638" s="8">
        <v>891180084</v>
      </c>
      <c r="D638" s="8">
        <v>2</v>
      </c>
      <c r="E638" s="9" t="s">
        <v>227</v>
      </c>
      <c r="F638" s="10">
        <v>890206611</v>
      </c>
      <c r="G638" s="9">
        <v>5</v>
      </c>
      <c r="H638" s="11" t="s">
        <v>1797</v>
      </c>
      <c r="I638" s="12" t="s">
        <v>1798</v>
      </c>
      <c r="J638" s="13">
        <v>41229</v>
      </c>
      <c r="K638" s="14">
        <v>3447900</v>
      </c>
      <c r="L638" s="5" t="s">
        <v>1115</v>
      </c>
      <c r="M638" s="22" t="s">
        <v>21</v>
      </c>
      <c r="N638" s="5" t="s">
        <v>1106</v>
      </c>
      <c r="O638" s="22" t="s">
        <v>23</v>
      </c>
      <c r="P638" s="22" t="s">
        <v>24</v>
      </c>
      <c r="Q638" s="5" t="s">
        <v>1119</v>
      </c>
    </row>
    <row r="639" spans="1:17" ht="114.75" x14ac:dyDescent="0.25">
      <c r="A639" s="7">
        <f t="shared" si="9"/>
        <v>637</v>
      </c>
      <c r="B639" s="8" t="s">
        <v>16</v>
      </c>
      <c r="C639" s="8">
        <v>891180084</v>
      </c>
      <c r="D639" s="8">
        <v>2</v>
      </c>
      <c r="E639" s="9" t="s">
        <v>1799</v>
      </c>
      <c r="F639" s="10">
        <v>12137281</v>
      </c>
      <c r="G639" s="9">
        <v>6</v>
      </c>
      <c r="H639" s="11" t="s">
        <v>1800</v>
      </c>
      <c r="I639" s="12" t="s">
        <v>1801</v>
      </c>
      <c r="J639" s="13">
        <v>41232</v>
      </c>
      <c r="K639" s="14">
        <v>933500</v>
      </c>
      <c r="L639" s="5" t="s">
        <v>1115</v>
      </c>
      <c r="M639" s="22" t="s">
        <v>21</v>
      </c>
      <c r="N639" s="5" t="s">
        <v>1106</v>
      </c>
      <c r="O639" s="22" t="s">
        <v>23</v>
      </c>
      <c r="P639" s="22" t="s">
        <v>24</v>
      </c>
      <c r="Q639" s="5" t="s">
        <v>1119</v>
      </c>
    </row>
    <row r="640" spans="1:17" ht="140.25" x14ac:dyDescent="0.25">
      <c r="A640" s="7">
        <f t="shared" si="9"/>
        <v>638</v>
      </c>
      <c r="B640" s="8" t="s">
        <v>16</v>
      </c>
      <c r="C640" s="8">
        <v>891180084</v>
      </c>
      <c r="D640" s="8">
        <v>2</v>
      </c>
      <c r="E640" s="9" t="s">
        <v>1393</v>
      </c>
      <c r="F640" s="10">
        <v>860518299</v>
      </c>
      <c r="G640" s="9">
        <v>1</v>
      </c>
      <c r="H640" s="11" t="s">
        <v>1802</v>
      </c>
      <c r="I640" s="12" t="s">
        <v>1803</v>
      </c>
      <c r="J640" s="13">
        <v>41232</v>
      </c>
      <c r="K640" s="14">
        <v>42340000</v>
      </c>
      <c r="L640" s="5" t="s">
        <v>1115</v>
      </c>
      <c r="M640" s="22" t="s">
        <v>21</v>
      </c>
      <c r="N640" s="5" t="s">
        <v>1101</v>
      </c>
      <c r="O640" s="22" t="s">
        <v>23</v>
      </c>
      <c r="P640" s="22" t="s">
        <v>24</v>
      </c>
      <c r="Q640" s="5" t="s">
        <v>1102</v>
      </c>
    </row>
    <row r="641" spans="1:17" ht="216.75" x14ac:dyDescent="0.25">
      <c r="A641" s="7">
        <f t="shared" si="9"/>
        <v>639</v>
      </c>
      <c r="B641" s="8" t="s">
        <v>16</v>
      </c>
      <c r="C641" s="8">
        <v>891180084</v>
      </c>
      <c r="D641" s="8">
        <v>2</v>
      </c>
      <c r="E641" s="9" t="s">
        <v>1804</v>
      </c>
      <c r="F641" s="10">
        <v>900086559</v>
      </c>
      <c r="G641" s="9">
        <v>9</v>
      </c>
      <c r="H641" s="11" t="s">
        <v>1805</v>
      </c>
      <c r="I641" s="12" t="s">
        <v>1806</v>
      </c>
      <c r="J641" s="13">
        <v>41232</v>
      </c>
      <c r="K641" s="14">
        <v>5968200</v>
      </c>
      <c r="L641" s="5" t="s">
        <v>1115</v>
      </c>
      <c r="M641" s="22" t="s">
        <v>21</v>
      </c>
      <c r="N641" s="5" t="s">
        <v>1106</v>
      </c>
      <c r="O641" s="22" t="s">
        <v>23</v>
      </c>
      <c r="P641" s="22" t="s">
        <v>24</v>
      </c>
      <c r="Q641" s="5" t="s">
        <v>1119</v>
      </c>
    </row>
    <row r="642" spans="1:17" ht="63.75" x14ac:dyDescent="0.25">
      <c r="A642" s="7">
        <f t="shared" si="9"/>
        <v>640</v>
      </c>
      <c r="B642" s="8" t="s">
        <v>16</v>
      </c>
      <c r="C642" s="8">
        <v>891180084</v>
      </c>
      <c r="D642" s="8">
        <v>2</v>
      </c>
      <c r="E642" s="9" t="s">
        <v>1807</v>
      </c>
      <c r="F642" s="10">
        <v>14210283</v>
      </c>
      <c r="G642" s="9">
        <v>1</v>
      </c>
      <c r="H642" s="11" t="s">
        <v>1808</v>
      </c>
      <c r="I642" s="12" t="s">
        <v>1809</v>
      </c>
      <c r="J642" s="13">
        <v>41234</v>
      </c>
      <c r="K642" s="14">
        <v>3980000</v>
      </c>
      <c r="L642" s="5" t="s">
        <v>43</v>
      </c>
      <c r="M642" s="22" t="s">
        <v>21</v>
      </c>
      <c r="N642" s="5" t="s">
        <v>1106</v>
      </c>
      <c r="O642" s="22" t="s">
        <v>23</v>
      </c>
      <c r="P642" s="22" t="s">
        <v>24</v>
      </c>
      <c r="Q642" s="5" t="s">
        <v>1060</v>
      </c>
    </row>
    <row r="643" spans="1:17" ht="127.5" x14ac:dyDescent="0.25">
      <c r="A643" s="7">
        <f t="shared" si="9"/>
        <v>641</v>
      </c>
      <c r="B643" s="8" t="s">
        <v>16</v>
      </c>
      <c r="C643" s="8">
        <v>891180084</v>
      </c>
      <c r="D643" s="8">
        <v>2</v>
      </c>
      <c r="E643" s="9" t="s">
        <v>1810</v>
      </c>
      <c r="F643" s="10">
        <v>1075222019</v>
      </c>
      <c r="G643" s="9">
        <v>8</v>
      </c>
      <c r="H643" s="11" t="s">
        <v>1811</v>
      </c>
      <c r="I643" s="12" t="s">
        <v>1812</v>
      </c>
      <c r="J643" s="13">
        <v>41234</v>
      </c>
      <c r="K643" s="14">
        <v>500000</v>
      </c>
      <c r="L643" s="5" t="s">
        <v>43</v>
      </c>
      <c r="M643" s="22" t="s">
        <v>21</v>
      </c>
      <c r="N643" s="5" t="s">
        <v>1106</v>
      </c>
      <c r="O643" s="22" t="s">
        <v>23</v>
      </c>
      <c r="P643" s="22" t="s">
        <v>24</v>
      </c>
      <c r="Q643" s="5" t="s">
        <v>1060</v>
      </c>
    </row>
    <row r="644" spans="1:17" ht="153" x14ac:dyDescent="0.25">
      <c r="A644" s="7">
        <f t="shared" si="9"/>
        <v>642</v>
      </c>
      <c r="B644" s="8" t="s">
        <v>16</v>
      </c>
      <c r="C644" s="8">
        <v>891180084</v>
      </c>
      <c r="D644" s="8">
        <v>2</v>
      </c>
      <c r="E644" s="9" t="s">
        <v>1558</v>
      </c>
      <c r="F644" s="10">
        <v>55151659</v>
      </c>
      <c r="G644" s="9">
        <v>0</v>
      </c>
      <c r="H644" s="11" t="s">
        <v>1813</v>
      </c>
      <c r="I644" s="12" t="s">
        <v>1814</v>
      </c>
      <c r="J644" s="13">
        <v>41234</v>
      </c>
      <c r="K644" s="14">
        <v>4872000</v>
      </c>
      <c r="L644" s="5" t="s">
        <v>1115</v>
      </c>
      <c r="M644" s="22" t="s">
        <v>21</v>
      </c>
      <c r="N644" s="5" t="s">
        <v>1106</v>
      </c>
      <c r="O644" s="22" t="s">
        <v>23</v>
      </c>
      <c r="P644" s="22" t="s">
        <v>24</v>
      </c>
      <c r="Q644" s="5" t="s">
        <v>1119</v>
      </c>
    </row>
    <row r="645" spans="1:17" ht="140.25" x14ac:dyDescent="0.25">
      <c r="A645" s="7">
        <f t="shared" ref="A645:A708" si="10">A644+1</f>
        <v>643</v>
      </c>
      <c r="B645" s="8" t="s">
        <v>16</v>
      </c>
      <c r="C645" s="8">
        <v>891180084</v>
      </c>
      <c r="D645" s="8">
        <v>2</v>
      </c>
      <c r="E645" s="9" t="s">
        <v>1815</v>
      </c>
      <c r="F645" s="10">
        <v>12097982</v>
      </c>
      <c r="G645" s="9">
        <v>8</v>
      </c>
      <c r="H645" s="11" t="s">
        <v>1816</v>
      </c>
      <c r="I645" s="12" t="s">
        <v>1817</v>
      </c>
      <c r="J645" s="13">
        <v>41234</v>
      </c>
      <c r="K645" s="14">
        <v>791548</v>
      </c>
      <c r="L645" s="5" t="s">
        <v>1115</v>
      </c>
      <c r="M645" s="22" t="s">
        <v>21</v>
      </c>
      <c r="N645" s="5" t="s">
        <v>1101</v>
      </c>
      <c r="O645" s="22" t="s">
        <v>23</v>
      </c>
      <c r="P645" s="22" t="s">
        <v>24</v>
      </c>
      <c r="Q645" s="5" t="s">
        <v>1102</v>
      </c>
    </row>
    <row r="646" spans="1:17" ht="165.75" x14ac:dyDescent="0.25">
      <c r="A646" s="7">
        <f t="shared" si="10"/>
        <v>644</v>
      </c>
      <c r="B646" s="8" t="s">
        <v>16</v>
      </c>
      <c r="C646" s="8">
        <v>891180084</v>
      </c>
      <c r="D646" s="8">
        <v>2</v>
      </c>
      <c r="E646" s="9" t="s">
        <v>1818</v>
      </c>
      <c r="F646" s="10">
        <v>79539815</v>
      </c>
      <c r="G646" s="9">
        <v>8</v>
      </c>
      <c r="H646" s="11" t="s">
        <v>1819</v>
      </c>
      <c r="I646" s="12" t="s">
        <v>1820</v>
      </c>
      <c r="J646" s="13">
        <v>41239</v>
      </c>
      <c r="K646" s="14">
        <v>1980000</v>
      </c>
      <c r="L646" s="5" t="s">
        <v>43</v>
      </c>
      <c r="M646" s="22" t="s">
        <v>21</v>
      </c>
      <c r="N646" s="5" t="s">
        <v>1101</v>
      </c>
      <c r="O646" s="22" t="s">
        <v>23</v>
      </c>
      <c r="P646" s="22" t="s">
        <v>24</v>
      </c>
      <c r="Q646" s="5" t="s">
        <v>1102</v>
      </c>
    </row>
    <row r="647" spans="1:17" ht="76.5" x14ac:dyDescent="0.25">
      <c r="A647" s="7">
        <f t="shared" si="10"/>
        <v>645</v>
      </c>
      <c r="B647" s="8" t="s">
        <v>16</v>
      </c>
      <c r="C647" s="8">
        <v>891180084</v>
      </c>
      <c r="D647" s="8">
        <v>2</v>
      </c>
      <c r="E647" s="9" t="s">
        <v>1821</v>
      </c>
      <c r="F647" s="10">
        <v>4903769</v>
      </c>
      <c r="G647" s="9">
        <v>5</v>
      </c>
      <c r="H647" s="11" t="s">
        <v>1822</v>
      </c>
      <c r="I647" s="12" t="s">
        <v>1823</v>
      </c>
      <c r="J647" s="13">
        <v>41239</v>
      </c>
      <c r="K647" s="14">
        <v>2376000</v>
      </c>
      <c r="L647" s="5" t="s">
        <v>43</v>
      </c>
      <c r="M647" s="22" t="s">
        <v>21</v>
      </c>
      <c r="N647" s="5" t="s">
        <v>1106</v>
      </c>
      <c r="O647" s="22" t="s">
        <v>23</v>
      </c>
      <c r="P647" s="22" t="s">
        <v>24</v>
      </c>
      <c r="Q647" s="5" t="s">
        <v>1060</v>
      </c>
    </row>
    <row r="648" spans="1:17" ht="140.25" x14ac:dyDescent="0.25">
      <c r="A648" s="7">
        <f t="shared" si="10"/>
        <v>646</v>
      </c>
      <c r="B648" s="8" t="s">
        <v>16</v>
      </c>
      <c r="C648" s="8">
        <v>891180084</v>
      </c>
      <c r="D648" s="8">
        <v>2</v>
      </c>
      <c r="E648" s="9" t="s">
        <v>232</v>
      </c>
      <c r="F648" s="10">
        <v>800154351</v>
      </c>
      <c r="G648" s="9">
        <v>3</v>
      </c>
      <c r="H648" s="11" t="s">
        <v>1824</v>
      </c>
      <c r="I648" s="12" t="s">
        <v>1825</v>
      </c>
      <c r="J648" s="13">
        <v>41239</v>
      </c>
      <c r="K648" s="14">
        <v>4850610</v>
      </c>
      <c r="L648" s="5" t="s">
        <v>1115</v>
      </c>
      <c r="M648" s="22" t="s">
        <v>21</v>
      </c>
      <c r="N648" s="5" t="s">
        <v>1106</v>
      </c>
      <c r="O648" s="22" t="s">
        <v>23</v>
      </c>
      <c r="P648" s="22" t="s">
        <v>24</v>
      </c>
      <c r="Q648" s="5" t="s">
        <v>1119</v>
      </c>
    </row>
    <row r="649" spans="1:17" ht="102" x14ac:dyDescent="0.25">
      <c r="A649" s="7">
        <f t="shared" si="10"/>
        <v>647</v>
      </c>
      <c r="B649" s="8" t="s">
        <v>16</v>
      </c>
      <c r="C649" s="8">
        <v>891180084</v>
      </c>
      <c r="D649" s="8">
        <v>2</v>
      </c>
      <c r="E649" s="9" t="s">
        <v>614</v>
      </c>
      <c r="F649" s="10">
        <v>36172136</v>
      </c>
      <c r="G649" s="9">
        <v>1</v>
      </c>
      <c r="H649" s="11" t="s">
        <v>1826</v>
      </c>
      <c r="I649" s="12" t="s">
        <v>1827</v>
      </c>
      <c r="J649" s="13">
        <v>41239</v>
      </c>
      <c r="K649" s="14">
        <v>2300000</v>
      </c>
      <c r="L649" s="5" t="s">
        <v>43</v>
      </c>
      <c r="M649" s="22" t="s">
        <v>21</v>
      </c>
      <c r="N649" s="5" t="s">
        <v>1106</v>
      </c>
      <c r="O649" s="22" t="s">
        <v>23</v>
      </c>
      <c r="P649" s="22" t="s">
        <v>24</v>
      </c>
      <c r="Q649" s="5" t="s">
        <v>1060</v>
      </c>
    </row>
    <row r="650" spans="1:17" ht="140.25" x14ac:dyDescent="0.25">
      <c r="A650" s="7">
        <f t="shared" si="10"/>
        <v>648</v>
      </c>
      <c r="B650" s="8" t="s">
        <v>16</v>
      </c>
      <c r="C650" s="8">
        <v>891180084</v>
      </c>
      <c r="D650" s="8">
        <v>2</v>
      </c>
      <c r="E650" s="9" t="s">
        <v>1828</v>
      </c>
      <c r="F650" s="10">
        <v>46354286</v>
      </c>
      <c r="G650" s="9">
        <v>6</v>
      </c>
      <c r="H650" s="11" t="s">
        <v>1829</v>
      </c>
      <c r="I650" s="12" t="s">
        <v>1830</v>
      </c>
      <c r="J650" s="13">
        <v>41241</v>
      </c>
      <c r="K650" s="14">
        <v>1133400</v>
      </c>
      <c r="L650" s="5" t="s">
        <v>43</v>
      </c>
      <c r="M650" s="22" t="s">
        <v>21</v>
      </c>
      <c r="N650" s="5" t="s">
        <v>1101</v>
      </c>
      <c r="O650" s="22" t="s">
        <v>23</v>
      </c>
      <c r="P650" s="22" t="s">
        <v>24</v>
      </c>
      <c r="Q650" s="5" t="s">
        <v>1102</v>
      </c>
    </row>
    <row r="651" spans="1:17" ht="178.5" x14ac:dyDescent="0.25">
      <c r="A651" s="7">
        <f t="shared" si="10"/>
        <v>649</v>
      </c>
      <c r="B651" s="8" t="s">
        <v>16</v>
      </c>
      <c r="C651" s="8">
        <v>891180084</v>
      </c>
      <c r="D651" s="8">
        <v>2</v>
      </c>
      <c r="E651" s="9" t="s">
        <v>1831</v>
      </c>
      <c r="F651" s="10">
        <v>55169673</v>
      </c>
      <c r="G651" s="9">
        <v>3</v>
      </c>
      <c r="H651" s="11" t="s">
        <v>1832</v>
      </c>
      <c r="I651" s="12" t="s">
        <v>1833</v>
      </c>
      <c r="J651" s="13">
        <v>41241</v>
      </c>
      <c r="K651" s="14">
        <v>2861977</v>
      </c>
      <c r="L651" s="5" t="s">
        <v>43</v>
      </c>
      <c r="M651" s="22" t="s">
        <v>21</v>
      </c>
      <c r="N651" s="5" t="s">
        <v>1101</v>
      </c>
      <c r="O651" s="22" t="s">
        <v>23</v>
      </c>
      <c r="P651" s="22" t="s">
        <v>24</v>
      </c>
      <c r="Q651" s="5" t="s">
        <v>1102</v>
      </c>
    </row>
    <row r="652" spans="1:17" ht="63.75" x14ac:dyDescent="0.25">
      <c r="A652" s="7">
        <f t="shared" si="10"/>
        <v>650</v>
      </c>
      <c r="B652" s="8" t="s">
        <v>16</v>
      </c>
      <c r="C652" s="8">
        <v>891180084</v>
      </c>
      <c r="D652" s="8">
        <v>2</v>
      </c>
      <c r="E652" s="9" t="s">
        <v>1834</v>
      </c>
      <c r="F652" s="10">
        <v>891101577</v>
      </c>
      <c r="G652" s="9">
        <v>4</v>
      </c>
      <c r="H652" s="11" t="s">
        <v>1835</v>
      </c>
      <c r="I652" s="12" t="s">
        <v>1836</v>
      </c>
      <c r="J652" s="13">
        <v>41241</v>
      </c>
      <c r="K652" s="14">
        <v>2792228</v>
      </c>
      <c r="L652" s="5" t="s">
        <v>43</v>
      </c>
      <c r="M652" s="22" t="s">
        <v>21</v>
      </c>
      <c r="N652" s="5" t="s">
        <v>1101</v>
      </c>
      <c r="O652" s="22" t="s">
        <v>23</v>
      </c>
      <c r="P652" s="22" t="s">
        <v>24</v>
      </c>
      <c r="Q652" s="5" t="s">
        <v>1102</v>
      </c>
    </row>
    <row r="653" spans="1:17" ht="127.5" x14ac:dyDescent="0.25">
      <c r="A653" s="7">
        <f t="shared" si="10"/>
        <v>651</v>
      </c>
      <c r="B653" s="8" t="s">
        <v>16</v>
      </c>
      <c r="C653" s="8">
        <v>891180084</v>
      </c>
      <c r="D653" s="8">
        <v>2</v>
      </c>
      <c r="E653" s="16" t="s">
        <v>1837</v>
      </c>
      <c r="F653" s="10">
        <v>830007414</v>
      </c>
      <c r="G653" s="9">
        <v>9</v>
      </c>
      <c r="H653" s="11" t="s">
        <v>1838</v>
      </c>
      <c r="I653" s="12" t="s">
        <v>1839</v>
      </c>
      <c r="J653" s="13">
        <v>41243</v>
      </c>
      <c r="K653" s="14">
        <v>973412</v>
      </c>
      <c r="L653" s="5" t="s">
        <v>1115</v>
      </c>
      <c r="M653" s="22" t="s">
        <v>21</v>
      </c>
      <c r="N653" s="5" t="s">
        <v>1106</v>
      </c>
      <c r="O653" s="22" t="s">
        <v>23</v>
      </c>
      <c r="P653" s="22" t="s">
        <v>24</v>
      </c>
      <c r="Q653" s="5" t="s">
        <v>1119</v>
      </c>
    </row>
    <row r="654" spans="1:17" ht="114.75" x14ac:dyDescent="0.25">
      <c r="A654" s="7">
        <f t="shared" si="10"/>
        <v>652</v>
      </c>
      <c r="B654" s="8" t="s">
        <v>16</v>
      </c>
      <c r="C654" s="8">
        <v>891180084</v>
      </c>
      <c r="D654" s="8">
        <v>2</v>
      </c>
      <c r="E654" s="9" t="s">
        <v>1840</v>
      </c>
      <c r="F654" s="10">
        <v>900329625</v>
      </c>
      <c r="G654" s="9">
        <v>1</v>
      </c>
      <c r="H654" s="11" t="s">
        <v>1841</v>
      </c>
      <c r="I654" s="12" t="s">
        <v>1842</v>
      </c>
      <c r="J654" s="13">
        <v>41243</v>
      </c>
      <c r="K654" s="14">
        <v>18500000</v>
      </c>
      <c r="L654" s="5" t="s">
        <v>1115</v>
      </c>
      <c r="M654" s="22" t="s">
        <v>21</v>
      </c>
      <c r="N654" s="5" t="s">
        <v>1106</v>
      </c>
      <c r="O654" s="22" t="s">
        <v>23</v>
      </c>
      <c r="P654" s="22" t="s">
        <v>24</v>
      </c>
      <c r="Q654" s="5" t="s">
        <v>1119</v>
      </c>
    </row>
    <row r="655" spans="1:17" ht="191.25" x14ac:dyDescent="0.25">
      <c r="A655" s="7">
        <f t="shared" si="10"/>
        <v>653</v>
      </c>
      <c r="B655" s="8" t="s">
        <v>16</v>
      </c>
      <c r="C655" s="8">
        <v>891180084</v>
      </c>
      <c r="D655" s="8">
        <v>2</v>
      </c>
      <c r="E655" s="9" t="s">
        <v>1843</v>
      </c>
      <c r="F655" s="10">
        <v>36161191</v>
      </c>
      <c r="G655" s="9">
        <v>1</v>
      </c>
      <c r="H655" s="11" t="s">
        <v>1844</v>
      </c>
      <c r="I655" s="12" t="s">
        <v>1845</v>
      </c>
      <c r="J655" s="13">
        <v>41246</v>
      </c>
      <c r="K655" s="14">
        <v>5000000</v>
      </c>
      <c r="L655" s="5" t="s">
        <v>43</v>
      </c>
      <c r="M655" s="22" t="s">
        <v>21</v>
      </c>
      <c r="N655" s="5" t="s">
        <v>1101</v>
      </c>
      <c r="O655" s="22" t="s">
        <v>23</v>
      </c>
      <c r="P655" s="22" t="s">
        <v>24</v>
      </c>
      <c r="Q655" s="5" t="s">
        <v>1102</v>
      </c>
    </row>
    <row r="656" spans="1:17" ht="127.5" x14ac:dyDescent="0.25">
      <c r="A656" s="7">
        <f t="shared" si="10"/>
        <v>654</v>
      </c>
      <c r="B656" s="8" t="s">
        <v>16</v>
      </c>
      <c r="C656" s="8">
        <v>891180084</v>
      </c>
      <c r="D656" s="8">
        <v>2</v>
      </c>
      <c r="E656" s="9" t="s">
        <v>1846</v>
      </c>
      <c r="F656" s="10">
        <v>36161191</v>
      </c>
      <c r="G656" s="9">
        <v>1</v>
      </c>
      <c r="H656" s="11" t="s">
        <v>1847</v>
      </c>
      <c r="I656" s="12" t="s">
        <v>1848</v>
      </c>
      <c r="J656" s="13">
        <v>41246</v>
      </c>
      <c r="K656" s="14">
        <v>92220</v>
      </c>
      <c r="L656" s="5" t="s">
        <v>1115</v>
      </c>
      <c r="M656" s="22" t="s">
        <v>21</v>
      </c>
      <c r="N656" s="5" t="s">
        <v>1106</v>
      </c>
      <c r="O656" s="22" t="s">
        <v>23</v>
      </c>
      <c r="P656" s="22" t="s">
        <v>24</v>
      </c>
      <c r="Q656" s="5" t="s">
        <v>1119</v>
      </c>
    </row>
    <row r="657" spans="1:17" ht="127.5" x14ac:dyDescent="0.25">
      <c r="A657" s="7">
        <f t="shared" si="10"/>
        <v>655</v>
      </c>
      <c r="B657" s="8" t="s">
        <v>16</v>
      </c>
      <c r="C657" s="8">
        <v>891180084</v>
      </c>
      <c r="D657" s="8">
        <v>2</v>
      </c>
      <c r="E657" s="9" t="s">
        <v>1849</v>
      </c>
      <c r="F657" s="10">
        <v>26534059</v>
      </c>
      <c r="G657" s="9">
        <v>0</v>
      </c>
      <c r="H657" s="11" t="s">
        <v>1850</v>
      </c>
      <c r="I657" s="12" t="s">
        <v>1851</v>
      </c>
      <c r="J657" s="13">
        <v>41246</v>
      </c>
      <c r="K657" s="14">
        <v>1000000</v>
      </c>
      <c r="L657" s="5" t="s">
        <v>43</v>
      </c>
      <c r="M657" s="22" t="s">
        <v>21</v>
      </c>
      <c r="N657" s="5" t="s">
        <v>1101</v>
      </c>
      <c r="O657" s="22" t="s">
        <v>23</v>
      </c>
      <c r="P657" s="22" t="s">
        <v>24</v>
      </c>
      <c r="Q657" s="5" t="s">
        <v>1102</v>
      </c>
    </row>
    <row r="658" spans="1:17" ht="165.75" x14ac:dyDescent="0.25">
      <c r="A658" s="7">
        <f t="shared" si="10"/>
        <v>656</v>
      </c>
      <c r="B658" s="8" t="s">
        <v>16</v>
      </c>
      <c r="C658" s="8">
        <v>891180084</v>
      </c>
      <c r="D658" s="8">
        <v>2</v>
      </c>
      <c r="E658" s="9" t="s">
        <v>1852</v>
      </c>
      <c r="F658" s="10">
        <v>1075216551</v>
      </c>
      <c r="G658" s="9">
        <v>9</v>
      </c>
      <c r="H658" s="11" t="s">
        <v>1853</v>
      </c>
      <c r="I658" s="12" t="s">
        <v>1854</v>
      </c>
      <c r="J658" s="13">
        <v>41247</v>
      </c>
      <c r="K658" s="14">
        <v>1958544</v>
      </c>
      <c r="L658" s="5" t="s">
        <v>1115</v>
      </c>
      <c r="M658" s="22" t="s">
        <v>21</v>
      </c>
      <c r="N658" s="5" t="s">
        <v>1106</v>
      </c>
      <c r="O658" s="22" t="s">
        <v>23</v>
      </c>
      <c r="P658" s="22" t="s">
        <v>24</v>
      </c>
      <c r="Q658" s="5" t="s">
        <v>1119</v>
      </c>
    </row>
    <row r="659" spans="1:17" ht="165.75" x14ac:dyDescent="0.25">
      <c r="A659" s="7">
        <f t="shared" si="10"/>
        <v>657</v>
      </c>
      <c r="B659" s="8" t="s">
        <v>16</v>
      </c>
      <c r="C659" s="8">
        <v>891180084</v>
      </c>
      <c r="D659" s="8">
        <v>2</v>
      </c>
      <c r="E659" s="9" t="s">
        <v>1855</v>
      </c>
      <c r="F659" s="10">
        <v>7719564</v>
      </c>
      <c r="G659" s="9">
        <v>5</v>
      </c>
      <c r="H659" s="11" t="s">
        <v>1856</v>
      </c>
      <c r="I659" s="12" t="s">
        <v>1857</v>
      </c>
      <c r="J659" s="13">
        <v>41247</v>
      </c>
      <c r="K659" s="14">
        <v>6860000</v>
      </c>
      <c r="L659" s="5" t="s">
        <v>43</v>
      </c>
      <c r="M659" s="22" t="s">
        <v>21</v>
      </c>
      <c r="N659" s="5" t="s">
        <v>1106</v>
      </c>
      <c r="O659" s="22" t="s">
        <v>23</v>
      </c>
      <c r="P659" s="22" t="s">
        <v>24</v>
      </c>
      <c r="Q659" s="5" t="s">
        <v>1060</v>
      </c>
    </row>
    <row r="660" spans="1:17" ht="229.5" x14ac:dyDescent="0.25">
      <c r="A660" s="7">
        <f t="shared" si="10"/>
        <v>658</v>
      </c>
      <c r="B660" s="8" t="s">
        <v>16</v>
      </c>
      <c r="C660" s="8">
        <v>891180084</v>
      </c>
      <c r="D660" s="8">
        <v>2</v>
      </c>
      <c r="E660" s="9" t="s">
        <v>1858</v>
      </c>
      <c r="F660" s="10">
        <v>19230040</v>
      </c>
      <c r="G660" s="9">
        <v>0</v>
      </c>
      <c r="H660" s="11" t="s">
        <v>1859</v>
      </c>
      <c r="I660" s="12" t="s">
        <v>1860</v>
      </c>
      <c r="J660" s="13">
        <v>41247</v>
      </c>
      <c r="K660" s="14">
        <v>4900000</v>
      </c>
      <c r="L660" s="5" t="s">
        <v>1115</v>
      </c>
      <c r="M660" s="22" t="s">
        <v>21</v>
      </c>
      <c r="N660" s="5" t="s">
        <v>1101</v>
      </c>
      <c r="O660" s="22" t="s">
        <v>23</v>
      </c>
      <c r="P660" s="22" t="s">
        <v>24</v>
      </c>
      <c r="Q660" s="5" t="s">
        <v>1102</v>
      </c>
    </row>
    <row r="661" spans="1:17" ht="89.25" x14ac:dyDescent="0.25">
      <c r="A661" s="7">
        <f t="shared" si="10"/>
        <v>659</v>
      </c>
      <c r="B661" s="8" t="s">
        <v>16</v>
      </c>
      <c r="C661" s="8">
        <v>891180084</v>
      </c>
      <c r="D661" s="8">
        <v>2</v>
      </c>
      <c r="E661" s="9" t="s">
        <v>442</v>
      </c>
      <c r="F661" s="10">
        <v>36178454</v>
      </c>
      <c r="G661" s="9">
        <v>6</v>
      </c>
      <c r="H661" s="11" t="s">
        <v>1861</v>
      </c>
      <c r="I661" s="12" t="s">
        <v>1862</v>
      </c>
      <c r="J661" s="13">
        <v>41249</v>
      </c>
      <c r="K661" s="14">
        <v>770000</v>
      </c>
      <c r="L661" s="5" t="s">
        <v>43</v>
      </c>
      <c r="M661" s="22" t="s">
        <v>21</v>
      </c>
      <c r="N661" s="5" t="s">
        <v>1101</v>
      </c>
      <c r="O661" s="22" t="s">
        <v>23</v>
      </c>
      <c r="P661" s="22" t="s">
        <v>24</v>
      </c>
      <c r="Q661" s="5" t="s">
        <v>1102</v>
      </c>
    </row>
    <row r="662" spans="1:17" ht="89.25" x14ac:dyDescent="0.25">
      <c r="A662" s="7">
        <f t="shared" si="10"/>
        <v>660</v>
      </c>
      <c r="B662" s="8" t="s">
        <v>16</v>
      </c>
      <c r="C662" s="8">
        <v>891180084</v>
      </c>
      <c r="D662" s="8">
        <v>2</v>
      </c>
      <c r="E662" s="9" t="s">
        <v>1863</v>
      </c>
      <c r="F662" s="10">
        <v>36148773</v>
      </c>
      <c r="G662" s="9">
        <v>2</v>
      </c>
      <c r="H662" s="11" t="s">
        <v>1864</v>
      </c>
      <c r="I662" s="12" t="s">
        <v>1862</v>
      </c>
      <c r="J662" s="13">
        <v>41249</v>
      </c>
      <c r="K662" s="14">
        <v>999720</v>
      </c>
      <c r="L662" s="5" t="s">
        <v>43</v>
      </c>
      <c r="M662" s="22" t="s">
        <v>21</v>
      </c>
      <c r="N662" s="5" t="s">
        <v>1101</v>
      </c>
      <c r="O662" s="22" t="s">
        <v>23</v>
      </c>
      <c r="P662" s="22" t="s">
        <v>24</v>
      </c>
      <c r="Q662" s="5" t="s">
        <v>1102</v>
      </c>
    </row>
    <row r="663" spans="1:17" ht="76.5" x14ac:dyDescent="0.25">
      <c r="A663" s="7">
        <f t="shared" si="10"/>
        <v>661</v>
      </c>
      <c r="B663" s="8" t="s">
        <v>16</v>
      </c>
      <c r="C663" s="8">
        <v>891180084</v>
      </c>
      <c r="D663" s="8">
        <v>2</v>
      </c>
      <c r="E663" s="9" t="s">
        <v>1210</v>
      </c>
      <c r="F663" s="10">
        <v>1075210838</v>
      </c>
      <c r="G663" s="9">
        <v>1</v>
      </c>
      <c r="H663" s="11" t="s">
        <v>1865</v>
      </c>
      <c r="I663" s="12" t="s">
        <v>1866</v>
      </c>
      <c r="J663" s="13">
        <v>41249</v>
      </c>
      <c r="K663" s="14">
        <v>29393000</v>
      </c>
      <c r="L663" s="5" t="s">
        <v>1115</v>
      </c>
      <c r="M663" s="22" t="s">
        <v>21</v>
      </c>
      <c r="N663" s="5" t="s">
        <v>1106</v>
      </c>
      <c r="O663" s="22" t="s">
        <v>23</v>
      </c>
      <c r="P663" s="22" t="s">
        <v>24</v>
      </c>
      <c r="Q663" s="5" t="s">
        <v>1119</v>
      </c>
    </row>
    <row r="664" spans="1:17" ht="114.75" x14ac:dyDescent="0.25">
      <c r="A664" s="7">
        <f t="shared" si="10"/>
        <v>662</v>
      </c>
      <c r="B664" s="8" t="s">
        <v>16</v>
      </c>
      <c r="C664" s="8">
        <v>891180084</v>
      </c>
      <c r="D664" s="8">
        <v>2</v>
      </c>
      <c r="E664" s="9" t="s">
        <v>614</v>
      </c>
      <c r="F664" s="10">
        <v>36172136</v>
      </c>
      <c r="G664" s="9">
        <v>1</v>
      </c>
      <c r="H664" s="11" t="s">
        <v>1867</v>
      </c>
      <c r="I664" s="12" t="s">
        <v>1868</v>
      </c>
      <c r="J664" s="13">
        <v>41253</v>
      </c>
      <c r="K664" s="14">
        <v>960000</v>
      </c>
      <c r="L664" s="5" t="s">
        <v>1115</v>
      </c>
      <c r="M664" s="22" t="s">
        <v>21</v>
      </c>
      <c r="N664" s="5" t="s">
        <v>1106</v>
      </c>
      <c r="O664" s="22" t="s">
        <v>23</v>
      </c>
      <c r="P664" s="22" t="s">
        <v>24</v>
      </c>
      <c r="Q664" s="5" t="s">
        <v>1119</v>
      </c>
    </row>
    <row r="665" spans="1:17" ht="153" x14ac:dyDescent="0.25">
      <c r="A665" s="7">
        <f t="shared" si="10"/>
        <v>663</v>
      </c>
      <c r="B665" s="8" t="s">
        <v>16</v>
      </c>
      <c r="C665" s="8">
        <v>891180084</v>
      </c>
      <c r="D665" s="8">
        <v>2</v>
      </c>
      <c r="E665" s="9" t="s">
        <v>1869</v>
      </c>
      <c r="F665" s="10">
        <v>900175780</v>
      </c>
      <c r="G665" s="9">
        <v>2</v>
      </c>
      <c r="H665" s="11" t="s">
        <v>1870</v>
      </c>
      <c r="I665" s="12" t="s">
        <v>1871</v>
      </c>
      <c r="J665" s="13">
        <v>41253</v>
      </c>
      <c r="K665" s="14">
        <v>2878328</v>
      </c>
      <c r="L665" s="5" t="s">
        <v>43</v>
      </c>
      <c r="M665" s="22" t="s">
        <v>21</v>
      </c>
      <c r="N665" s="5" t="s">
        <v>1106</v>
      </c>
      <c r="O665" s="22" t="s">
        <v>23</v>
      </c>
      <c r="P665" s="22" t="s">
        <v>24</v>
      </c>
      <c r="Q665" s="5" t="s">
        <v>1060</v>
      </c>
    </row>
    <row r="666" spans="1:17" ht="127.5" x14ac:dyDescent="0.25">
      <c r="A666" s="7">
        <f t="shared" si="10"/>
        <v>664</v>
      </c>
      <c r="B666" s="8" t="s">
        <v>16</v>
      </c>
      <c r="C666" s="8">
        <v>891180084</v>
      </c>
      <c r="D666" s="8">
        <v>2</v>
      </c>
      <c r="E666" s="9" t="s">
        <v>1583</v>
      </c>
      <c r="F666" s="10">
        <v>800058607</v>
      </c>
      <c r="G666" s="9">
        <v>2</v>
      </c>
      <c r="H666" s="11" t="s">
        <v>1872</v>
      </c>
      <c r="I666" s="12" t="s">
        <v>1873</v>
      </c>
      <c r="J666" s="13">
        <v>41253</v>
      </c>
      <c r="K666" s="14">
        <v>11691640</v>
      </c>
      <c r="L666" s="5" t="s">
        <v>1115</v>
      </c>
      <c r="M666" s="22" t="s">
        <v>21</v>
      </c>
      <c r="N666" s="5" t="s">
        <v>1106</v>
      </c>
      <c r="O666" s="22" t="s">
        <v>23</v>
      </c>
      <c r="P666" s="22" t="s">
        <v>24</v>
      </c>
      <c r="Q666" s="5" t="s">
        <v>1119</v>
      </c>
    </row>
    <row r="667" spans="1:17" ht="178.5" x14ac:dyDescent="0.25">
      <c r="A667" s="7">
        <f t="shared" si="10"/>
        <v>665</v>
      </c>
      <c r="B667" s="8" t="s">
        <v>16</v>
      </c>
      <c r="C667" s="8">
        <v>891180084</v>
      </c>
      <c r="D667" s="8">
        <v>2</v>
      </c>
      <c r="E667" s="9" t="s">
        <v>1874</v>
      </c>
      <c r="F667" s="10">
        <v>800019976</v>
      </c>
      <c r="G667" s="9">
        <v>9</v>
      </c>
      <c r="H667" s="11" t="s">
        <v>1875</v>
      </c>
      <c r="I667" s="12" t="s">
        <v>1876</v>
      </c>
      <c r="J667" s="13">
        <v>41254</v>
      </c>
      <c r="K667" s="14">
        <v>3248000</v>
      </c>
      <c r="L667" s="5" t="s">
        <v>43</v>
      </c>
      <c r="M667" s="22" t="s">
        <v>21</v>
      </c>
      <c r="N667" s="5" t="s">
        <v>1101</v>
      </c>
      <c r="O667" s="22" t="s">
        <v>23</v>
      </c>
      <c r="P667" s="22" t="s">
        <v>24</v>
      </c>
      <c r="Q667" s="5" t="s">
        <v>1102</v>
      </c>
    </row>
    <row r="668" spans="1:17" ht="178.5" x14ac:dyDescent="0.25">
      <c r="A668" s="7">
        <f t="shared" si="10"/>
        <v>666</v>
      </c>
      <c r="B668" s="8" t="s">
        <v>16</v>
      </c>
      <c r="C668" s="8">
        <v>891180084</v>
      </c>
      <c r="D668" s="8">
        <v>2</v>
      </c>
      <c r="E668" s="9" t="s">
        <v>1210</v>
      </c>
      <c r="F668" s="10">
        <v>1075210838</v>
      </c>
      <c r="G668" s="9">
        <v>1</v>
      </c>
      <c r="H668" s="11" t="s">
        <v>1877</v>
      </c>
      <c r="I668" s="12" t="s">
        <v>1878</v>
      </c>
      <c r="J668" s="13">
        <v>41255</v>
      </c>
      <c r="K668" s="14">
        <v>2000000</v>
      </c>
      <c r="L668" s="5" t="s">
        <v>43</v>
      </c>
      <c r="M668" s="22" t="s">
        <v>21</v>
      </c>
      <c r="N668" s="5" t="s">
        <v>1101</v>
      </c>
      <c r="O668" s="22" t="s">
        <v>23</v>
      </c>
      <c r="P668" s="22" t="s">
        <v>24</v>
      </c>
      <c r="Q668" s="5" t="s">
        <v>1102</v>
      </c>
    </row>
    <row r="669" spans="1:17" ht="63.75" x14ac:dyDescent="0.25">
      <c r="A669" s="7">
        <f t="shared" si="10"/>
        <v>667</v>
      </c>
      <c r="B669" s="8" t="s">
        <v>16</v>
      </c>
      <c r="C669" s="8">
        <v>891180084</v>
      </c>
      <c r="D669" s="8">
        <v>2</v>
      </c>
      <c r="E669" s="9" t="s">
        <v>1222</v>
      </c>
      <c r="F669" s="10">
        <v>7698297</v>
      </c>
      <c r="G669" s="9">
        <v>1</v>
      </c>
      <c r="H669" s="11" t="s">
        <v>1879</v>
      </c>
      <c r="I669" s="12" t="s">
        <v>1880</v>
      </c>
      <c r="J669" s="13">
        <v>41257</v>
      </c>
      <c r="K669" s="14">
        <v>4170000</v>
      </c>
      <c r="L669" s="5" t="s">
        <v>43</v>
      </c>
      <c r="M669" s="22" t="s">
        <v>21</v>
      </c>
      <c r="N669" s="5" t="s">
        <v>1106</v>
      </c>
      <c r="O669" s="22" t="s">
        <v>23</v>
      </c>
      <c r="P669" s="22" t="s">
        <v>24</v>
      </c>
      <c r="Q669" s="5" t="s">
        <v>1060</v>
      </c>
    </row>
    <row r="670" spans="1:17" ht="89.25" x14ac:dyDescent="0.25">
      <c r="A670" s="7">
        <f t="shared" si="10"/>
        <v>668</v>
      </c>
      <c r="B670" s="8" t="s">
        <v>16</v>
      </c>
      <c r="C670" s="8">
        <v>891180084</v>
      </c>
      <c r="D670" s="8">
        <v>2</v>
      </c>
      <c r="E670" s="9" t="s">
        <v>1488</v>
      </c>
      <c r="F670" s="10">
        <v>55153458</v>
      </c>
      <c r="G670" s="9">
        <v>6</v>
      </c>
      <c r="H670" s="11" t="s">
        <v>1881</v>
      </c>
      <c r="I670" s="12" t="s">
        <v>1882</v>
      </c>
      <c r="J670" s="13">
        <v>41261</v>
      </c>
      <c r="K670" s="14">
        <v>1799994</v>
      </c>
      <c r="L670" s="5" t="s">
        <v>43</v>
      </c>
      <c r="M670" s="22" t="s">
        <v>21</v>
      </c>
      <c r="N670" s="5" t="s">
        <v>1101</v>
      </c>
      <c r="O670" s="22" t="s">
        <v>23</v>
      </c>
      <c r="P670" s="22" t="s">
        <v>24</v>
      </c>
      <c r="Q670" s="5" t="s">
        <v>1102</v>
      </c>
    </row>
    <row r="671" spans="1:17" ht="127.5" x14ac:dyDescent="0.25">
      <c r="A671" s="7">
        <f t="shared" si="10"/>
        <v>669</v>
      </c>
      <c r="B671" s="8" t="s">
        <v>16</v>
      </c>
      <c r="C671" s="8">
        <v>891180084</v>
      </c>
      <c r="D671" s="8">
        <v>2</v>
      </c>
      <c r="E671" s="9" t="s">
        <v>1883</v>
      </c>
      <c r="F671" s="10">
        <v>12131887</v>
      </c>
      <c r="G671" s="9">
        <v>1</v>
      </c>
      <c r="H671" s="11" t="s">
        <v>1884</v>
      </c>
      <c r="I671" s="12" t="s">
        <v>1885</v>
      </c>
      <c r="J671" s="13">
        <v>41261</v>
      </c>
      <c r="K671" s="14">
        <v>6000000</v>
      </c>
      <c r="L671" s="5" t="s">
        <v>43</v>
      </c>
      <c r="M671" s="22" t="s">
        <v>21</v>
      </c>
      <c r="N671" s="5" t="s">
        <v>1101</v>
      </c>
      <c r="O671" s="22" t="s">
        <v>23</v>
      </c>
      <c r="P671" s="22" t="s">
        <v>24</v>
      </c>
      <c r="Q671" s="5" t="s">
        <v>1102</v>
      </c>
    </row>
    <row r="672" spans="1:17" ht="178.5" x14ac:dyDescent="0.25">
      <c r="A672" s="7">
        <f t="shared" si="10"/>
        <v>670</v>
      </c>
      <c r="B672" s="8" t="s">
        <v>16</v>
      </c>
      <c r="C672" s="8">
        <v>891180084</v>
      </c>
      <c r="D672" s="8">
        <v>2</v>
      </c>
      <c r="E672" s="9" t="s">
        <v>1180</v>
      </c>
      <c r="F672" s="10">
        <v>14229887</v>
      </c>
      <c r="G672" s="9">
        <v>1</v>
      </c>
      <c r="H672" s="11" t="s">
        <v>1886</v>
      </c>
      <c r="I672" s="12" t="s">
        <v>1887</v>
      </c>
      <c r="J672" s="13">
        <v>41261</v>
      </c>
      <c r="K672" s="14">
        <v>4707607</v>
      </c>
      <c r="L672" s="5" t="s">
        <v>43</v>
      </c>
      <c r="M672" s="22" t="s">
        <v>21</v>
      </c>
      <c r="N672" s="5" t="s">
        <v>1106</v>
      </c>
      <c r="O672" s="22" t="s">
        <v>23</v>
      </c>
      <c r="P672" s="22" t="s">
        <v>24</v>
      </c>
      <c r="Q672" s="5" t="s">
        <v>1060</v>
      </c>
    </row>
    <row r="673" spans="1:17" ht="153" x14ac:dyDescent="0.25">
      <c r="A673" s="7">
        <f t="shared" si="10"/>
        <v>671</v>
      </c>
      <c r="B673" s="8" t="s">
        <v>16</v>
      </c>
      <c r="C673" s="8">
        <v>891180084</v>
      </c>
      <c r="D673" s="8">
        <v>2</v>
      </c>
      <c r="E673" s="9" t="s">
        <v>1888</v>
      </c>
      <c r="F673" s="10">
        <v>860353110</v>
      </c>
      <c r="G673" s="9">
        <v>7</v>
      </c>
      <c r="H673" s="11" t="s">
        <v>1889</v>
      </c>
      <c r="I673" s="12" t="s">
        <v>1890</v>
      </c>
      <c r="J673" s="13">
        <v>41263</v>
      </c>
      <c r="K673" s="14">
        <v>17325746</v>
      </c>
      <c r="L673" s="5" t="s">
        <v>1115</v>
      </c>
      <c r="M673" s="22" t="s">
        <v>21</v>
      </c>
      <c r="N673" s="5" t="s">
        <v>1106</v>
      </c>
      <c r="O673" s="22" t="s">
        <v>23</v>
      </c>
      <c r="P673" s="22" t="s">
        <v>24</v>
      </c>
      <c r="Q673" s="5" t="s">
        <v>1119</v>
      </c>
    </row>
    <row r="674" spans="1:17" ht="306" x14ac:dyDescent="0.25">
      <c r="A674" s="7">
        <f t="shared" si="10"/>
        <v>672</v>
      </c>
      <c r="B674" s="8" t="s">
        <v>16</v>
      </c>
      <c r="C674" s="8">
        <v>891180084</v>
      </c>
      <c r="D674" s="8">
        <v>2</v>
      </c>
      <c r="E674" s="56" t="s">
        <v>1891</v>
      </c>
      <c r="F674" s="10">
        <v>813000898</v>
      </c>
      <c r="G674" s="9">
        <v>6</v>
      </c>
      <c r="H674" s="57" t="s">
        <v>1892</v>
      </c>
      <c r="I674" s="12" t="s">
        <v>1893</v>
      </c>
      <c r="J674" s="58">
        <v>40940</v>
      </c>
      <c r="K674" s="14">
        <v>85000000</v>
      </c>
      <c r="L674" s="59" t="s">
        <v>71</v>
      </c>
      <c r="M674" s="22" t="s">
        <v>21</v>
      </c>
      <c r="N674" s="5" t="s">
        <v>1894</v>
      </c>
      <c r="O674" s="22" t="s">
        <v>23</v>
      </c>
      <c r="P674" s="22" t="s">
        <v>24</v>
      </c>
      <c r="Q674" s="5"/>
    </row>
    <row r="675" spans="1:17" ht="127.5" x14ac:dyDescent="0.25">
      <c r="A675" s="7">
        <f t="shared" si="10"/>
        <v>673</v>
      </c>
      <c r="B675" s="8" t="s">
        <v>16</v>
      </c>
      <c r="C675" s="8">
        <v>891180084</v>
      </c>
      <c r="D675" s="8">
        <v>2</v>
      </c>
      <c r="E675" s="60" t="s">
        <v>1895</v>
      </c>
      <c r="F675" s="10">
        <v>809002625</v>
      </c>
      <c r="G675" s="9">
        <v>7</v>
      </c>
      <c r="H675" s="61" t="s">
        <v>1896</v>
      </c>
      <c r="I675" s="12" t="s">
        <v>1897</v>
      </c>
      <c r="J675" s="62">
        <v>40956</v>
      </c>
      <c r="K675" s="14">
        <v>122722099</v>
      </c>
      <c r="L675" s="63" t="s">
        <v>71</v>
      </c>
      <c r="M675" s="22" t="s">
        <v>21</v>
      </c>
      <c r="N675" s="5" t="s">
        <v>1894</v>
      </c>
      <c r="O675" s="22" t="s">
        <v>23</v>
      </c>
      <c r="P675" s="22" t="s">
        <v>24</v>
      </c>
      <c r="Q675" s="5"/>
    </row>
    <row r="676" spans="1:17" ht="267.75" x14ac:dyDescent="0.25">
      <c r="A676" s="7">
        <f t="shared" si="10"/>
        <v>674</v>
      </c>
      <c r="B676" s="8" t="s">
        <v>16</v>
      </c>
      <c r="C676" s="8">
        <v>891180084</v>
      </c>
      <c r="D676" s="8">
        <v>2</v>
      </c>
      <c r="E676" s="56" t="s">
        <v>658</v>
      </c>
      <c r="F676" s="10">
        <v>36147801</v>
      </c>
      <c r="G676" s="9">
        <v>6</v>
      </c>
      <c r="H676" s="57" t="s">
        <v>1898</v>
      </c>
      <c r="I676" s="12" t="s">
        <v>1899</v>
      </c>
      <c r="J676" s="58">
        <v>40960</v>
      </c>
      <c r="K676" s="14">
        <v>596494150</v>
      </c>
      <c r="L676" s="59" t="s">
        <v>71</v>
      </c>
      <c r="M676" s="22" t="s">
        <v>21</v>
      </c>
      <c r="N676" s="5" t="s">
        <v>1900</v>
      </c>
      <c r="O676" s="22" t="s">
        <v>23</v>
      </c>
      <c r="P676" s="22" t="s">
        <v>24</v>
      </c>
      <c r="Q676" s="5"/>
    </row>
    <row r="677" spans="1:17" ht="114.75" x14ac:dyDescent="0.25">
      <c r="A677" s="7">
        <f t="shared" si="10"/>
        <v>675</v>
      </c>
      <c r="B677" s="8" t="s">
        <v>16</v>
      </c>
      <c r="C677" s="8">
        <v>891180084</v>
      </c>
      <c r="D677" s="8">
        <v>2</v>
      </c>
      <c r="E677" s="56" t="s">
        <v>1901</v>
      </c>
      <c r="F677" s="10">
        <v>79305693</v>
      </c>
      <c r="G677" s="9">
        <v>1</v>
      </c>
      <c r="H677" s="57" t="s">
        <v>1902</v>
      </c>
      <c r="I677" s="12" t="s">
        <v>1903</v>
      </c>
      <c r="J677" s="58">
        <v>40961</v>
      </c>
      <c r="K677" s="14">
        <v>124855814</v>
      </c>
      <c r="L677" s="59" t="s">
        <v>71</v>
      </c>
      <c r="M677" s="22" t="s">
        <v>21</v>
      </c>
      <c r="N677" s="5" t="s">
        <v>1894</v>
      </c>
      <c r="O677" s="22" t="s">
        <v>23</v>
      </c>
      <c r="P677" s="22" t="s">
        <v>24</v>
      </c>
      <c r="Q677" s="5"/>
    </row>
    <row r="678" spans="1:17" ht="153" x14ac:dyDescent="0.25">
      <c r="A678" s="7">
        <f t="shared" si="10"/>
        <v>676</v>
      </c>
      <c r="B678" s="8" t="s">
        <v>16</v>
      </c>
      <c r="C678" s="8">
        <v>891180084</v>
      </c>
      <c r="D678" s="8">
        <v>2</v>
      </c>
      <c r="E678" s="56" t="s">
        <v>1904</v>
      </c>
      <c r="F678" s="10">
        <v>813001611</v>
      </c>
      <c r="G678" s="9">
        <v>4</v>
      </c>
      <c r="H678" s="57" t="s">
        <v>1905</v>
      </c>
      <c r="I678" s="12" t="s">
        <v>1906</v>
      </c>
      <c r="J678" s="58">
        <v>40976</v>
      </c>
      <c r="K678" s="14">
        <v>92834000</v>
      </c>
      <c r="L678" s="59" t="s">
        <v>1907</v>
      </c>
      <c r="M678" s="22" t="s">
        <v>21</v>
      </c>
      <c r="N678" s="5" t="s">
        <v>1894</v>
      </c>
      <c r="O678" s="22" t="s">
        <v>23</v>
      </c>
      <c r="P678" s="22" t="s">
        <v>24</v>
      </c>
      <c r="Q678" s="5"/>
    </row>
    <row r="679" spans="1:17" ht="242.25" x14ac:dyDescent="0.25">
      <c r="A679" s="7">
        <f t="shared" si="10"/>
        <v>677</v>
      </c>
      <c r="B679" s="8" t="s">
        <v>16</v>
      </c>
      <c r="C679" s="8">
        <v>891180084</v>
      </c>
      <c r="D679" s="8">
        <v>2</v>
      </c>
      <c r="E679" s="56" t="s">
        <v>1908</v>
      </c>
      <c r="F679" s="10">
        <v>900116087</v>
      </c>
      <c r="G679" s="9">
        <v>4</v>
      </c>
      <c r="H679" s="57" t="s">
        <v>1909</v>
      </c>
      <c r="I679" s="12" t="s">
        <v>1910</v>
      </c>
      <c r="J679" s="58">
        <v>40980</v>
      </c>
      <c r="K679" s="14">
        <v>129474050</v>
      </c>
      <c r="L679" s="59" t="s">
        <v>71</v>
      </c>
      <c r="M679" s="22" t="s">
        <v>21</v>
      </c>
      <c r="N679" s="5" t="s">
        <v>1894</v>
      </c>
      <c r="O679" s="22" t="s">
        <v>23</v>
      </c>
      <c r="P679" s="22" t="s">
        <v>24</v>
      </c>
      <c r="Q679" s="5"/>
    </row>
    <row r="680" spans="1:17" ht="89.25" x14ac:dyDescent="0.25">
      <c r="A680" s="7">
        <f t="shared" si="10"/>
        <v>678</v>
      </c>
      <c r="B680" s="8" t="s">
        <v>16</v>
      </c>
      <c r="C680" s="8">
        <v>891180084</v>
      </c>
      <c r="D680" s="8">
        <v>2</v>
      </c>
      <c r="E680" s="60" t="s">
        <v>1911</v>
      </c>
      <c r="F680" s="10">
        <v>78028645</v>
      </c>
      <c r="G680" s="9">
        <v>6</v>
      </c>
      <c r="H680" s="61" t="s">
        <v>1912</v>
      </c>
      <c r="I680" s="12" t="s">
        <v>1913</v>
      </c>
      <c r="J680" s="62">
        <v>40997</v>
      </c>
      <c r="K680" s="14">
        <v>15733743</v>
      </c>
      <c r="L680" s="63" t="s">
        <v>1914</v>
      </c>
      <c r="M680" s="22" t="s">
        <v>21</v>
      </c>
      <c r="N680" s="5" t="s">
        <v>1894</v>
      </c>
      <c r="O680" s="22" t="s">
        <v>23</v>
      </c>
      <c r="P680" s="22" t="s">
        <v>24</v>
      </c>
      <c r="Q680" s="5"/>
    </row>
    <row r="681" spans="1:17" ht="408" x14ac:dyDescent="0.25">
      <c r="A681" s="7">
        <f t="shared" si="10"/>
        <v>679</v>
      </c>
      <c r="B681" s="8" t="s">
        <v>16</v>
      </c>
      <c r="C681" s="8">
        <v>891180084</v>
      </c>
      <c r="D681" s="8">
        <v>2</v>
      </c>
      <c r="E681" s="56" t="s">
        <v>1915</v>
      </c>
      <c r="F681" s="10">
        <v>860002400</v>
      </c>
      <c r="G681" s="9">
        <v>2</v>
      </c>
      <c r="H681" s="57" t="s">
        <v>1916</v>
      </c>
      <c r="I681" s="12" t="s">
        <v>1917</v>
      </c>
      <c r="J681" s="58">
        <v>40998</v>
      </c>
      <c r="K681" s="14">
        <v>196600188</v>
      </c>
      <c r="L681" s="59" t="s">
        <v>1918</v>
      </c>
      <c r="M681" s="22" t="s">
        <v>21</v>
      </c>
      <c r="N681" s="5" t="s">
        <v>1919</v>
      </c>
      <c r="O681" s="22" t="s">
        <v>23</v>
      </c>
      <c r="P681" s="22" t="s">
        <v>24</v>
      </c>
      <c r="Q681" s="5"/>
    </row>
    <row r="682" spans="1:17" ht="408" x14ac:dyDescent="0.25">
      <c r="A682" s="7">
        <f t="shared" si="10"/>
        <v>680</v>
      </c>
      <c r="B682" s="8" t="s">
        <v>16</v>
      </c>
      <c r="C682" s="8">
        <v>891180084</v>
      </c>
      <c r="D682" s="8">
        <v>2</v>
      </c>
      <c r="E682" s="56" t="s">
        <v>1920</v>
      </c>
      <c r="F682" s="10">
        <v>860039988</v>
      </c>
      <c r="G682" s="9">
        <v>0</v>
      </c>
      <c r="H682" s="57" t="s">
        <v>1921</v>
      </c>
      <c r="I682" s="12" t="s">
        <v>1917</v>
      </c>
      <c r="J682" s="58">
        <v>40998</v>
      </c>
      <c r="K682" s="14">
        <v>106500884</v>
      </c>
      <c r="L682" s="59" t="s">
        <v>1918</v>
      </c>
      <c r="M682" s="22" t="s">
        <v>21</v>
      </c>
      <c r="N682" s="5" t="s">
        <v>1919</v>
      </c>
      <c r="O682" s="22" t="s">
        <v>23</v>
      </c>
      <c r="P682" s="22" t="s">
        <v>24</v>
      </c>
      <c r="Q682" s="5"/>
    </row>
    <row r="683" spans="1:17" ht="293.25" x14ac:dyDescent="0.25">
      <c r="A683" s="7">
        <f t="shared" si="10"/>
        <v>681</v>
      </c>
      <c r="B683" s="8" t="s">
        <v>16</v>
      </c>
      <c r="C683" s="8">
        <v>891180084</v>
      </c>
      <c r="D683" s="8">
        <v>2</v>
      </c>
      <c r="E683" s="56" t="s">
        <v>1922</v>
      </c>
      <c r="F683" s="10">
        <v>891100279</v>
      </c>
      <c r="G683" s="9">
        <v>1</v>
      </c>
      <c r="H683" s="57" t="s">
        <v>1923</v>
      </c>
      <c r="I683" s="12" t="s">
        <v>1924</v>
      </c>
      <c r="J683" s="58">
        <v>41019</v>
      </c>
      <c r="K683" s="14">
        <v>84660000</v>
      </c>
      <c r="L683" s="59" t="s">
        <v>1907</v>
      </c>
      <c r="M683" s="22" t="s">
        <v>21</v>
      </c>
      <c r="N683" s="5" t="s">
        <v>1894</v>
      </c>
      <c r="O683" s="22" t="s">
        <v>23</v>
      </c>
      <c r="P683" s="22" t="s">
        <v>24</v>
      </c>
      <c r="Q683" s="5"/>
    </row>
    <row r="684" spans="1:17" ht="114.75" x14ac:dyDescent="0.25">
      <c r="A684" s="7">
        <f t="shared" si="10"/>
        <v>682</v>
      </c>
      <c r="B684" s="8" t="s">
        <v>16</v>
      </c>
      <c r="C684" s="8">
        <v>891180084</v>
      </c>
      <c r="D684" s="8">
        <v>2</v>
      </c>
      <c r="E684" s="56" t="s">
        <v>44</v>
      </c>
      <c r="F684" s="10">
        <v>813004745</v>
      </c>
      <c r="G684" s="9">
        <v>6</v>
      </c>
      <c r="H684" s="57" t="s">
        <v>1925</v>
      </c>
      <c r="I684" s="12" t="s">
        <v>1926</v>
      </c>
      <c r="J684" s="58">
        <v>41033</v>
      </c>
      <c r="K684" s="14">
        <v>123070000</v>
      </c>
      <c r="L684" s="59" t="s">
        <v>1927</v>
      </c>
      <c r="M684" s="22" t="s">
        <v>21</v>
      </c>
      <c r="N684" s="5" t="s">
        <v>1894</v>
      </c>
      <c r="O684" s="22" t="s">
        <v>23</v>
      </c>
      <c r="P684" s="22" t="s">
        <v>24</v>
      </c>
      <c r="Q684" s="5"/>
    </row>
    <row r="685" spans="1:17" ht="153" x14ac:dyDescent="0.25">
      <c r="A685" s="7">
        <f t="shared" si="10"/>
        <v>683</v>
      </c>
      <c r="B685" s="8" t="s">
        <v>16</v>
      </c>
      <c r="C685" s="8">
        <v>891180084</v>
      </c>
      <c r="D685" s="8">
        <v>2</v>
      </c>
      <c r="E685" s="56" t="s">
        <v>1928</v>
      </c>
      <c r="F685" s="10">
        <v>12131436</v>
      </c>
      <c r="G685" s="9">
        <v>3</v>
      </c>
      <c r="H685" s="57" t="s">
        <v>1929</v>
      </c>
      <c r="I685" s="12" t="s">
        <v>1930</v>
      </c>
      <c r="J685" s="58">
        <v>41037</v>
      </c>
      <c r="K685" s="14">
        <v>222662121.25</v>
      </c>
      <c r="L685" s="59" t="s">
        <v>1914</v>
      </c>
      <c r="M685" s="22" t="s">
        <v>21</v>
      </c>
      <c r="N685" s="5" t="s">
        <v>1894</v>
      </c>
      <c r="O685" s="22" t="s">
        <v>23</v>
      </c>
      <c r="P685" s="22" t="s">
        <v>24</v>
      </c>
      <c r="Q685" s="5"/>
    </row>
    <row r="686" spans="1:17" ht="89.25" x14ac:dyDescent="0.25">
      <c r="A686" s="7">
        <f t="shared" si="10"/>
        <v>684</v>
      </c>
      <c r="B686" s="8" t="s">
        <v>16</v>
      </c>
      <c r="C686" s="8">
        <v>891180084</v>
      </c>
      <c r="D686" s="8">
        <v>2</v>
      </c>
      <c r="E686" s="56" t="s">
        <v>1931</v>
      </c>
      <c r="F686" s="10">
        <v>1075225709</v>
      </c>
      <c r="G686" s="9"/>
      <c r="H686" s="57" t="s">
        <v>1932</v>
      </c>
      <c r="I686" s="12" t="s">
        <v>1933</v>
      </c>
      <c r="J686" s="58">
        <v>41046</v>
      </c>
      <c r="K686" s="14">
        <v>8303305</v>
      </c>
      <c r="L686" s="59" t="s">
        <v>1934</v>
      </c>
      <c r="M686" s="22" t="s">
        <v>21</v>
      </c>
      <c r="N686" s="5" t="s">
        <v>1894</v>
      </c>
      <c r="O686" s="22" t="s">
        <v>23</v>
      </c>
      <c r="P686" s="22" t="s">
        <v>24</v>
      </c>
      <c r="Q686" s="5"/>
    </row>
    <row r="687" spans="1:17" ht="204" x14ac:dyDescent="0.25">
      <c r="A687" s="7">
        <f t="shared" si="10"/>
        <v>685</v>
      </c>
      <c r="B687" s="8" t="s">
        <v>16</v>
      </c>
      <c r="C687" s="8">
        <v>891180084</v>
      </c>
      <c r="D687" s="8">
        <v>2</v>
      </c>
      <c r="E687" s="60" t="s">
        <v>1935</v>
      </c>
      <c r="F687" s="10">
        <v>813010409</v>
      </c>
      <c r="G687" s="9">
        <v>0</v>
      </c>
      <c r="H687" s="61" t="s">
        <v>1936</v>
      </c>
      <c r="I687" s="12" t="s">
        <v>1937</v>
      </c>
      <c r="J687" s="62">
        <v>41047</v>
      </c>
      <c r="K687" s="14">
        <v>16936000</v>
      </c>
      <c r="L687" s="63" t="s">
        <v>1938</v>
      </c>
      <c r="M687" s="22" t="s">
        <v>21</v>
      </c>
      <c r="N687" s="5" t="s">
        <v>243</v>
      </c>
      <c r="O687" s="22" t="s">
        <v>23</v>
      </c>
      <c r="P687" s="22" t="s">
        <v>24</v>
      </c>
      <c r="Q687" s="5"/>
    </row>
    <row r="688" spans="1:17" ht="102" x14ac:dyDescent="0.25">
      <c r="A688" s="7">
        <f t="shared" si="10"/>
        <v>686</v>
      </c>
      <c r="B688" s="8" t="s">
        <v>16</v>
      </c>
      <c r="C688" s="8">
        <v>891180084</v>
      </c>
      <c r="D688" s="8">
        <v>2</v>
      </c>
      <c r="E688" s="56" t="s">
        <v>843</v>
      </c>
      <c r="F688" s="10">
        <v>891104414</v>
      </c>
      <c r="G688" s="9">
        <v>6</v>
      </c>
      <c r="H688" s="57" t="s">
        <v>1939</v>
      </c>
      <c r="I688" s="12" t="s">
        <v>1940</v>
      </c>
      <c r="J688" s="58">
        <v>41059</v>
      </c>
      <c r="K688" s="14">
        <v>49990293</v>
      </c>
      <c r="L688" s="59" t="s">
        <v>71</v>
      </c>
      <c r="M688" s="22" t="s">
        <v>21</v>
      </c>
      <c r="N688" s="5" t="s">
        <v>1894</v>
      </c>
      <c r="O688" s="22" t="s">
        <v>23</v>
      </c>
      <c r="P688" s="22" t="s">
        <v>24</v>
      </c>
      <c r="Q688" s="5"/>
    </row>
    <row r="689" spans="1:17" ht="63.75" x14ac:dyDescent="0.25">
      <c r="A689" s="7">
        <f t="shared" si="10"/>
        <v>687</v>
      </c>
      <c r="B689" s="8" t="s">
        <v>16</v>
      </c>
      <c r="C689" s="8">
        <v>891180084</v>
      </c>
      <c r="D689" s="8">
        <v>2</v>
      </c>
      <c r="E689" s="56" t="s">
        <v>1123</v>
      </c>
      <c r="F689" s="10">
        <v>4903106</v>
      </c>
      <c r="G689" s="9">
        <v>2</v>
      </c>
      <c r="H689" s="57" t="s">
        <v>1941</v>
      </c>
      <c r="I689" s="12" t="s">
        <v>1942</v>
      </c>
      <c r="J689" s="58">
        <v>41059</v>
      </c>
      <c r="K689" s="14">
        <v>561738230</v>
      </c>
      <c r="L689" s="59" t="s">
        <v>1943</v>
      </c>
      <c r="M689" s="22" t="s">
        <v>21</v>
      </c>
      <c r="N689" s="5" t="s">
        <v>1900</v>
      </c>
      <c r="O689" s="22" t="s">
        <v>23</v>
      </c>
      <c r="P689" s="22" t="s">
        <v>24</v>
      </c>
      <c r="Q689" s="5"/>
    </row>
    <row r="690" spans="1:17" ht="89.25" x14ac:dyDescent="0.25">
      <c r="A690" s="7">
        <f t="shared" si="10"/>
        <v>688</v>
      </c>
      <c r="B690" s="8" t="s">
        <v>16</v>
      </c>
      <c r="C690" s="8">
        <v>891180084</v>
      </c>
      <c r="D690" s="8">
        <v>2</v>
      </c>
      <c r="E690" s="56" t="s">
        <v>1944</v>
      </c>
      <c r="F690" s="10">
        <v>93362898</v>
      </c>
      <c r="G690" s="9">
        <v>8</v>
      </c>
      <c r="H690" s="57" t="s">
        <v>1945</v>
      </c>
      <c r="I690" s="12" t="s">
        <v>1946</v>
      </c>
      <c r="J690" s="58">
        <v>41064</v>
      </c>
      <c r="K690" s="14">
        <v>119116108</v>
      </c>
      <c r="L690" s="59" t="s">
        <v>95</v>
      </c>
      <c r="M690" s="22" t="s">
        <v>21</v>
      </c>
      <c r="N690" s="5" t="s">
        <v>1894</v>
      </c>
      <c r="O690" s="22" t="s">
        <v>23</v>
      </c>
      <c r="P690" s="22" t="s">
        <v>24</v>
      </c>
      <c r="Q690" s="5"/>
    </row>
    <row r="691" spans="1:17" ht="178.5" x14ac:dyDescent="0.25">
      <c r="A691" s="7">
        <f t="shared" si="10"/>
        <v>689</v>
      </c>
      <c r="B691" s="8" t="s">
        <v>16</v>
      </c>
      <c r="C691" s="8">
        <v>891180084</v>
      </c>
      <c r="D691" s="8">
        <v>2</v>
      </c>
      <c r="E691" s="56" t="s">
        <v>1947</v>
      </c>
      <c r="F691" s="10">
        <v>813010066</v>
      </c>
      <c r="G691" s="9">
        <v>8</v>
      </c>
      <c r="H691" s="57" t="s">
        <v>1948</v>
      </c>
      <c r="I691" s="12" t="s">
        <v>1949</v>
      </c>
      <c r="J691" s="58">
        <v>41061</v>
      </c>
      <c r="K691" s="14">
        <v>1176756341</v>
      </c>
      <c r="L691" s="59" t="s">
        <v>1950</v>
      </c>
      <c r="M691" s="22" t="s">
        <v>21</v>
      </c>
      <c r="N691" s="5" t="s">
        <v>1900</v>
      </c>
      <c r="O691" s="22" t="s">
        <v>23</v>
      </c>
      <c r="P691" s="22" t="s">
        <v>24</v>
      </c>
      <c r="Q691" s="5"/>
    </row>
    <row r="692" spans="1:17" ht="114.75" x14ac:dyDescent="0.25">
      <c r="A692" s="7">
        <f t="shared" si="10"/>
        <v>690</v>
      </c>
      <c r="B692" s="8" t="s">
        <v>16</v>
      </c>
      <c r="C692" s="8">
        <v>891180084</v>
      </c>
      <c r="D692" s="8">
        <v>2</v>
      </c>
      <c r="E692" s="56" t="s">
        <v>1951</v>
      </c>
      <c r="F692" s="10">
        <v>7710012</v>
      </c>
      <c r="G692" s="9">
        <v>0</v>
      </c>
      <c r="H692" s="57" t="s">
        <v>1952</v>
      </c>
      <c r="I692" s="12" t="s">
        <v>1953</v>
      </c>
      <c r="J692" s="58">
        <v>41073</v>
      </c>
      <c r="K692" s="14">
        <v>73756540</v>
      </c>
      <c r="L692" s="59" t="s">
        <v>1934</v>
      </c>
      <c r="M692" s="22" t="s">
        <v>21</v>
      </c>
      <c r="N692" s="5" t="s">
        <v>1894</v>
      </c>
      <c r="O692" s="22" t="s">
        <v>23</v>
      </c>
      <c r="P692" s="22" t="s">
        <v>24</v>
      </c>
      <c r="Q692" s="5"/>
    </row>
    <row r="693" spans="1:17" ht="114.75" x14ac:dyDescent="0.25">
      <c r="A693" s="7">
        <f t="shared" si="10"/>
        <v>691</v>
      </c>
      <c r="B693" s="8" t="s">
        <v>16</v>
      </c>
      <c r="C693" s="8">
        <v>891180084</v>
      </c>
      <c r="D693" s="8">
        <v>2</v>
      </c>
      <c r="E693" s="56" t="s">
        <v>1954</v>
      </c>
      <c r="F693" s="10">
        <v>19293454</v>
      </c>
      <c r="G693" s="9">
        <v>6</v>
      </c>
      <c r="H693" s="57" t="s">
        <v>1955</v>
      </c>
      <c r="I693" s="12" t="s">
        <v>1956</v>
      </c>
      <c r="J693" s="58">
        <v>41080</v>
      </c>
      <c r="K693" s="14">
        <v>37127128</v>
      </c>
      <c r="L693" s="59" t="s">
        <v>1934</v>
      </c>
      <c r="M693" s="22" t="s">
        <v>21</v>
      </c>
      <c r="N693" s="5" t="s">
        <v>1894</v>
      </c>
      <c r="O693" s="22" t="s">
        <v>23</v>
      </c>
      <c r="P693" s="22" t="s">
        <v>24</v>
      </c>
      <c r="Q693" s="5"/>
    </row>
    <row r="694" spans="1:17" ht="153" x14ac:dyDescent="0.25">
      <c r="A694" s="7">
        <f t="shared" si="10"/>
        <v>692</v>
      </c>
      <c r="B694" s="8" t="s">
        <v>16</v>
      </c>
      <c r="C694" s="8">
        <v>891180084</v>
      </c>
      <c r="D694" s="8">
        <v>2</v>
      </c>
      <c r="E694" s="56" t="s">
        <v>1957</v>
      </c>
      <c r="F694" s="10">
        <v>12101318</v>
      </c>
      <c r="G694" s="9">
        <v>4</v>
      </c>
      <c r="H694" s="57" t="s">
        <v>1958</v>
      </c>
      <c r="I694" s="12" t="s">
        <v>1959</v>
      </c>
      <c r="J694" s="58">
        <v>41082</v>
      </c>
      <c r="K694" s="14">
        <v>63415620</v>
      </c>
      <c r="L694" s="59" t="s">
        <v>1934</v>
      </c>
      <c r="M694" s="22" t="s">
        <v>21</v>
      </c>
      <c r="N694" s="5" t="s">
        <v>1894</v>
      </c>
      <c r="O694" s="22" t="s">
        <v>23</v>
      </c>
      <c r="P694" s="22" t="s">
        <v>24</v>
      </c>
      <c r="Q694" s="5"/>
    </row>
    <row r="695" spans="1:17" ht="89.25" x14ac:dyDescent="0.25">
      <c r="A695" s="7">
        <f t="shared" si="10"/>
        <v>693</v>
      </c>
      <c r="B695" s="8" t="s">
        <v>16</v>
      </c>
      <c r="C695" s="8">
        <v>891180084</v>
      </c>
      <c r="D695" s="8">
        <v>2</v>
      </c>
      <c r="E695" s="56" t="s">
        <v>1960</v>
      </c>
      <c r="F695" s="10">
        <v>12138604</v>
      </c>
      <c r="G695" s="9">
        <v>6</v>
      </c>
      <c r="H695" s="57" t="s">
        <v>1961</v>
      </c>
      <c r="I695" s="12" t="s">
        <v>1962</v>
      </c>
      <c r="J695" s="58">
        <v>41087</v>
      </c>
      <c r="K695" s="14">
        <v>33310574</v>
      </c>
      <c r="L695" s="59" t="s">
        <v>1934</v>
      </c>
      <c r="M695" s="22" t="s">
        <v>21</v>
      </c>
      <c r="N695" s="5" t="s">
        <v>1894</v>
      </c>
      <c r="O695" s="22" t="s">
        <v>23</v>
      </c>
      <c r="P695" s="22" t="s">
        <v>24</v>
      </c>
      <c r="Q695" s="5"/>
    </row>
    <row r="696" spans="1:17" ht="140.25" x14ac:dyDescent="0.25">
      <c r="A696" s="7">
        <f t="shared" si="10"/>
        <v>694</v>
      </c>
      <c r="B696" s="8" t="s">
        <v>16</v>
      </c>
      <c r="C696" s="8">
        <v>891180084</v>
      </c>
      <c r="D696" s="8">
        <v>2</v>
      </c>
      <c r="E696" s="56" t="s">
        <v>1963</v>
      </c>
      <c r="F696" s="10">
        <v>52430291</v>
      </c>
      <c r="G696" s="9">
        <v>0</v>
      </c>
      <c r="H696" s="57" t="s">
        <v>1964</v>
      </c>
      <c r="I696" s="12" t="s">
        <v>1965</v>
      </c>
      <c r="J696" s="58">
        <v>41087</v>
      </c>
      <c r="K696" s="14">
        <v>65609937</v>
      </c>
      <c r="L696" s="59" t="s">
        <v>71</v>
      </c>
      <c r="M696" s="22" t="s">
        <v>21</v>
      </c>
      <c r="N696" s="5" t="s">
        <v>1894</v>
      </c>
      <c r="O696" s="22" t="s">
        <v>23</v>
      </c>
      <c r="P696" s="22" t="s">
        <v>24</v>
      </c>
      <c r="Q696" s="5"/>
    </row>
    <row r="697" spans="1:17" ht="114.75" x14ac:dyDescent="0.25">
      <c r="A697" s="7">
        <f t="shared" si="10"/>
        <v>695</v>
      </c>
      <c r="B697" s="8" t="s">
        <v>16</v>
      </c>
      <c r="C697" s="8">
        <v>891180084</v>
      </c>
      <c r="D697" s="8">
        <v>2</v>
      </c>
      <c r="E697" s="56" t="s">
        <v>1966</v>
      </c>
      <c r="F697" s="10">
        <v>890700031</v>
      </c>
      <c r="G697" s="9">
        <v>1</v>
      </c>
      <c r="H697" s="57" t="s">
        <v>1967</v>
      </c>
      <c r="I697" s="12" t="s">
        <v>1968</v>
      </c>
      <c r="J697" s="58">
        <v>41094</v>
      </c>
      <c r="K697" s="14">
        <v>75120000</v>
      </c>
      <c r="L697" s="59" t="s">
        <v>95</v>
      </c>
      <c r="M697" s="22" t="s">
        <v>21</v>
      </c>
      <c r="N697" s="5" t="s">
        <v>1894</v>
      </c>
      <c r="O697" s="22" t="s">
        <v>23</v>
      </c>
      <c r="P697" s="22" t="s">
        <v>24</v>
      </c>
      <c r="Q697" s="5"/>
    </row>
    <row r="698" spans="1:17" ht="76.5" x14ac:dyDescent="0.25">
      <c r="A698" s="7">
        <f t="shared" si="10"/>
        <v>696</v>
      </c>
      <c r="B698" s="8" t="s">
        <v>16</v>
      </c>
      <c r="C698" s="8">
        <v>891180084</v>
      </c>
      <c r="D698" s="8">
        <v>2</v>
      </c>
      <c r="E698" s="56" t="s">
        <v>1969</v>
      </c>
      <c r="F698" s="10">
        <v>51910219</v>
      </c>
      <c r="G698" s="9">
        <v>6</v>
      </c>
      <c r="H698" s="57" t="s">
        <v>1970</v>
      </c>
      <c r="I698" s="12" t="s">
        <v>1971</v>
      </c>
      <c r="J698" s="58">
        <v>41094</v>
      </c>
      <c r="K698" s="14">
        <v>82300236</v>
      </c>
      <c r="L698" s="59" t="s">
        <v>1934</v>
      </c>
      <c r="M698" s="22" t="s">
        <v>21</v>
      </c>
      <c r="N698" s="5" t="s">
        <v>1894</v>
      </c>
      <c r="O698" s="22" t="s">
        <v>23</v>
      </c>
      <c r="P698" s="22" t="s">
        <v>24</v>
      </c>
      <c r="Q698" s="5"/>
    </row>
    <row r="699" spans="1:17" ht="114.75" x14ac:dyDescent="0.25">
      <c r="A699" s="7">
        <f t="shared" si="10"/>
        <v>697</v>
      </c>
      <c r="B699" s="8" t="s">
        <v>16</v>
      </c>
      <c r="C699" s="8">
        <v>891180084</v>
      </c>
      <c r="D699" s="8">
        <v>2</v>
      </c>
      <c r="E699" s="56" t="s">
        <v>1972</v>
      </c>
      <c r="F699" s="10">
        <v>12112802</v>
      </c>
      <c r="G699" s="9">
        <v>5</v>
      </c>
      <c r="H699" s="57" t="s">
        <v>1973</v>
      </c>
      <c r="I699" s="12" t="s">
        <v>1974</v>
      </c>
      <c r="J699" s="58">
        <v>41107</v>
      </c>
      <c r="K699" s="14">
        <v>10663880</v>
      </c>
      <c r="L699" s="59" t="s">
        <v>1975</v>
      </c>
      <c r="M699" s="22" t="s">
        <v>21</v>
      </c>
      <c r="N699" s="5" t="s">
        <v>243</v>
      </c>
      <c r="O699" s="22" t="s">
        <v>23</v>
      </c>
      <c r="P699" s="22" t="s">
        <v>24</v>
      </c>
      <c r="Q699" s="5"/>
    </row>
    <row r="700" spans="1:17" ht="114.75" x14ac:dyDescent="0.25">
      <c r="A700" s="7">
        <f t="shared" si="10"/>
        <v>698</v>
      </c>
      <c r="B700" s="8" t="s">
        <v>16</v>
      </c>
      <c r="C700" s="8">
        <v>891180084</v>
      </c>
      <c r="D700" s="8">
        <v>2</v>
      </c>
      <c r="E700" s="56" t="s">
        <v>335</v>
      </c>
      <c r="F700" s="10">
        <v>800120677</v>
      </c>
      <c r="G700" s="9">
        <v>2</v>
      </c>
      <c r="H700" s="57" t="s">
        <v>1976</v>
      </c>
      <c r="I700" s="12" t="s">
        <v>1977</v>
      </c>
      <c r="J700" s="58">
        <v>41108</v>
      </c>
      <c r="K700" s="14">
        <v>195519856</v>
      </c>
      <c r="L700" s="59" t="s">
        <v>95</v>
      </c>
      <c r="M700" s="22" t="s">
        <v>21</v>
      </c>
      <c r="N700" s="5" t="s">
        <v>1894</v>
      </c>
      <c r="O700" s="22" t="s">
        <v>23</v>
      </c>
      <c r="P700" s="22" t="s">
        <v>24</v>
      </c>
      <c r="Q700" s="5"/>
    </row>
    <row r="701" spans="1:17" ht="191.25" x14ac:dyDescent="0.25">
      <c r="A701" s="7">
        <f t="shared" si="10"/>
        <v>699</v>
      </c>
      <c r="B701" s="8" t="s">
        <v>16</v>
      </c>
      <c r="C701" s="8">
        <v>891180084</v>
      </c>
      <c r="D701" s="8">
        <v>2</v>
      </c>
      <c r="E701" s="56" t="s">
        <v>224</v>
      </c>
      <c r="F701" s="10">
        <v>900170943</v>
      </c>
      <c r="G701" s="9">
        <v>3</v>
      </c>
      <c r="H701" s="57" t="s">
        <v>1978</v>
      </c>
      <c r="I701" s="12" t="s">
        <v>1979</v>
      </c>
      <c r="J701" s="58">
        <v>41109</v>
      </c>
      <c r="K701" s="14">
        <v>109794000</v>
      </c>
      <c r="L701" s="59" t="s">
        <v>95</v>
      </c>
      <c r="M701" s="22" t="s">
        <v>21</v>
      </c>
      <c r="N701" s="5" t="s">
        <v>1894</v>
      </c>
      <c r="O701" s="22" t="s">
        <v>23</v>
      </c>
      <c r="P701" s="22" t="s">
        <v>24</v>
      </c>
      <c r="Q701" s="5"/>
    </row>
    <row r="702" spans="1:17" ht="165.75" x14ac:dyDescent="0.25">
      <c r="A702" s="7">
        <f t="shared" si="10"/>
        <v>700</v>
      </c>
      <c r="B702" s="8" t="s">
        <v>16</v>
      </c>
      <c r="C702" s="8">
        <v>891180084</v>
      </c>
      <c r="D702" s="8">
        <v>2</v>
      </c>
      <c r="E702" s="56" t="s">
        <v>1980</v>
      </c>
      <c r="F702" s="10">
        <v>7687433</v>
      </c>
      <c r="G702" s="9">
        <v>1</v>
      </c>
      <c r="H702" s="57" t="s">
        <v>1981</v>
      </c>
      <c r="I702" s="12" t="s">
        <v>1982</v>
      </c>
      <c r="J702" s="58">
        <v>41113</v>
      </c>
      <c r="K702" s="14">
        <v>105886737</v>
      </c>
      <c r="L702" s="59" t="s">
        <v>1975</v>
      </c>
      <c r="M702" s="22" t="s">
        <v>21</v>
      </c>
      <c r="N702" s="5" t="s">
        <v>243</v>
      </c>
      <c r="O702" s="22" t="s">
        <v>23</v>
      </c>
      <c r="P702" s="22" t="s">
        <v>24</v>
      </c>
      <c r="Q702" s="5"/>
    </row>
    <row r="703" spans="1:17" ht="140.25" x14ac:dyDescent="0.25">
      <c r="A703" s="7">
        <f t="shared" si="10"/>
        <v>701</v>
      </c>
      <c r="B703" s="8" t="s">
        <v>16</v>
      </c>
      <c r="C703" s="8">
        <v>891180084</v>
      </c>
      <c r="D703" s="8">
        <v>2</v>
      </c>
      <c r="E703" s="56" t="s">
        <v>1983</v>
      </c>
      <c r="F703" s="10">
        <v>816007116</v>
      </c>
      <c r="G703" s="9">
        <v>6</v>
      </c>
      <c r="H703" s="57" t="s">
        <v>1984</v>
      </c>
      <c r="I703" s="12" t="s">
        <v>1985</v>
      </c>
      <c r="J703" s="58">
        <v>41123</v>
      </c>
      <c r="K703" s="14">
        <v>92220177</v>
      </c>
      <c r="L703" s="59" t="s">
        <v>1907</v>
      </c>
      <c r="M703" s="22" t="s">
        <v>21</v>
      </c>
      <c r="N703" s="5" t="s">
        <v>1894</v>
      </c>
      <c r="O703" s="22" t="s">
        <v>23</v>
      </c>
      <c r="P703" s="22" t="s">
        <v>24</v>
      </c>
      <c r="Q703" s="5"/>
    </row>
    <row r="704" spans="1:17" ht="140.25" x14ac:dyDescent="0.25">
      <c r="A704" s="7">
        <f t="shared" si="10"/>
        <v>702</v>
      </c>
      <c r="B704" s="8" t="s">
        <v>16</v>
      </c>
      <c r="C704" s="8">
        <v>891180084</v>
      </c>
      <c r="D704" s="8">
        <v>2</v>
      </c>
      <c r="E704" s="56" t="s">
        <v>1986</v>
      </c>
      <c r="F704" s="10">
        <v>830513134</v>
      </c>
      <c r="G704" s="9">
        <v>1</v>
      </c>
      <c r="H704" s="57" t="s">
        <v>1987</v>
      </c>
      <c r="I704" s="12" t="s">
        <v>1988</v>
      </c>
      <c r="J704" s="58">
        <v>41123</v>
      </c>
      <c r="K704" s="14">
        <v>21870130</v>
      </c>
      <c r="L704" s="59" t="s">
        <v>1907</v>
      </c>
      <c r="M704" s="22" t="s">
        <v>21</v>
      </c>
      <c r="N704" s="5" t="s">
        <v>1894</v>
      </c>
      <c r="O704" s="22" t="s">
        <v>23</v>
      </c>
      <c r="P704" s="22" t="s">
        <v>24</v>
      </c>
      <c r="Q704" s="5"/>
    </row>
    <row r="705" spans="1:17" ht="229.5" x14ac:dyDescent="0.25">
      <c r="A705" s="7">
        <f t="shared" si="10"/>
        <v>703</v>
      </c>
      <c r="B705" s="8" t="s">
        <v>16</v>
      </c>
      <c r="C705" s="8">
        <v>891180084</v>
      </c>
      <c r="D705" s="8">
        <v>2</v>
      </c>
      <c r="E705" s="56" t="s">
        <v>1989</v>
      </c>
      <c r="F705" s="10">
        <v>12103759</v>
      </c>
      <c r="G705" s="9">
        <v>8</v>
      </c>
      <c r="H705" s="57" t="s">
        <v>1990</v>
      </c>
      <c r="I705" s="12" t="s">
        <v>1991</v>
      </c>
      <c r="J705" s="58">
        <v>41143</v>
      </c>
      <c r="K705" s="14">
        <v>43221600</v>
      </c>
      <c r="L705" s="59" t="s">
        <v>1975</v>
      </c>
      <c r="M705" s="22" t="s">
        <v>21</v>
      </c>
      <c r="N705" s="5" t="s">
        <v>1894</v>
      </c>
      <c r="O705" s="22" t="s">
        <v>23</v>
      </c>
      <c r="P705" s="22" t="s">
        <v>24</v>
      </c>
      <c r="Q705" s="5"/>
    </row>
    <row r="706" spans="1:17" ht="114.75" x14ac:dyDescent="0.25">
      <c r="A706" s="7">
        <f t="shared" si="10"/>
        <v>704</v>
      </c>
      <c r="B706" s="8" t="s">
        <v>16</v>
      </c>
      <c r="C706" s="8">
        <v>891180084</v>
      </c>
      <c r="D706" s="8">
        <v>2</v>
      </c>
      <c r="E706" s="56" t="s">
        <v>1992</v>
      </c>
      <c r="F706" s="10">
        <v>12200514</v>
      </c>
      <c r="G706" s="9">
        <v>6</v>
      </c>
      <c r="H706" s="57" t="s">
        <v>1993</v>
      </c>
      <c r="I706" s="12" t="s">
        <v>1994</v>
      </c>
      <c r="J706" s="58">
        <v>41144</v>
      </c>
      <c r="K706" s="14">
        <v>32273417</v>
      </c>
      <c r="L706" s="59" t="s">
        <v>1934</v>
      </c>
      <c r="M706" s="22" t="s">
        <v>21</v>
      </c>
      <c r="N706" s="5" t="s">
        <v>1894</v>
      </c>
      <c r="O706" s="22" t="s">
        <v>23</v>
      </c>
      <c r="P706" s="22" t="s">
        <v>24</v>
      </c>
      <c r="Q706" s="5"/>
    </row>
    <row r="707" spans="1:17" ht="102" x14ac:dyDescent="0.25">
      <c r="A707" s="7">
        <f t="shared" si="10"/>
        <v>705</v>
      </c>
      <c r="B707" s="8" t="s">
        <v>16</v>
      </c>
      <c r="C707" s="8">
        <v>891180084</v>
      </c>
      <c r="D707" s="8">
        <v>2</v>
      </c>
      <c r="E707" s="56" t="s">
        <v>1995</v>
      </c>
      <c r="F707" s="10">
        <v>800126469</v>
      </c>
      <c r="G707" s="9">
        <v>0</v>
      </c>
      <c r="H707" s="57" t="s">
        <v>1996</v>
      </c>
      <c r="I707" s="12" t="s">
        <v>1997</v>
      </c>
      <c r="J707" s="58">
        <v>41145</v>
      </c>
      <c r="K707" s="14">
        <v>134705000</v>
      </c>
      <c r="L707" s="59" t="s">
        <v>71</v>
      </c>
      <c r="M707" s="22" t="s">
        <v>21</v>
      </c>
      <c r="N707" s="5" t="s">
        <v>1894</v>
      </c>
      <c r="O707" s="22" t="s">
        <v>23</v>
      </c>
      <c r="P707" s="22" t="s">
        <v>24</v>
      </c>
      <c r="Q707" s="5"/>
    </row>
    <row r="708" spans="1:17" ht="89.25" x14ac:dyDescent="0.25">
      <c r="A708" s="7">
        <f t="shared" si="10"/>
        <v>706</v>
      </c>
      <c r="B708" s="8" t="s">
        <v>16</v>
      </c>
      <c r="C708" s="8">
        <v>891180084</v>
      </c>
      <c r="D708" s="8">
        <v>2</v>
      </c>
      <c r="E708" s="56" t="s">
        <v>1998</v>
      </c>
      <c r="F708" s="10">
        <v>94488981</v>
      </c>
      <c r="G708" s="9">
        <v>7</v>
      </c>
      <c r="H708" s="57" t="s">
        <v>1999</v>
      </c>
      <c r="I708" s="12" t="s">
        <v>2000</v>
      </c>
      <c r="J708" s="58">
        <v>41152</v>
      </c>
      <c r="K708" s="14">
        <v>148680875</v>
      </c>
      <c r="L708" s="59" t="s">
        <v>1934</v>
      </c>
      <c r="M708" s="22" t="s">
        <v>21</v>
      </c>
      <c r="N708" s="5" t="s">
        <v>1894</v>
      </c>
      <c r="O708" s="22" t="s">
        <v>23</v>
      </c>
      <c r="P708" s="22" t="s">
        <v>24</v>
      </c>
      <c r="Q708" s="5"/>
    </row>
    <row r="709" spans="1:17" ht="102" x14ac:dyDescent="0.25">
      <c r="A709" s="7">
        <f t="shared" ref="A709:A772" si="11">A708+1</f>
        <v>707</v>
      </c>
      <c r="B709" s="8" t="s">
        <v>16</v>
      </c>
      <c r="C709" s="8">
        <v>891180084</v>
      </c>
      <c r="D709" s="8">
        <v>2</v>
      </c>
      <c r="E709" s="56" t="s">
        <v>2001</v>
      </c>
      <c r="F709" s="10">
        <v>860061577</v>
      </c>
      <c r="G709" s="9">
        <v>9</v>
      </c>
      <c r="H709" s="57" t="s">
        <v>2002</v>
      </c>
      <c r="I709" s="12" t="s">
        <v>2003</v>
      </c>
      <c r="J709" s="58">
        <v>41152</v>
      </c>
      <c r="K709" s="14">
        <v>209704800</v>
      </c>
      <c r="L709" s="59" t="s">
        <v>95</v>
      </c>
      <c r="M709" s="22" t="s">
        <v>21</v>
      </c>
      <c r="N709" s="5" t="s">
        <v>1894</v>
      </c>
      <c r="O709" s="22" t="s">
        <v>23</v>
      </c>
      <c r="P709" s="22" t="s">
        <v>24</v>
      </c>
      <c r="Q709" s="5"/>
    </row>
    <row r="710" spans="1:17" ht="153" x14ac:dyDescent="0.25">
      <c r="A710" s="7">
        <f t="shared" si="11"/>
        <v>708</v>
      </c>
      <c r="B710" s="8" t="s">
        <v>16</v>
      </c>
      <c r="C710" s="8">
        <v>891180084</v>
      </c>
      <c r="D710" s="8">
        <v>2</v>
      </c>
      <c r="E710" s="56" t="s">
        <v>1207</v>
      </c>
      <c r="F710" s="10">
        <v>900164068</v>
      </c>
      <c r="G710" s="9">
        <v>9</v>
      </c>
      <c r="H710" s="57" t="s">
        <v>2004</v>
      </c>
      <c r="I710" s="12" t="s">
        <v>2005</v>
      </c>
      <c r="J710" s="58">
        <v>41152</v>
      </c>
      <c r="K710" s="14">
        <v>47312000</v>
      </c>
      <c r="L710" s="59" t="s">
        <v>71</v>
      </c>
      <c r="M710" s="22" t="s">
        <v>21</v>
      </c>
      <c r="N710" s="5" t="s">
        <v>1894</v>
      </c>
      <c r="O710" s="22" t="s">
        <v>23</v>
      </c>
      <c r="P710" s="22" t="s">
        <v>24</v>
      </c>
      <c r="Q710" s="5"/>
    </row>
    <row r="711" spans="1:17" ht="89.25" x14ac:dyDescent="0.25">
      <c r="A711" s="7">
        <f t="shared" si="11"/>
        <v>709</v>
      </c>
      <c r="B711" s="8" t="s">
        <v>16</v>
      </c>
      <c r="C711" s="8">
        <v>891180084</v>
      </c>
      <c r="D711" s="8">
        <v>2</v>
      </c>
      <c r="E711" s="56" t="s">
        <v>1911</v>
      </c>
      <c r="F711" s="10">
        <v>78028645</v>
      </c>
      <c r="G711" s="9">
        <v>6</v>
      </c>
      <c r="H711" s="57" t="s">
        <v>2006</v>
      </c>
      <c r="I711" s="12" t="s">
        <v>2007</v>
      </c>
      <c r="J711" s="58">
        <v>41159</v>
      </c>
      <c r="K711" s="14">
        <v>15205446</v>
      </c>
      <c r="L711" s="59" t="s">
        <v>1934</v>
      </c>
      <c r="M711" s="22" t="s">
        <v>21</v>
      </c>
      <c r="N711" s="5" t="s">
        <v>1894</v>
      </c>
      <c r="O711" s="22" t="s">
        <v>23</v>
      </c>
      <c r="P711" s="22" t="s">
        <v>24</v>
      </c>
      <c r="Q711" s="5"/>
    </row>
    <row r="712" spans="1:17" ht="191.25" x14ac:dyDescent="0.25">
      <c r="A712" s="7">
        <f t="shared" si="11"/>
        <v>710</v>
      </c>
      <c r="B712" s="8" t="s">
        <v>16</v>
      </c>
      <c r="C712" s="8">
        <v>891180084</v>
      </c>
      <c r="D712" s="8">
        <v>2</v>
      </c>
      <c r="E712" s="56" t="s">
        <v>2008</v>
      </c>
      <c r="F712" s="10">
        <v>12277905</v>
      </c>
      <c r="G712" s="9">
        <v>3</v>
      </c>
      <c r="H712" s="57" t="s">
        <v>2009</v>
      </c>
      <c r="I712" s="12" t="s">
        <v>2010</v>
      </c>
      <c r="J712" s="58">
        <v>41162</v>
      </c>
      <c r="K712" s="14">
        <v>12000200</v>
      </c>
      <c r="L712" s="59" t="s">
        <v>1938</v>
      </c>
      <c r="M712" s="22" t="s">
        <v>21</v>
      </c>
      <c r="N712" s="5" t="s">
        <v>243</v>
      </c>
      <c r="O712" s="22" t="s">
        <v>23</v>
      </c>
      <c r="P712" s="22" t="s">
        <v>24</v>
      </c>
      <c r="Q712" s="5"/>
    </row>
    <row r="713" spans="1:17" ht="127.5" x14ac:dyDescent="0.25">
      <c r="A713" s="7">
        <f t="shared" si="11"/>
        <v>711</v>
      </c>
      <c r="B713" s="8" t="s">
        <v>16</v>
      </c>
      <c r="C713" s="8">
        <v>891180084</v>
      </c>
      <c r="D713" s="8">
        <v>2</v>
      </c>
      <c r="E713" s="56" t="s">
        <v>1453</v>
      </c>
      <c r="F713" s="10">
        <v>900324958</v>
      </c>
      <c r="G713" s="9">
        <v>6</v>
      </c>
      <c r="H713" s="57" t="s">
        <v>2011</v>
      </c>
      <c r="I713" s="12" t="s">
        <v>2012</v>
      </c>
      <c r="J713" s="58">
        <v>41179</v>
      </c>
      <c r="K713" s="14">
        <v>75938522</v>
      </c>
      <c r="L713" s="59" t="s">
        <v>95</v>
      </c>
      <c r="M713" s="22" t="s">
        <v>21</v>
      </c>
      <c r="N713" s="5" t="s">
        <v>1894</v>
      </c>
      <c r="O713" s="22" t="s">
        <v>23</v>
      </c>
      <c r="P713" s="22" t="s">
        <v>24</v>
      </c>
      <c r="Q713" s="5"/>
    </row>
    <row r="714" spans="1:17" ht="114.75" x14ac:dyDescent="0.25">
      <c r="A714" s="7">
        <f t="shared" si="11"/>
        <v>712</v>
      </c>
      <c r="B714" s="8" t="s">
        <v>16</v>
      </c>
      <c r="C714" s="8">
        <v>891180084</v>
      </c>
      <c r="D714" s="8">
        <v>2</v>
      </c>
      <c r="E714" s="56" t="s">
        <v>1931</v>
      </c>
      <c r="F714" s="10">
        <v>1075225709</v>
      </c>
      <c r="G714" s="9">
        <v>3</v>
      </c>
      <c r="H714" s="57" t="s">
        <v>2013</v>
      </c>
      <c r="I714" s="12" t="s">
        <v>2014</v>
      </c>
      <c r="J714" s="58">
        <v>41179</v>
      </c>
      <c r="K714" s="14">
        <v>13164375</v>
      </c>
      <c r="L714" s="59" t="s">
        <v>1934</v>
      </c>
      <c r="M714" s="22" t="s">
        <v>21</v>
      </c>
      <c r="N714" s="5" t="s">
        <v>1894</v>
      </c>
      <c r="O714" s="22" t="s">
        <v>23</v>
      </c>
      <c r="P714" s="22" t="s">
        <v>24</v>
      </c>
      <c r="Q714" s="5"/>
    </row>
    <row r="715" spans="1:17" ht="102" x14ac:dyDescent="0.25">
      <c r="A715" s="7">
        <f t="shared" si="11"/>
        <v>713</v>
      </c>
      <c r="B715" s="8" t="s">
        <v>16</v>
      </c>
      <c r="C715" s="8">
        <v>891180084</v>
      </c>
      <c r="D715" s="8">
        <v>2</v>
      </c>
      <c r="E715" s="60" t="s">
        <v>2015</v>
      </c>
      <c r="F715" s="10">
        <v>12127481</v>
      </c>
      <c r="G715" s="9">
        <v>1</v>
      </c>
      <c r="H715" s="61" t="s">
        <v>2016</v>
      </c>
      <c r="I715" s="12" t="s">
        <v>2017</v>
      </c>
      <c r="J715" s="62">
        <v>41180</v>
      </c>
      <c r="K715" s="14">
        <v>31540576</v>
      </c>
      <c r="L715" s="63" t="s">
        <v>1934</v>
      </c>
      <c r="M715" s="22" t="s">
        <v>21</v>
      </c>
      <c r="N715" s="5" t="s">
        <v>1894</v>
      </c>
      <c r="O715" s="22" t="s">
        <v>23</v>
      </c>
      <c r="P715" s="22" t="s">
        <v>24</v>
      </c>
      <c r="Q715" s="5"/>
    </row>
    <row r="716" spans="1:17" ht="127.5" x14ac:dyDescent="0.25">
      <c r="A716" s="7">
        <f t="shared" si="11"/>
        <v>714</v>
      </c>
      <c r="B716" s="8" t="s">
        <v>16</v>
      </c>
      <c r="C716" s="8">
        <v>891180084</v>
      </c>
      <c r="D716" s="8">
        <v>2</v>
      </c>
      <c r="E716" s="60" t="s">
        <v>1837</v>
      </c>
      <c r="F716" s="10">
        <v>830007414</v>
      </c>
      <c r="G716" s="9">
        <v>9</v>
      </c>
      <c r="H716" s="61" t="s">
        <v>2018</v>
      </c>
      <c r="I716" s="12" t="s">
        <v>2019</v>
      </c>
      <c r="J716" s="62">
        <v>41190</v>
      </c>
      <c r="K716" s="14">
        <v>85302047</v>
      </c>
      <c r="L716" s="63" t="s">
        <v>95</v>
      </c>
      <c r="M716" s="22" t="s">
        <v>21</v>
      </c>
      <c r="N716" s="5" t="s">
        <v>243</v>
      </c>
      <c r="O716" s="22" t="s">
        <v>23</v>
      </c>
      <c r="P716" s="22" t="s">
        <v>24</v>
      </c>
      <c r="Q716" s="5"/>
    </row>
    <row r="717" spans="1:17" ht="178.5" x14ac:dyDescent="0.25">
      <c r="A717" s="7">
        <f t="shared" si="11"/>
        <v>715</v>
      </c>
      <c r="B717" s="8" t="s">
        <v>16</v>
      </c>
      <c r="C717" s="8">
        <v>891180084</v>
      </c>
      <c r="D717" s="8">
        <v>2</v>
      </c>
      <c r="E717" s="60" t="s">
        <v>2020</v>
      </c>
      <c r="F717" s="10">
        <v>830041134</v>
      </c>
      <c r="G717" s="9">
        <v>5</v>
      </c>
      <c r="H717" s="61" t="s">
        <v>2021</v>
      </c>
      <c r="I717" s="12" t="s">
        <v>2022</v>
      </c>
      <c r="J717" s="62">
        <v>41190</v>
      </c>
      <c r="K717" s="14">
        <v>127600000</v>
      </c>
      <c r="L717" s="63" t="s">
        <v>95</v>
      </c>
      <c r="M717" s="22" t="s">
        <v>21</v>
      </c>
      <c r="N717" s="5" t="s">
        <v>1894</v>
      </c>
      <c r="O717" s="22" t="s">
        <v>23</v>
      </c>
      <c r="P717" s="22" t="s">
        <v>24</v>
      </c>
      <c r="Q717" s="5"/>
    </row>
    <row r="718" spans="1:17" ht="127.5" x14ac:dyDescent="0.25">
      <c r="A718" s="7">
        <f t="shared" si="11"/>
        <v>716</v>
      </c>
      <c r="B718" s="8" t="s">
        <v>16</v>
      </c>
      <c r="C718" s="8">
        <v>891180084</v>
      </c>
      <c r="D718" s="8">
        <v>2</v>
      </c>
      <c r="E718" s="56" t="s">
        <v>2023</v>
      </c>
      <c r="F718" s="10">
        <v>860510230</v>
      </c>
      <c r="G718" s="9">
        <v>6</v>
      </c>
      <c r="H718" s="57" t="s">
        <v>2024</v>
      </c>
      <c r="I718" s="12" t="s">
        <v>2025</v>
      </c>
      <c r="J718" s="58" t="s">
        <v>2026</v>
      </c>
      <c r="K718" s="14">
        <v>307451039</v>
      </c>
      <c r="L718" s="59" t="s">
        <v>95</v>
      </c>
      <c r="M718" s="22" t="s">
        <v>21</v>
      </c>
      <c r="N718" s="5"/>
      <c r="O718" s="22" t="s">
        <v>23</v>
      </c>
      <c r="P718" s="22" t="s">
        <v>24</v>
      </c>
      <c r="Q718" s="5"/>
    </row>
    <row r="719" spans="1:17" ht="89.25" x14ac:dyDescent="0.25">
      <c r="A719" s="7">
        <f t="shared" si="11"/>
        <v>717</v>
      </c>
      <c r="B719" s="8" t="s">
        <v>16</v>
      </c>
      <c r="C719" s="8">
        <v>891180084</v>
      </c>
      <c r="D719" s="8">
        <v>2</v>
      </c>
      <c r="E719" s="56" t="s">
        <v>2027</v>
      </c>
      <c r="F719" s="10">
        <v>826002964</v>
      </c>
      <c r="G719" s="9">
        <v>8</v>
      </c>
      <c r="H719" s="57" t="s">
        <v>2028</v>
      </c>
      <c r="I719" s="12" t="s">
        <v>2029</v>
      </c>
      <c r="J719" s="58">
        <v>41201</v>
      </c>
      <c r="K719" s="14">
        <v>59218000</v>
      </c>
      <c r="L719" s="59" t="s">
        <v>95</v>
      </c>
      <c r="M719" s="22" t="s">
        <v>21</v>
      </c>
      <c r="N719" s="5" t="s">
        <v>1894</v>
      </c>
      <c r="O719" s="22" t="s">
        <v>23</v>
      </c>
      <c r="P719" s="22" t="s">
        <v>24</v>
      </c>
      <c r="Q719" s="5"/>
    </row>
    <row r="720" spans="1:17" ht="102" x14ac:dyDescent="0.25">
      <c r="A720" s="7">
        <f t="shared" si="11"/>
        <v>718</v>
      </c>
      <c r="B720" s="8" t="s">
        <v>16</v>
      </c>
      <c r="C720" s="8">
        <v>891180084</v>
      </c>
      <c r="D720" s="8">
        <v>2</v>
      </c>
      <c r="E720" s="56" t="s">
        <v>1583</v>
      </c>
      <c r="F720" s="10">
        <v>800058607</v>
      </c>
      <c r="G720" s="9">
        <v>2</v>
      </c>
      <c r="H720" s="57" t="s">
        <v>2030</v>
      </c>
      <c r="I720" s="12" t="s">
        <v>2031</v>
      </c>
      <c r="J720" s="58">
        <v>41201</v>
      </c>
      <c r="K720" s="14">
        <v>205040904</v>
      </c>
      <c r="L720" s="59" t="s">
        <v>95</v>
      </c>
      <c r="M720" s="22" t="s">
        <v>21</v>
      </c>
      <c r="N720" s="5" t="s">
        <v>1894</v>
      </c>
      <c r="O720" s="22" t="s">
        <v>23</v>
      </c>
      <c r="P720" s="22" t="s">
        <v>24</v>
      </c>
      <c r="Q720" s="5"/>
    </row>
    <row r="721" spans="1:17" ht="102" x14ac:dyDescent="0.25">
      <c r="A721" s="7">
        <f t="shared" si="11"/>
        <v>719</v>
      </c>
      <c r="B721" s="8" t="s">
        <v>16</v>
      </c>
      <c r="C721" s="8">
        <v>891180084</v>
      </c>
      <c r="D721" s="8">
        <v>2</v>
      </c>
      <c r="E721" s="56" t="s">
        <v>2032</v>
      </c>
      <c r="F721" s="10">
        <v>36176039</v>
      </c>
      <c r="G721" s="9">
        <v>3</v>
      </c>
      <c r="H721" s="57" t="s">
        <v>2033</v>
      </c>
      <c r="I721" s="12" t="s">
        <v>2034</v>
      </c>
      <c r="J721" s="58">
        <v>41206</v>
      </c>
      <c r="K721" s="14">
        <v>25090986</v>
      </c>
      <c r="L721" s="59" t="s">
        <v>1934</v>
      </c>
      <c r="M721" s="22" t="s">
        <v>21</v>
      </c>
      <c r="N721" s="5" t="s">
        <v>1894</v>
      </c>
      <c r="O721" s="22" t="s">
        <v>23</v>
      </c>
      <c r="P721" s="22" t="s">
        <v>24</v>
      </c>
      <c r="Q721" s="5"/>
    </row>
    <row r="722" spans="1:17" ht="76.5" x14ac:dyDescent="0.25">
      <c r="A722" s="7">
        <f t="shared" si="11"/>
        <v>720</v>
      </c>
      <c r="B722" s="8" t="s">
        <v>16</v>
      </c>
      <c r="C722" s="8">
        <v>891180084</v>
      </c>
      <c r="D722" s="8">
        <v>2</v>
      </c>
      <c r="E722" s="60" t="s">
        <v>2035</v>
      </c>
      <c r="F722" s="10">
        <v>813000542</v>
      </c>
      <c r="G722" s="9">
        <v>1</v>
      </c>
      <c r="H722" s="57" t="s">
        <v>2036</v>
      </c>
      <c r="I722" s="12" t="s">
        <v>2037</v>
      </c>
      <c r="J722" s="62">
        <v>41206</v>
      </c>
      <c r="K722" s="14">
        <v>52758250</v>
      </c>
      <c r="L722" s="59" t="s">
        <v>95</v>
      </c>
      <c r="M722" s="22" t="s">
        <v>21</v>
      </c>
      <c r="N722" s="5" t="s">
        <v>1894</v>
      </c>
      <c r="O722" s="22" t="s">
        <v>23</v>
      </c>
      <c r="P722" s="22" t="s">
        <v>24</v>
      </c>
      <c r="Q722" s="5"/>
    </row>
    <row r="723" spans="1:17" ht="127.5" x14ac:dyDescent="0.25">
      <c r="A723" s="7">
        <f t="shared" si="11"/>
        <v>721</v>
      </c>
      <c r="B723" s="8" t="s">
        <v>16</v>
      </c>
      <c r="C723" s="8">
        <v>891180084</v>
      </c>
      <c r="D723" s="8">
        <v>2</v>
      </c>
      <c r="E723" s="60" t="s">
        <v>2038</v>
      </c>
      <c r="F723" s="10">
        <v>7686926</v>
      </c>
      <c r="G723" s="9">
        <v>4</v>
      </c>
      <c r="H723" s="57" t="s">
        <v>2039</v>
      </c>
      <c r="I723" s="12" t="s">
        <v>2040</v>
      </c>
      <c r="J723" s="62">
        <v>41211</v>
      </c>
      <c r="K723" s="14">
        <v>320069201</v>
      </c>
      <c r="L723" s="59" t="s">
        <v>1934</v>
      </c>
      <c r="M723" s="22" t="s">
        <v>21</v>
      </c>
      <c r="N723" s="5" t="s">
        <v>2041</v>
      </c>
      <c r="O723" s="22" t="s">
        <v>23</v>
      </c>
      <c r="P723" s="22" t="s">
        <v>24</v>
      </c>
      <c r="Q723" s="5"/>
    </row>
    <row r="724" spans="1:17" ht="165.75" x14ac:dyDescent="0.25">
      <c r="A724" s="7">
        <f t="shared" si="11"/>
        <v>722</v>
      </c>
      <c r="B724" s="8" t="s">
        <v>16</v>
      </c>
      <c r="C724" s="8">
        <v>891180084</v>
      </c>
      <c r="D724" s="8">
        <v>2</v>
      </c>
      <c r="E724" s="60" t="s">
        <v>2042</v>
      </c>
      <c r="F724" s="10">
        <v>7699652</v>
      </c>
      <c r="G724" s="9">
        <v>8</v>
      </c>
      <c r="H724" s="57" t="s">
        <v>2043</v>
      </c>
      <c r="I724" s="12" t="s">
        <v>2044</v>
      </c>
      <c r="J724" s="62">
        <v>41208</v>
      </c>
      <c r="K724" s="14">
        <v>45992849</v>
      </c>
      <c r="L724" s="59" t="s">
        <v>1934</v>
      </c>
      <c r="M724" s="22" t="s">
        <v>21</v>
      </c>
      <c r="N724" s="5" t="s">
        <v>1894</v>
      </c>
      <c r="O724" s="22" t="s">
        <v>23</v>
      </c>
      <c r="P724" s="22" t="s">
        <v>24</v>
      </c>
      <c r="Q724" s="5"/>
    </row>
    <row r="725" spans="1:17" ht="114.75" x14ac:dyDescent="0.25">
      <c r="A725" s="7">
        <f t="shared" si="11"/>
        <v>723</v>
      </c>
      <c r="B725" s="8" t="s">
        <v>16</v>
      </c>
      <c r="C725" s="8">
        <v>891180084</v>
      </c>
      <c r="D725" s="8">
        <v>2</v>
      </c>
      <c r="E725" s="60" t="s">
        <v>2045</v>
      </c>
      <c r="F725" s="10">
        <v>900029663</v>
      </c>
      <c r="G725" s="9">
        <v>4</v>
      </c>
      <c r="H725" s="57" t="s">
        <v>2046</v>
      </c>
      <c r="I725" s="12" t="s">
        <v>2047</v>
      </c>
      <c r="J725" s="62">
        <v>41212</v>
      </c>
      <c r="K725" s="14">
        <v>84035040</v>
      </c>
      <c r="L725" s="59" t="s">
        <v>95</v>
      </c>
      <c r="M725" s="22" t="s">
        <v>21</v>
      </c>
      <c r="N725" s="5" t="s">
        <v>1894</v>
      </c>
      <c r="O725" s="22" t="s">
        <v>23</v>
      </c>
      <c r="P725" s="22" t="s">
        <v>24</v>
      </c>
      <c r="Q725" s="5"/>
    </row>
    <row r="726" spans="1:17" ht="76.5" x14ac:dyDescent="0.25">
      <c r="A726" s="7">
        <f t="shared" si="11"/>
        <v>724</v>
      </c>
      <c r="B726" s="8" t="s">
        <v>16</v>
      </c>
      <c r="C726" s="8">
        <v>891180084</v>
      </c>
      <c r="D726" s="8">
        <v>2</v>
      </c>
      <c r="E726" s="60" t="s">
        <v>2048</v>
      </c>
      <c r="F726" s="10">
        <v>900355158</v>
      </c>
      <c r="G726" s="9">
        <v>3</v>
      </c>
      <c r="H726" s="57" t="s">
        <v>2049</v>
      </c>
      <c r="I726" s="12" t="s">
        <v>2050</v>
      </c>
      <c r="J726" s="62">
        <v>41215</v>
      </c>
      <c r="K726" s="14">
        <v>17003602</v>
      </c>
      <c r="L726" s="59" t="s">
        <v>1934</v>
      </c>
      <c r="M726" s="22" t="s">
        <v>21</v>
      </c>
      <c r="N726" s="5" t="s">
        <v>1894</v>
      </c>
      <c r="O726" s="22" t="s">
        <v>23</v>
      </c>
      <c r="P726" s="22" t="s">
        <v>24</v>
      </c>
      <c r="Q726" s="5"/>
    </row>
    <row r="727" spans="1:17" ht="191.25" x14ac:dyDescent="0.25">
      <c r="A727" s="7">
        <f t="shared" si="11"/>
        <v>725</v>
      </c>
      <c r="B727" s="8" t="s">
        <v>16</v>
      </c>
      <c r="C727" s="8">
        <v>891180084</v>
      </c>
      <c r="D727" s="8">
        <v>2</v>
      </c>
      <c r="E727" s="60" t="s">
        <v>2051</v>
      </c>
      <c r="F727" s="10">
        <v>813006093</v>
      </c>
      <c r="G727" s="9">
        <v>1</v>
      </c>
      <c r="H727" s="57" t="s">
        <v>2052</v>
      </c>
      <c r="I727" s="12" t="s">
        <v>2053</v>
      </c>
      <c r="J727" s="62">
        <v>41222</v>
      </c>
      <c r="K727" s="14">
        <v>29835200</v>
      </c>
      <c r="L727" s="59" t="s">
        <v>1975</v>
      </c>
      <c r="M727" s="22" t="s">
        <v>21</v>
      </c>
      <c r="N727" s="5" t="s">
        <v>243</v>
      </c>
      <c r="O727" s="22" t="s">
        <v>23</v>
      </c>
      <c r="P727" s="22" t="s">
        <v>24</v>
      </c>
      <c r="Q727" s="5"/>
    </row>
    <row r="728" spans="1:17" ht="114.75" x14ac:dyDescent="0.25">
      <c r="A728" s="7">
        <f t="shared" si="11"/>
        <v>726</v>
      </c>
      <c r="B728" s="8" t="s">
        <v>16</v>
      </c>
      <c r="C728" s="8">
        <v>891180084</v>
      </c>
      <c r="D728" s="8">
        <v>2</v>
      </c>
      <c r="E728" s="60" t="s">
        <v>44</v>
      </c>
      <c r="F728" s="10">
        <v>813004745</v>
      </c>
      <c r="G728" s="9">
        <v>6</v>
      </c>
      <c r="H728" s="57" t="s">
        <v>2054</v>
      </c>
      <c r="I728" s="12" t="s">
        <v>2055</v>
      </c>
      <c r="J728" s="62">
        <v>41215</v>
      </c>
      <c r="K728" s="14">
        <v>95000000</v>
      </c>
      <c r="L728" s="59" t="s">
        <v>1927</v>
      </c>
      <c r="M728" s="22" t="s">
        <v>21</v>
      </c>
      <c r="N728" s="5" t="s">
        <v>1894</v>
      </c>
      <c r="O728" s="22" t="s">
        <v>23</v>
      </c>
      <c r="P728" s="22" t="s">
        <v>24</v>
      </c>
      <c r="Q728" s="5"/>
    </row>
    <row r="729" spans="1:17" ht="102" x14ac:dyDescent="0.25">
      <c r="A729" s="7">
        <f t="shared" si="11"/>
        <v>727</v>
      </c>
      <c r="B729" s="8" t="s">
        <v>16</v>
      </c>
      <c r="C729" s="8">
        <v>891180084</v>
      </c>
      <c r="D729" s="8">
        <v>2</v>
      </c>
      <c r="E729" s="60" t="s">
        <v>2056</v>
      </c>
      <c r="F729" s="10">
        <v>83180617</v>
      </c>
      <c r="G729" s="9"/>
      <c r="H729" s="57" t="s">
        <v>2057</v>
      </c>
      <c r="I729" s="12" t="s">
        <v>2058</v>
      </c>
      <c r="J729" s="62">
        <v>41227</v>
      </c>
      <c r="K729" s="14">
        <v>317405469</v>
      </c>
      <c r="L729" s="59" t="s">
        <v>1934</v>
      </c>
      <c r="M729" s="22" t="s">
        <v>21</v>
      </c>
      <c r="N729" s="5" t="s">
        <v>1919</v>
      </c>
      <c r="O729" s="22" t="s">
        <v>23</v>
      </c>
      <c r="P729" s="22" t="s">
        <v>24</v>
      </c>
      <c r="Q729" s="5"/>
    </row>
    <row r="730" spans="1:17" ht="178.5" x14ac:dyDescent="0.25">
      <c r="A730" s="7">
        <f t="shared" si="11"/>
        <v>728</v>
      </c>
      <c r="B730" s="8" t="s">
        <v>16</v>
      </c>
      <c r="C730" s="8">
        <v>891180084</v>
      </c>
      <c r="D730" s="8">
        <v>2</v>
      </c>
      <c r="E730" s="60" t="s">
        <v>2059</v>
      </c>
      <c r="F730" s="10">
        <v>900255113</v>
      </c>
      <c r="G730" s="9">
        <v>3</v>
      </c>
      <c r="H730" s="57" t="s">
        <v>2060</v>
      </c>
      <c r="I730" s="12" t="s">
        <v>2061</v>
      </c>
      <c r="J730" s="62">
        <v>41229</v>
      </c>
      <c r="K730" s="14">
        <v>64929224</v>
      </c>
      <c r="L730" s="59" t="s">
        <v>95</v>
      </c>
      <c r="M730" s="22" t="s">
        <v>21</v>
      </c>
      <c r="N730" s="5" t="s">
        <v>1894</v>
      </c>
      <c r="O730" s="22" t="s">
        <v>23</v>
      </c>
      <c r="P730" s="22" t="s">
        <v>24</v>
      </c>
      <c r="Q730" s="5"/>
    </row>
    <row r="731" spans="1:17" ht="114.75" x14ac:dyDescent="0.25">
      <c r="A731" s="7">
        <f t="shared" si="11"/>
        <v>729</v>
      </c>
      <c r="B731" s="8" t="s">
        <v>16</v>
      </c>
      <c r="C731" s="8">
        <v>891180084</v>
      </c>
      <c r="D731" s="8">
        <v>2</v>
      </c>
      <c r="E731" s="60" t="s">
        <v>2062</v>
      </c>
      <c r="F731" s="10">
        <v>830140686</v>
      </c>
      <c r="G731" s="9">
        <v>3</v>
      </c>
      <c r="H731" s="57" t="s">
        <v>2063</v>
      </c>
      <c r="I731" s="12" t="s">
        <v>2064</v>
      </c>
      <c r="J731" s="62">
        <v>41229</v>
      </c>
      <c r="K731" s="14">
        <v>265640000</v>
      </c>
      <c r="L731" s="59" t="s">
        <v>95</v>
      </c>
      <c r="M731" s="22" t="s">
        <v>21</v>
      </c>
      <c r="N731" s="5" t="s">
        <v>1894</v>
      </c>
      <c r="O731" s="22" t="s">
        <v>23</v>
      </c>
      <c r="P731" s="22" t="s">
        <v>24</v>
      </c>
      <c r="Q731" s="5"/>
    </row>
    <row r="732" spans="1:17" ht="102" x14ac:dyDescent="0.25">
      <c r="A732" s="7">
        <f t="shared" si="11"/>
        <v>730</v>
      </c>
      <c r="B732" s="8" t="s">
        <v>16</v>
      </c>
      <c r="C732" s="8">
        <v>891180084</v>
      </c>
      <c r="D732" s="8">
        <v>2</v>
      </c>
      <c r="E732" s="60" t="s">
        <v>224</v>
      </c>
      <c r="F732" s="10">
        <v>900170943</v>
      </c>
      <c r="G732" s="9">
        <v>3</v>
      </c>
      <c r="H732" s="57" t="s">
        <v>2065</v>
      </c>
      <c r="I732" s="12" t="s">
        <v>2066</v>
      </c>
      <c r="J732" s="62">
        <v>41240</v>
      </c>
      <c r="K732" s="14">
        <v>42340000</v>
      </c>
      <c r="L732" s="59" t="s">
        <v>95</v>
      </c>
      <c r="M732" s="22" t="s">
        <v>21</v>
      </c>
      <c r="N732" s="5" t="s">
        <v>1894</v>
      </c>
      <c r="O732" s="22" t="s">
        <v>23</v>
      </c>
      <c r="P732" s="22" t="s">
        <v>24</v>
      </c>
      <c r="Q732" s="5"/>
    </row>
    <row r="733" spans="1:17" ht="127.5" x14ac:dyDescent="0.25">
      <c r="A733" s="7">
        <f t="shared" si="11"/>
        <v>731</v>
      </c>
      <c r="B733" s="8" t="s">
        <v>16</v>
      </c>
      <c r="C733" s="8">
        <v>891180084</v>
      </c>
      <c r="D733" s="8">
        <v>2</v>
      </c>
      <c r="E733" s="60" t="s">
        <v>2067</v>
      </c>
      <c r="F733" s="10">
        <v>14192162</v>
      </c>
      <c r="G733" s="9">
        <v>9</v>
      </c>
      <c r="H733" s="57" t="s">
        <v>2068</v>
      </c>
      <c r="I733" s="12" t="s">
        <v>2069</v>
      </c>
      <c r="J733" s="62">
        <v>41241</v>
      </c>
      <c r="K733" s="14">
        <v>215269635</v>
      </c>
      <c r="L733" s="59" t="s">
        <v>95</v>
      </c>
      <c r="M733" s="22" t="s">
        <v>21</v>
      </c>
      <c r="N733" s="5" t="s">
        <v>1894</v>
      </c>
      <c r="O733" s="22" t="s">
        <v>23</v>
      </c>
      <c r="P733" s="22" t="s">
        <v>24</v>
      </c>
      <c r="Q733" s="5"/>
    </row>
    <row r="734" spans="1:17" ht="102" x14ac:dyDescent="0.25">
      <c r="A734" s="7">
        <f t="shared" si="11"/>
        <v>732</v>
      </c>
      <c r="B734" s="8" t="s">
        <v>16</v>
      </c>
      <c r="C734" s="8">
        <v>891180084</v>
      </c>
      <c r="D734" s="8">
        <v>2</v>
      </c>
      <c r="E734" s="60" t="s">
        <v>2070</v>
      </c>
      <c r="F734" s="10">
        <v>7700667</v>
      </c>
      <c r="G734" s="9">
        <v>1</v>
      </c>
      <c r="H734" s="57" t="s">
        <v>2071</v>
      </c>
      <c r="I734" s="12" t="s">
        <v>2072</v>
      </c>
      <c r="J734" s="62">
        <v>41246</v>
      </c>
      <c r="K734" s="14">
        <v>662700663</v>
      </c>
      <c r="L734" s="59" t="s">
        <v>95</v>
      </c>
      <c r="M734" s="22" t="s">
        <v>21</v>
      </c>
      <c r="N734" s="5" t="s">
        <v>1900</v>
      </c>
      <c r="O734" s="22" t="s">
        <v>23</v>
      </c>
      <c r="P734" s="22" t="s">
        <v>24</v>
      </c>
      <c r="Q734" s="5"/>
    </row>
    <row r="735" spans="1:17" ht="293.25" x14ac:dyDescent="0.25">
      <c r="A735" s="7">
        <f t="shared" si="11"/>
        <v>733</v>
      </c>
      <c r="B735" s="8" t="s">
        <v>16</v>
      </c>
      <c r="C735" s="8">
        <v>891180084</v>
      </c>
      <c r="D735" s="8">
        <v>2</v>
      </c>
      <c r="E735" s="60" t="s">
        <v>1207</v>
      </c>
      <c r="F735" s="10">
        <v>900164068</v>
      </c>
      <c r="G735" s="9">
        <v>9</v>
      </c>
      <c r="H735" s="57" t="s">
        <v>2073</v>
      </c>
      <c r="I735" s="12" t="s">
        <v>2074</v>
      </c>
      <c r="J735" s="62">
        <v>41256</v>
      </c>
      <c r="K735" s="14">
        <v>20934003</v>
      </c>
      <c r="L735" s="59" t="s">
        <v>2075</v>
      </c>
      <c r="M735" s="22" t="s">
        <v>21</v>
      </c>
      <c r="N735" s="5" t="s">
        <v>1894</v>
      </c>
      <c r="O735" s="22" t="s">
        <v>23</v>
      </c>
      <c r="P735" s="22" t="s">
        <v>24</v>
      </c>
      <c r="Q735" s="5"/>
    </row>
    <row r="736" spans="1:17" ht="140.25" x14ac:dyDescent="0.25">
      <c r="A736" s="7">
        <f t="shared" si="11"/>
        <v>734</v>
      </c>
      <c r="B736" s="8" t="s">
        <v>16</v>
      </c>
      <c r="C736" s="8">
        <v>891180084</v>
      </c>
      <c r="D736" s="8">
        <v>2</v>
      </c>
      <c r="E736" s="60" t="s">
        <v>1931</v>
      </c>
      <c r="F736" s="10">
        <v>1075225709</v>
      </c>
      <c r="G736" s="9">
        <v>3</v>
      </c>
      <c r="H736" s="57" t="s">
        <v>2076</v>
      </c>
      <c r="I736" s="12" t="s">
        <v>2077</v>
      </c>
      <c r="J736" s="62">
        <v>41264</v>
      </c>
      <c r="K736" s="14">
        <v>12227760</v>
      </c>
      <c r="L736" s="59" t="s">
        <v>1934</v>
      </c>
      <c r="M736" s="22" t="s">
        <v>21</v>
      </c>
      <c r="N736" s="5" t="s">
        <v>1894</v>
      </c>
      <c r="O736" s="22" t="s">
        <v>23</v>
      </c>
      <c r="P736" s="22" t="s">
        <v>24</v>
      </c>
      <c r="Q736" s="5"/>
    </row>
    <row r="737" spans="1:17" ht="114.75" x14ac:dyDescent="0.25">
      <c r="A737" s="7">
        <f t="shared" si="11"/>
        <v>735</v>
      </c>
      <c r="B737" s="8" t="s">
        <v>16</v>
      </c>
      <c r="C737" s="8">
        <v>891180084</v>
      </c>
      <c r="D737" s="8">
        <v>2</v>
      </c>
      <c r="E737" s="60" t="s">
        <v>1957</v>
      </c>
      <c r="F737" s="10">
        <v>12101318</v>
      </c>
      <c r="G737" s="9">
        <v>4</v>
      </c>
      <c r="H737" s="57" t="s">
        <v>2078</v>
      </c>
      <c r="I737" s="12" t="s">
        <v>2079</v>
      </c>
      <c r="J737" s="62">
        <v>41260</v>
      </c>
      <c r="K737" s="14">
        <v>12983746</v>
      </c>
      <c r="L737" s="59" t="s">
        <v>1934</v>
      </c>
      <c r="M737" s="22" t="s">
        <v>21</v>
      </c>
      <c r="N737" s="5" t="s">
        <v>1894</v>
      </c>
      <c r="O737" s="22" t="s">
        <v>23</v>
      </c>
      <c r="P737" s="22" t="s">
        <v>24</v>
      </c>
      <c r="Q737" s="5"/>
    </row>
    <row r="738" spans="1:17" ht="114.75" x14ac:dyDescent="0.25">
      <c r="A738" s="7">
        <f t="shared" si="11"/>
        <v>736</v>
      </c>
      <c r="B738" s="8" t="s">
        <v>16</v>
      </c>
      <c r="C738" s="8">
        <v>891180084</v>
      </c>
      <c r="D738" s="8">
        <v>2</v>
      </c>
      <c r="E738" s="60" t="s">
        <v>2080</v>
      </c>
      <c r="F738" s="10">
        <v>7716155</v>
      </c>
      <c r="G738" s="9">
        <v>2</v>
      </c>
      <c r="H738" s="57" t="s">
        <v>2081</v>
      </c>
      <c r="I738" s="12" t="s">
        <v>2082</v>
      </c>
      <c r="J738" s="62">
        <v>41260</v>
      </c>
      <c r="K738" s="14">
        <v>16531655</v>
      </c>
      <c r="L738" s="59" t="s">
        <v>1934</v>
      </c>
      <c r="M738" s="22" t="s">
        <v>21</v>
      </c>
      <c r="N738" s="5" t="s">
        <v>1894</v>
      </c>
      <c r="O738" s="22" t="s">
        <v>23</v>
      </c>
      <c r="P738" s="22" t="s">
        <v>24</v>
      </c>
      <c r="Q738" s="5"/>
    </row>
    <row r="739" spans="1:17" ht="140.25" x14ac:dyDescent="0.25">
      <c r="A739" s="7">
        <f t="shared" si="11"/>
        <v>737</v>
      </c>
      <c r="B739" s="8" t="s">
        <v>16</v>
      </c>
      <c r="C739" s="8">
        <v>891180084</v>
      </c>
      <c r="D739" s="8">
        <v>2</v>
      </c>
      <c r="E739" s="60" t="s">
        <v>2083</v>
      </c>
      <c r="F739" s="10">
        <v>10017410</v>
      </c>
      <c r="G739" s="9">
        <v>8</v>
      </c>
      <c r="H739" s="57" t="s">
        <v>2084</v>
      </c>
      <c r="I739" s="12" t="s">
        <v>2085</v>
      </c>
      <c r="J739" s="62">
        <v>41264</v>
      </c>
      <c r="K739" s="14">
        <v>76786016</v>
      </c>
      <c r="L739" s="59" t="s">
        <v>1934</v>
      </c>
      <c r="M739" s="22" t="s">
        <v>21</v>
      </c>
      <c r="N739" s="5" t="s">
        <v>1894</v>
      </c>
      <c r="O739" s="22" t="s">
        <v>23</v>
      </c>
      <c r="P739" s="22" t="s">
        <v>24</v>
      </c>
      <c r="Q739" s="5"/>
    </row>
    <row r="740" spans="1:17" ht="89.25" x14ac:dyDescent="0.25">
      <c r="A740" s="7">
        <f t="shared" si="11"/>
        <v>738</v>
      </c>
      <c r="B740" s="8" t="s">
        <v>16</v>
      </c>
      <c r="C740" s="8">
        <v>891180084</v>
      </c>
      <c r="D740" s="8">
        <v>2</v>
      </c>
      <c r="E740" s="60" t="s">
        <v>2086</v>
      </c>
      <c r="F740" s="10">
        <v>900566742</v>
      </c>
      <c r="G740" s="9">
        <v>0</v>
      </c>
      <c r="H740" s="57" t="s">
        <v>2087</v>
      </c>
      <c r="I740" s="12" t="s">
        <v>2088</v>
      </c>
      <c r="J740" s="62">
        <v>41262</v>
      </c>
      <c r="K740" s="14">
        <v>51348500</v>
      </c>
      <c r="L740" s="59" t="s">
        <v>95</v>
      </c>
      <c r="M740" s="22" t="s">
        <v>21</v>
      </c>
      <c r="N740" s="5" t="s">
        <v>243</v>
      </c>
      <c r="O740" s="22" t="s">
        <v>23</v>
      </c>
      <c r="P740" s="22" t="s">
        <v>24</v>
      </c>
      <c r="Q740" s="5"/>
    </row>
    <row r="741" spans="1:17" ht="102" x14ac:dyDescent="0.25">
      <c r="A741" s="7">
        <f t="shared" si="11"/>
        <v>739</v>
      </c>
      <c r="B741" s="8" t="s">
        <v>16</v>
      </c>
      <c r="C741" s="8">
        <v>891180084</v>
      </c>
      <c r="D741" s="8">
        <v>2</v>
      </c>
      <c r="E741" s="60" t="s">
        <v>2089</v>
      </c>
      <c r="F741" s="10">
        <v>891100247</v>
      </c>
      <c r="G741" s="9">
        <v>4</v>
      </c>
      <c r="H741" s="57" t="s">
        <v>2090</v>
      </c>
      <c r="I741" s="12" t="s">
        <v>2091</v>
      </c>
      <c r="J741" s="62">
        <v>41263</v>
      </c>
      <c r="K741" s="14">
        <v>67500000</v>
      </c>
      <c r="L741" s="59" t="s">
        <v>95</v>
      </c>
      <c r="M741" s="22" t="s">
        <v>21</v>
      </c>
      <c r="N741" s="5" t="s">
        <v>1894</v>
      </c>
      <c r="O741" s="22" t="s">
        <v>23</v>
      </c>
      <c r="P741" s="22" t="s">
        <v>24</v>
      </c>
      <c r="Q741" s="5"/>
    </row>
    <row r="742" spans="1:17" ht="76.5" x14ac:dyDescent="0.25">
      <c r="A742" s="7">
        <f t="shared" si="11"/>
        <v>740</v>
      </c>
      <c r="B742" s="8" t="s">
        <v>16</v>
      </c>
      <c r="C742" s="8">
        <v>891180084</v>
      </c>
      <c r="D742" s="8">
        <v>2</v>
      </c>
      <c r="E742" s="60" t="s">
        <v>2092</v>
      </c>
      <c r="F742" s="10">
        <v>899999063</v>
      </c>
      <c r="G742" s="9">
        <v>9</v>
      </c>
      <c r="H742" s="57" t="s">
        <v>2093</v>
      </c>
      <c r="I742" s="12" t="s">
        <v>2094</v>
      </c>
      <c r="J742" s="62">
        <v>41255</v>
      </c>
      <c r="K742" s="14">
        <v>50000000</v>
      </c>
      <c r="L742" s="59" t="s">
        <v>2095</v>
      </c>
      <c r="M742" s="22" t="s">
        <v>21</v>
      </c>
      <c r="N742" s="5" t="s">
        <v>2096</v>
      </c>
      <c r="O742" s="22" t="s">
        <v>23</v>
      </c>
      <c r="P742" s="22" t="s">
        <v>24</v>
      </c>
      <c r="Q742" s="5"/>
    </row>
    <row r="743" spans="1:17" ht="409.5" x14ac:dyDescent="0.25">
      <c r="A743" s="7">
        <f t="shared" si="11"/>
        <v>741</v>
      </c>
      <c r="B743" s="8" t="s">
        <v>16</v>
      </c>
      <c r="C743" s="8">
        <v>891180084</v>
      </c>
      <c r="D743" s="8">
        <v>2</v>
      </c>
      <c r="E743" s="56" t="s">
        <v>2097</v>
      </c>
      <c r="F743" s="10">
        <v>10017855</v>
      </c>
      <c r="G743" s="9">
        <v>1</v>
      </c>
      <c r="H743" s="57" t="s">
        <v>2098</v>
      </c>
      <c r="I743" s="12" t="s">
        <v>2099</v>
      </c>
      <c r="J743" s="58">
        <v>40918</v>
      </c>
      <c r="K743" s="14">
        <v>50800000</v>
      </c>
      <c r="L743" s="59" t="s">
        <v>2100</v>
      </c>
      <c r="M743" s="22" t="s">
        <v>21</v>
      </c>
      <c r="N743" s="5" t="s">
        <v>243</v>
      </c>
      <c r="O743" s="22" t="s">
        <v>23</v>
      </c>
      <c r="P743" s="22" t="s">
        <v>24</v>
      </c>
      <c r="Q743" s="5"/>
    </row>
    <row r="744" spans="1:17" ht="382.5" x14ac:dyDescent="0.25">
      <c r="A744" s="7">
        <f t="shared" si="11"/>
        <v>742</v>
      </c>
      <c r="B744" s="8" t="s">
        <v>16</v>
      </c>
      <c r="C744" s="8">
        <v>891180084</v>
      </c>
      <c r="D744" s="8">
        <v>2</v>
      </c>
      <c r="E744" s="64" t="s">
        <v>2101</v>
      </c>
      <c r="F744" s="10">
        <v>55169512</v>
      </c>
      <c r="G744" s="9">
        <v>6</v>
      </c>
      <c r="H744" s="57" t="s">
        <v>2102</v>
      </c>
      <c r="I744" s="12" t="s">
        <v>2103</v>
      </c>
      <c r="J744" s="58">
        <v>40951</v>
      </c>
      <c r="K744" s="14">
        <v>2333320</v>
      </c>
      <c r="L744" s="59" t="s">
        <v>2100</v>
      </c>
      <c r="M744" s="22" t="s">
        <v>21</v>
      </c>
      <c r="N744" s="5" t="s">
        <v>243</v>
      </c>
      <c r="O744" s="22" t="s">
        <v>23</v>
      </c>
      <c r="P744" s="22" t="s">
        <v>24</v>
      </c>
      <c r="Q744" s="5"/>
    </row>
    <row r="745" spans="1:17" ht="382.5" x14ac:dyDescent="0.25">
      <c r="A745" s="7">
        <f t="shared" si="11"/>
        <v>743</v>
      </c>
      <c r="B745" s="8" t="s">
        <v>16</v>
      </c>
      <c r="C745" s="8">
        <v>891180084</v>
      </c>
      <c r="D745" s="8">
        <v>2</v>
      </c>
      <c r="E745" s="64" t="s">
        <v>2101</v>
      </c>
      <c r="F745" s="10">
        <v>55169512</v>
      </c>
      <c r="G745" s="9">
        <v>6</v>
      </c>
      <c r="H745" s="57" t="s">
        <v>2104</v>
      </c>
      <c r="I745" s="12" t="s">
        <v>2105</v>
      </c>
      <c r="J745" s="58">
        <v>40966</v>
      </c>
      <c r="K745" s="14">
        <v>36250000</v>
      </c>
      <c r="L745" s="59" t="s">
        <v>2100</v>
      </c>
      <c r="M745" s="22" t="s">
        <v>21</v>
      </c>
      <c r="N745" s="5" t="s">
        <v>243</v>
      </c>
      <c r="O745" s="22" t="s">
        <v>23</v>
      </c>
      <c r="P745" s="22" t="s">
        <v>24</v>
      </c>
      <c r="Q745" s="5"/>
    </row>
    <row r="746" spans="1:17" ht="89.25" x14ac:dyDescent="0.25">
      <c r="A746" s="7">
        <f t="shared" si="11"/>
        <v>744</v>
      </c>
      <c r="B746" s="15" t="s">
        <v>16</v>
      </c>
      <c r="C746" s="15">
        <v>891180084</v>
      </c>
      <c r="D746" s="15">
        <v>2</v>
      </c>
      <c r="E746" s="16" t="s">
        <v>2106</v>
      </c>
      <c r="F746" s="16">
        <v>860040094</v>
      </c>
      <c r="G746" s="16">
        <v>3</v>
      </c>
      <c r="H746" s="12" t="s">
        <v>2107</v>
      </c>
      <c r="I746" s="12" t="s">
        <v>2108</v>
      </c>
      <c r="J746" s="24">
        <v>41221</v>
      </c>
      <c r="K746" s="25">
        <v>1099912</v>
      </c>
      <c r="L746" s="23" t="s">
        <v>1119</v>
      </c>
      <c r="M746" s="23" t="s">
        <v>21</v>
      </c>
      <c r="N746" s="23" t="s">
        <v>2109</v>
      </c>
      <c r="O746" s="23" t="s">
        <v>23</v>
      </c>
      <c r="P746" s="23" t="s">
        <v>24</v>
      </c>
      <c r="Q746" s="23"/>
    </row>
    <row r="747" spans="1:17" ht="153" x14ac:dyDescent="0.25">
      <c r="A747" s="7">
        <f t="shared" si="11"/>
        <v>745</v>
      </c>
      <c r="B747" s="15" t="s">
        <v>16</v>
      </c>
      <c r="C747" s="15">
        <v>891180084</v>
      </c>
      <c r="D747" s="15">
        <v>2</v>
      </c>
      <c r="E747" s="16" t="s">
        <v>1947</v>
      </c>
      <c r="F747" s="16">
        <v>813010066</v>
      </c>
      <c r="G747" s="16">
        <v>8</v>
      </c>
      <c r="H747" s="12" t="s">
        <v>2110</v>
      </c>
      <c r="I747" s="12" t="s">
        <v>2111</v>
      </c>
      <c r="J747" s="24">
        <v>41221</v>
      </c>
      <c r="K747" s="25">
        <v>8651351</v>
      </c>
      <c r="L747" s="23" t="s">
        <v>2112</v>
      </c>
      <c r="M747" s="23" t="s">
        <v>21</v>
      </c>
      <c r="N747" s="23" t="s">
        <v>2109</v>
      </c>
      <c r="O747" s="23" t="s">
        <v>23</v>
      </c>
      <c r="P747" s="23" t="s">
        <v>24</v>
      </c>
      <c r="Q747" s="23"/>
    </row>
    <row r="748" spans="1:17" ht="191.25" x14ac:dyDescent="0.25">
      <c r="A748" s="7">
        <f t="shared" si="11"/>
        <v>746</v>
      </c>
      <c r="B748" s="15" t="s">
        <v>16</v>
      </c>
      <c r="C748" s="15">
        <v>891180084</v>
      </c>
      <c r="D748" s="15">
        <v>2</v>
      </c>
      <c r="E748" s="16" t="s">
        <v>2113</v>
      </c>
      <c r="F748" s="16">
        <v>7712344</v>
      </c>
      <c r="G748" s="16"/>
      <c r="H748" s="12" t="s">
        <v>2114</v>
      </c>
      <c r="I748" s="12" t="s">
        <v>2115</v>
      </c>
      <c r="J748" s="24">
        <v>41254</v>
      </c>
      <c r="K748" s="25">
        <v>118399663</v>
      </c>
      <c r="L748" s="23" t="s">
        <v>2116</v>
      </c>
      <c r="M748" s="23" t="s">
        <v>21</v>
      </c>
      <c r="N748" s="23" t="s">
        <v>2109</v>
      </c>
      <c r="O748" s="23" t="s">
        <v>23</v>
      </c>
      <c r="P748" s="23" t="s">
        <v>2117</v>
      </c>
      <c r="Q748" s="23"/>
    </row>
    <row r="749" spans="1:17" ht="204" x14ac:dyDescent="0.25">
      <c r="A749" s="7">
        <f t="shared" si="11"/>
        <v>747</v>
      </c>
      <c r="B749" s="15" t="s">
        <v>16</v>
      </c>
      <c r="C749" s="15">
        <v>891180084</v>
      </c>
      <c r="D749" s="15">
        <v>2</v>
      </c>
      <c r="E749" s="16" t="s">
        <v>1558</v>
      </c>
      <c r="F749" s="16">
        <v>55151659</v>
      </c>
      <c r="G749" s="16">
        <v>0</v>
      </c>
      <c r="H749" s="12" t="s">
        <v>2118</v>
      </c>
      <c r="I749" s="12" t="s">
        <v>2119</v>
      </c>
      <c r="J749" s="24">
        <v>41239</v>
      </c>
      <c r="K749" s="25">
        <v>13038400</v>
      </c>
      <c r="L749" s="23" t="s">
        <v>1060</v>
      </c>
      <c r="M749" s="23" t="s">
        <v>21</v>
      </c>
      <c r="N749" s="23" t="s">
        <v>2109</v>
      </c>
      <c r="O749" s="23" t="s">
        <v>23</v>
      </c>
      <c r="P749" s="23" t="s">
        <v>24</v>
      </c>
      <c r="Q749" s="23"/>
    </row>
    <row r="750" spans="1:17" ht="102" x14ac:dyDescent="0.25">
      <c r="A750" s="7">
        <f t="shared" si="11"/>
        <v>748</v>
      </c>
      <c r="B750" s="15" t="s">
        <v>16</v>
      </c>
      <c r="C750" s="15">
        <v>891180084</v>
      </c>
      <c r="D750" s="15">
        <v>2</v>
      </c>
      <c r="E750" s="16" t="s">
        <v>2120</v>
      </c>
      <c r="F750" s="16">
        <v>96330109</v>
      </c>
      <c r="G750" s="16">
        <v>9</v>
      </c>
      <c r="H750" s="12" t="s">
        <v>2121</v>
      </c>
      <c r="I750" s="12" t="s">
        <v>2122</v>
      </c>
      <c r="J750" s="24">
        <v>41246</v>
      </c>
      <c r="K750" s="25">
        <v>3000000</v>
      </c>
      <c r="L750" s="23" t="s">
        <v>2123</v>
      </c>
      <c r="M750" s="23" t="s">
        <v>21</v>
      </c>
      <c r="N750" s="23" t="s">
        <v>2109</v>
      </c>
      <c r="O750" s="23" t="s">
        <v>23</v>
      </c>
      <c r="P750" s="23" t="s">
        <v>24</v>
      </c>
      <c r="Q750" s="23"/>
    </row>
    <row r="751" spans="1:17" ht="165.75" x14ac:dyDescent="0.25">
      <c r="A751" s="7">
        <f t="shared" si="11"/>
        <v>749</v>
      </c>
      <c r="B751" s="15" t="s">
        <v>16</v>
      </c>
      <c r="C751" s="15">
        <v>891180084</v>
      </c>
      <c r="D751" s="15">
        <v>2</v>
      </c>
      <c r="E751" s="16" t="s">
        <v>2124</v>
      </c>
      <c r="F751" s="16">
        <v>77027421</v>
      </c>
      <c r="G751" s="16">
        <v>5</v>
      </c>
      <c r="H751" s="12" t="s">
        <v>2125</v>
      </c>
      <c r="I751" s="12" t="s">
        <v>2126</v>
      </c>
      <c r="J751" s="24">
        <v>41242</v>
      </c>
      <c r="K751" s="25">
        <v>3120000</v>
      </c>
      <c r="L751" s="23" t="s">
        <v>1060</v>
      </c>
      <c r="M751" s="23" t="s">
        <v>21</v>
      </c>
      <c r="N751" s="23" t="s">
        <v>2109</v>
      </c>
      <c r="O751" s="23" t="s">
        <v>23</v>
      </c>
      <c r="P751" s="23" t="s">
        <v>24</v>
      </c>
      <c r="Q751" s="23"/>
    </row>
    <row r="752" spans="1:17" ht="165.75" x14ac:dyDescent="0.25">
      <c r="A752" s="7">
        <f t="shared" si="11"/>
        <v>750</v>
      </c>
      <c r="B752" s="15" t="s">
        <v>16</v>
      </c>
      <c r="C752" s="15">
        <v>891180084</v>
      </c>
      <c r="D752" s="15">
        <v>2</v>
      </c>
      <c r="E752" s="16" t="s">
        <v>1947</v>
      </c>
      <c r="F752" s="16">
        <v>813010066</v>
      </c>
      <c r="G752" s="16">
        <v>8</v>
      </c>
      <c r="H752" s="12" t="s">
        <v>2127</v>
      </c>
      <c r="I752" s="12" t="s">
        <v>2128</v>
      </c>
      <c r="J752" s="24">
        <v>41261</v>
      </c>
      <c r="K752" s="25">
        <v>6632703</v>
      </c>
      <c r="L752" s="23" t="s">
        <v>1060</v>
      </c>
      <c r="M752" s="23" t="s">
        <v>21</v>
      </c>
      <c r="N752" s="23" t="s">
        <v>2109</v>
      </c>
      <c r="O752" s="23" t="s">
        <v>23</v>
      </c>
      <c r="P752" s="23" t="s">
        <v>24</v>
      </c>
      <c r="Q752" s="23"/>
    </row>
    <row r="753" spans="1:17" ht="114.75" x14ac:dyDescent="0.25">
      <c r="A753" s="7">
        <f t="shared" si="11"/>
        <v>751</v>
      </c>
      <c r="B753" s="15" t="s">
        <v>16</v>
      </c>
      <c r="C753" s="15">
        <v>891180084</v>
      </c>
      <c r="D753" s="15">
        <v>2</v>
      </c>
      <c r="E753" s="16" t="s">
        <v>1649</v>
      </c>
      <c r="F753" s="16">
        <v>800198583</v>
      </c>
      <c r="G753" s="16">
        <v>4</v>
      </c>
      <c r="H753" s="12" t="s">
        <v>2129</v>
      </c>
      <c r="I753" s="12" t="s">
        <v>2130</v>
      </c>
      <c r="J753" s="24">
        <v>41261</v>
      </c>
      <c r="K753" s="25">
        <v>16936000</v>
      </c>
      <c r="L753" s="23" t="s">
        <v>1119</v>
      </c>
      <c r="M753" s="23" t="s">
        <v>21</v>
      </c>
      <c r="N753" s="23" t="s">
        <v>2109</v>
      </c>
      <c r="O753" s="23" t="s">
        <v>23</v>
      </c>
      <c r="P753" s="23" t="s">
        <v>24</v>
      </c>
      <c r="Q753" s="23"/>
    </row>
    <row r="754" spans="1:17" ht="114.75" x14ac:dyDescent="0.25">
      <c r="A754" s="7">
        <f t="shared" si="11"/>
        <v>752</v>
      </c>
      <c r="B754" s="15" t="s">
        <v>16</v>
      </c>
      <c r="C754" s="15">
        <v>891180084</v>
      </c>
      <c r="D754" s="15">
        <v>2</v>
      </c>
      <c r="E754" s="16" t="s">
        <v>1627</v>
      </c>
      <c r="F754" s="16">
        <v>890324487</v>
      </c>
      <c r="G754" s="16">
        <v>3</v>
      </c>
      <c r="H754" s="12" t="s">
        <v>2131</v>
      </c>
      <c r="I754" s="12" t="s">
        <v>2132</v>
      </c>
      <c r="J754" s="24">
        <v>41260</v>
      </c>
      <c r="K754" s="25">
        <v>20941596</v>
      </c>
      <c r="L754" s="23" t="s">
        <v>1119</v>
      </c>
      <c r="M754" s="23" t="s">
        <v>21</v>
      </c>
      <c r="N754" s="23" t="s">
        <v>2109</v>
      </c>
      <c r="O754" s="23" t="s">
        <v>23</v>
      </c>
      <c r="P754" s="23" t="s">
        <v>24</v>
      </c>
      <c r="Q754" s="23"/>
    </row>
    <row r="755" spans="1:17" ht="76.5" x14ac:dyDescent="0.25">
      <c r="A755" s="7">
        <f t="shared" si="11"/>
        <v>753</v>
      </c>
      <c r="B755" s="65" t="s">
        <v>16</v>
      </c>
      <c r="C755" s="65">
        <v>891180084</v>
      </c>
      <c r="D755" s="65">
        <v>2</v>
      </c>
      <c r="E755" s="66" t="s">
        <v>2133</v>
      </c>
      <c r="F755" s="67">
        <v>36066255</v>
      </c>
      <c r="G755" s="68">
        <v>6</v>
      </c>
      <c r="H755" s="69" t="s">
        <v>2134</v>
      </c>
      <c r="I755" s="70" t="s">
        <v>2135</v>
      </c>
      <c r="J755" s="71" t="s">
        <v>2136</v>
      </c>
      <c r="K755" s="72">
        <v>10800000</v>
      </c>
      <c r="L755" s="73" t="s">
        <v>2137</v>
      </c>
      <c r="M755" s="74" t="s">
        <v>2138</v>
      </c>
      <c r="N755" s="74" t="s">
        <v>243</v>
      </c>
      <c r="O755" s="74" t="s">
        <v>23</v>
      </c>
      <c r="P755" s="74" t="s">
        <v>24</v>
      </c>
      <c r="Q755" s="74"/>
    </row>
    <row r="756" spans="1:17" ht="76.5" x14ac:dyDescent="0.25">
      <c r="A756" s="7">
        <f t="shared" si="11"/>
        <v>754</v>
      </c>
      <c r="B756" s="65" t="s">
        <v>16</v>
      </c>
      <c r="C756" s="65">
        <v>891180084</v>
      </c>
      <c r="D756" s="65">
        <v>2</v>
      </c>
      <c r="E756" s="66" t="s">
        <v>2139</v>
      </c>
      <c r="F756" s="67">
        <v>3608965</v>
      </c>
      <c r="G756" s="68">
        <v>4</v>
      </c>
      <c r="H756" s="69" t="s">
        <v>2140</v>
      </c>
      <c r="I756" s="70" t="s">
        <v>2141</v>
      </c>
      <c r="J756" s="71" t="s">
        <v>2136</v>
      </c>
      <c r="K756" s="72">
        <v>18900000</v>
      </c>
      <c r="L756" s="73" t="s">
        <v>2137</v>
      </c>
      <c r="M756" s="74" t="s">
        <v>2138</v>
      </c>
      <c r="N756" s="74" t="s">
        <v>243</v>
      </c>
      <c r="O756" s="74" t="s">
        <v>23</v>
      </c>
      <c r="P756" s="74" t="s">
        <v>24</v>
      </c>
      <c r="Q756" s="74"/>
    </row>
    <row r="757" spans="1:17" ht="102" x14ac:dyDescent="0.25">
      <c r="A757" s="7">
        <f t="shared" si="11"/>
        <v>755</v>
      </c>
      <c r="B757" s="65" t="s">
        <v>16</v>
      </c>
      <c r="C757" s="65">
        <v>891180084</v>
      </c>
      <c r="D757" s="65">
        <v>2</v>
      </c>
      <c r="E757" s="66" t="s">
        <v>2142</v>
      </c>
      <c r="F757" s="67">
        <v>1075217088</v>
      </c>
      <c r="G757" s="68">
        <v>9</v>
      </c>
      <c r="H757" s="69" t="s">
        <v>2143</v>
      </c>
      <c r="I757" s="70" t="s">
        <v>2144</v>
      </c>
      <c r="J757" s="71" t="s">
        <v>2136</v>
      </c>
      <c r="K757" s="72">
        <v>18900000</v>
      </c>
      <c r="L757" s="73" t="s">
        <v>2137</v>
      </c>
      <c r="M757" s="74" t="s">
        <v>2138</v>
      </c>
      <c r="N757" s="74" t="s">
        <v>243</v>
      </c>
      <c r="O757" s="74" t="s">
        <v>23</v>
      </c>
      <c r="P757" s="74" t="s">
        <v>24</v>
      </c>
      <c r="Q757" s="74"/>
    </row>
    <row r="758" spans="1:17" ht="140.25" x14ac:dyDescent="0.25">
      <c r="A758" s="7">
        <f t="shared" si="11"/>
        <v>756</v>
      </c>
      <c r="B758" s="65" t="s">
        <v>16</v>
      </c>
      <c r="C758" s="65">
        <v>891180084</v>
      </c>
      <c r="D758" s="65">
        <v>2</v>
      </c>
      <c r="E758" s="66" t="s">
        <v>2145</v>
      </c>
      <c r="F758" s="67">
        <v>26420938</v>
      </c>
      <c r="G758" s="68">
        <v>1</v>
      </c>
      <c r="H758" s="69" t="s">
        <v>2146</v>
      </c>
      <c r="I758" s="70" t="s">
        <v>2147</v>
      </c>
      <c r="J758" s="71" t="s">
        <v>2136</v>
      </c>
      <c r="K758" s="72">
        <v>6666664</v>
      </c>
      <c r="L758" s="73" t="s">
        <v>2137</v>
      </c>
      <c r="M758" s="74" t="s">
        <v>2138</v>
      </c>
      <c r="N758" s="74" t="s">
        <v>243</v>
      </c>
      <c r="O758" s="74" t="s">
        <v>23</v>
      </c>
      <c r="P758" s="74" t="s">
        <v>24</v>
      </c>
      <c r="Q758" s="74"/>
    </row>
    <row r="759" spans="1:17" ht="102" x14ac:dyDescent="0.25">
      <c r="A759" s="7">
        <f t="shared" si="11"/>
        <v>757</v>
      </c>
      <c r="B759" s="65" t="s">
        <v>16</v>
      </c>
      <c r="C759" s="65">
        <v>891180084</v>
      </c>
      <c r="D759" s="65">
        <v>2</v>
      </c>
      <c r="E759" s="66" t="s">
        <v>2148</v>
      </c>
      <c r="F759" s="67">
        <v>51858743</v>
      </c>
      <c r="G759" s="68">
        <v>2</v>
      </c>
      <c r="H759" s="69" t="s">
        <v>2149</v>
      </c>
      <c r="I759" s="70" t="s">
        <v>2150</v>
      </c>
      <c r="J759" s="71" t="s">
        <v>2136</v>
      </c>
      <c r="K759" s="72">
        <v>12000000</v>
      </c>
      <c r="L759" s="73" t="s">
        <v>2137</v>
      </c>
      <c r="M759" s="74" t="s">
        <v>2138</v>
      </c>
      <c r="N759" s="74" t="s">
        <v>243</v>
      </c>
      <c r="O759" s="74" t="s">
        <v>23</v>
      </c>
      <c r="P759" s="74" t="s">
        <v>24</v>
      </c>
      <c r="Q759" s="74"/>
    </row>
    <row r="760" spans="1:17" ht="89.25" x14ac:dyDescent="0.25">
      <c r="A760" s="7">
        <f t="shared" si="11"/>
        <v>758</v>
      </c>
      <c r="B760" s="65" t="s">
        <v>16</v>
      </c>
      <c r="C760" s="65">
        <v>891180084</v>
      </c>
      <c r="D760" s="65">
        <v>2</v>
      </c>
      <c r="E760" s="66" t="s">
        <v>2151</v>
      </c>
      <c r="F760" s="75">
        <v>7714642</v>
      </c>
      <c r="G760" s="68">
        <v>9</v>
      </c>
      <c r="H760" s="69" t="s">
        <v>2152</v>
      </c>
      <c r="I760" s="70" t="s">
        <v>2153</v>
      </c>
      <c r="J760" s="71" t="s">
        <v>2154</v>
      </c>
      <c r="K760" s="72">
        <v>6245093</v>
      </c>
      <c r="L760" s="73" t="s">
        <v>2137</v>
      </c>
      <c r="M760" s="74" t="s">
        <v>2138</v>
      </c>
      <c r="N760" s="74" t="s">
        <v>243</v>
      </c>
      <c r="O760" s="74" t="s">
        <v>23</v>
      </c>
      <c r="P760" s="74" t="s">
        <v>24</v>
      </c>
      <c r="Q760" s="74"/>
    </row>
    <row r="761" spans="1:17" ht="140.25" x14ac:dyDescent="0.25">
      <c r="A761" s="7">
        <f t="shared" si="11"/>
        <v>759</v>
      </c>
      <c r="B761" s="65" t="s">
        <v>16</v>
      </c>
      <c r="C761" s="65">
        <v>891180084</v>
      </c>
      <c r="D761" s="65">
        <v>2</v>
      </c>
      <c r="E761" s="66" t="s">
        <v>2155</v>
      </c>
      <c r="F761" s="75">
        <v>7717978</v>
      </c>
      <c r="G761" s="68">
        <v>1</v>
      </c>
      <c r="H761" s="69" t="s">
        <v>2156</v>
      </c>
      <c r="I761" s="70" t="s">
        <v>2157</v>
      </c>
      <c r="J761" s="71" t="s">
        <v>2158</v>
      </c>
      <c r="K761" s="72">
        <v>15000000</v>
      </c>
      <c r="L761" s="73" t="s">
        <v>2137</v>
      </c>
      <c r="M761" s="74" t="s">
        <v>2138</v>
      </c>
      <c r="N761" s="74" t="s">
        <v>243</v>
      </c>
      <c r="O761" s="74" t="s">
        <v>23</v>
      </c>
      <c r="P761" s="74" t="s">
        <v>24</v>
      </c>
      <c r="Q761" s="74"/>
    </row>
    <row r="762" spans="1:17" ht="178.5" x14ac:dyDescent="0.25">
      <c r="A762" s="7">
        <f t="shared" si="11"/>
        <v>760</v>
      </c>
      <c r="B762" s="65" t="s">
        <v>16</v>
      </c>
      <c r="C762" s="65">
        <v>891180084</v>
      </c>
      <c r="D762" s="65">
        <v>2</v>
      </c>
      <c r="E762" s="66" t="s">
        <v>2159</v>
      </c>
      <c r="F762" s="67">
        <v>3631072</v>
      </c>
      <c r="G762" s="68">
        <v>9</v>
      </c>
      <c r="H762" s="69" t="s">
        <v>2160</v>
      </c>
      <c r="I762" s="70" t="s">
        <v>2161</v>
      </c>
      <c r="J762" s="71" t="s">
        <v>2158</v>
      </c>
      <c r="K762" s="72">
        <v>15512220</v>
      </c>
      <c r="L762" s="73" t="s">
        <v>2137</v>
      </c>
      <c r="M762" s="74" t="s">
        <v>2138</v>
      </c>
      <c r="N762" s="74" t="s">
        <v>243</v>
      </c>
      <c r="O762" s="74" t="s">
        <v>23</v>
      </c>
      <c r="P762" s="74" t="s">
        <v>24</v>
      </c>
      <c r="Q762" s="74"/>
    </row>
    <row r="763" spans="1:17" ht="216.75" x14ac:dyDescent="0.25">
      <c r="A763" s="7">
        <f t="shared" si="11"/>
        <v>761</v>
      </c>
      <c r="B763" s="65" t="s">
        <v>16</v>
      </c>
      <c r="C763" s="65">
        <v>891180084</v>
      </c>
      <c r="D763" s="65">
        <v>2</v>
      </c>
      <c r="E763" s="66" t="s">
        <v>2162</v>
      </c>
      <c r="F763" s="67">
        <v>24230438</v>
      </c>
      <c r="G763" s="68">
        <v>6</v>
      </c>
      <c r="H763" s="69" t="s">
        <v>2163</v>
      </c>
      <c r="I763" s="70" t="s">
        <v>2164</v>
      </c>
      <c r="J763" s="71" t="s">
        <v>2158</v>
      </c>
      <c r="K763" s="72">
        <v>10000000</v>
      </c>
      <c r="L763" s="73" t="s">
        <v>2137</v>
      </c>
      <c r="M763" s="74" t="s">
        <v>2138</v>
      </c>
      <c r="N763" s="74" t="s">
        <v>243</v>
      </c>
      <c r="O763" s="74" t="s">
        <v>23</v>
      </c>
      <c r="P763" s="74" t="s">
        <v>24</v>
      </c>
      <c r="Q763" s="74"/>
    </row>
    <row r="764" spans="1:17" ht="178.5" x14ac:dyDescent="0.25">
      <c r="A764" s="7">
        <f t="shared" si="11"/>
        <v>762</v>
      </c>
      <c r="B764" s="65" t="s">
        <v>16</v>
      </c>
      <c r="C764" s="65">
        <v>891180084</v>
      </c>
      <c r="D764" s="65">
        <v>2</v>
      </c>
      <c r="E764" s="66" t="s">
        <v>2165</v>
      </c>
      <c r="F764" s="75">
        <v>7731849</v>
      </c>
      <c r="G764" s="68">
        <v>8</v>
      </c>
      <c r="H764" s="69" t="s">
        <v>2166</v>
      </c>
      <c r="I764" s="70" t="s">
        <v>2167</v>
      </c>
      <c r="J764" s="71" t="s">
        <v>2158</v>
      </c>
      <c r="K764" s="72">
        <v>8000000</v>
      </c>
      <c r="L764" s="73" t="s">
        <v>2137</v>
      </c>
      <c r="M764" s="74" t="s">
        <v>2138</v>
      </c>
      <c r="N764" s="74" t="s">
        <v>243</v>
      </c>
      <c r="O764" s="74" t="s">
        <v>23</v>
      </c>
      <c r="P764" s="74" t="s">
        <v>24</v>
      </c>
      <c r="Q764" s="74"/>
    </row>
    <row r="765" spans="1:17" ht="114.75" x14ac:dyDescent="0.25">
      <c r="A765" s="7">
        <f t="shared" si="11"/>
        <v>763</v>
      </c>
      <c r="B765" s="65" t="s">
        <v>16</v>
      </c>
      <c r="C765" s="65">
        <v>891180084</v>
      </c>
      <c r="D765" s="65">
        <v>2</v>
      </c>
      <c r="E765" s="66" t="s">
        <v>2168</v>
      </c>
      <c r="F765" s="67">
        <v>33750452</v>
      </c>
      <c r="G765" s="68">
        <v>3</v>
      </c>
      <c r="H765" s="69" t="s">
        <v>2169</v>
      </c>
      <c r="I765" s="70" t="s">
        <v>2170</v>
      </c>
      <c r="J765" s="71" t="s">
        <v>2158</v>
      </c>
      <c r="K765" s="72">
        <v>13600000</v>
      </c>
      <c r="L765" s="73" t="s">
        <v>2137</v>
      </c>
      <c r="M765" s="74" t="s">
        <v>2138</v>
      </c>
      <c r="N765" s="74" t="s">
        <v>243</v>
      </c>
      <c r="O765" s="74" t="s">
        <v>23</v>
      </c>
      <c r="P765" s="74" t="s">
        <v>24</v>
      </c>
      <c r="Q765" s="74"/>
    </row>
    <row r="766" spans="1:17" ht="114.75" x14ac:dyDescent="0.25">
      <c r="A766" s="7">
        <f t="shared" si="11"/>
        <v>764</v>
      </c>
      <c r="B766" s="65" t="s">
        <v>16</v>
      </c>
      <c r="C766" s="65">
        <v>891180084</v>
      </c>
      <c r="D766" s="65">
        <v>2</v>
      </c>
      <c r="E766" s="66" t="s">
        <v>2171</v>
      </c>
      <c r="F766" s="67">
        <v>1080185588</v>
      </c>
      <c r="G766" s="68">
        <v>4</v>
      </c>
      <c r="H766" s="69" t="s">
        <v>2172</v>
      </c>
      <c r="I766" s="70" t="s">
        <v>2173</v>
      </c>
      <c r="J766" s="71" t="s">
        <v>2174</v>
      </c>
      <c r="K766" s="72">
        <v>1200000</v>
      </c>
      <c r="L766" s="73" t="s">
        <v>2137</v>
      </c>
      <c r="M766" s="74" t="s">
        <v>2138</v>
      </c>
      <c r="N766" s="74" t="s">
        <v>243</v>
      </c>
      <c r="O766" s="74" t="s">
        <v>23</v>
      </c>
      <c r="P766" s="74" t="s">
        <v>24</v>
      </c>
      <c r="Q766" s="74"/>
    </row>
    <row r="767" spans="1:17" ht="89.25" x14ac:dyDescent="0.25">
      <c r="A767" s="7">
        <f t="shared" si="11"/>
        <v>765</v>
      </c>
      <c r="B767" s="65" t="s">
        <v>16</v>
      </c>
      <c r="C767" s="65">
        <v>891180084</v>
      </c>
      <c r="D767" s="65">
        <v>2</v>
      </c>
      <c r="E767" s="66" t="s">
        <v>2175</v>
      </c>
      <c r="F767" s="67">
        <v>830510227</v>
      </c>
      <c r="G767" s="68">
        <v>4</v>
      </c>
      <c r="H767" s="69" t="s">
        <v>2176</v>
      </c>
      <c r="I767" s="70" t="s">
        <v>2177</v>
      </c>
      <c r="J767" s="71" t="s">
        <v>2178</v>
      </c>
      <c r="K767" s="72">
        <v>1380052</v>
      </c>
      <c r="L767" s="73" t="s">
        <v>2179</v>
      </c>
      <c r="M767" s="74" t="s">
        <v>2138</v>
      </c>
      <c r="N767" s="74" t="s">
        <v>243</v>
      </c>
      <c r="O767" s="74" t="s">
        <v>23</v>
      </c>
      <c r="P767" s="74" t="s">
        <v>24</v>
      </c>
      <c r="Q767" s="74"/>
    </row>
    <row r="768" spans="1:17" ht="114.75" x14ac:dyDescent="0.25">
      <c r="A768" s="7">
        <f t="shared" si="11"/>
        <v>766</v>
      </c>
      <c r="B768" s="65" t="s">
        <v>16</v>
      </c>
      <c r="C768" s="65">
        <v>891180084</v>
      </c>
      <c r="D768" s="65">
        <v>2</v>
      </c>
      <c r="E768" s="66" t="s">
        <v>2180</v>
      </c>
      <c r="F768" s="67">
        <v>55131664</v>
      </c>
      <c r="G768" s="68">
        <v>2</v>
      </c>
      <c r="H768" s="69" t="s">
        <v>2181</v>
      </c>
      <c r="I768" s="70" t="s">
        <v>2182</v>
      </c>
      <c r="J768" s="71" t="s">
        <v>2183</v>
      </c>
      <c r="K768" s="72">
        <v>11900000</v>
      </c>
      <c r="L768" s="73" t="s">
        <v>2137</v>
      </c>
      <c r="M768" s="74" t="s">
        <v>2138</v>
      </c>
      <c r="N768" s="74" t="s">
        <v>243</v>
      </c>
      <c r="O768" s="74" t="s">
        <v>23</v>
      </c>
      <c r="P768" s="74" t="s">
        <v>24</v>
      </c>
      <c r="Q768" s="74"/>
    </row>
    <row r="769" spans="1:17" ht="140.25" x14ac:dyDescent="0.25">
      <c r="A769" s="7">
        <f t="shared" si="11"/>
        <v>767</v>
      </c>
      <c r="B769" s="65" t="s">
        <v>16</v>
      </c>
      <c r="C769" s="65">
        <v>891180084</v>
      </c>
      <c r="D769" s="65">
        <v>2</v>
      </c>
      <c r="E769" s="66" t="s">
        <v>2184</v>
      </c>
      <c r="F769" s="75">
        <v>7717027</v>
      </c>
      <c r="G769" s="68">
        <v>2</v>
      </c>
      <c r="H769" s="69" t="s">
        <v>2185</v>
      </c>
      <c r="I769" s="70" t="s">
        <v>2186</v>
      </c>
      <c r="J769" s="71" t="s">
        <v>2183</v>
      </c>
      <c r="K769" s="72">
        <v>22000000</v>
      </c>
      <c r="L769" s="73" t="s">
        <v>2137</v>
      </c>
      <c r="M769" s="74" t="s">
        <v>2138</v>
      </c>
      <c r="N769" s="74" t="s">
        <v>243</v>
      </c>
      <c r="O769" s="74" t="s">
        <v>23</v>
      </c>
      <c r="P769" s="74" t="s">
        <v>24</v>
      </c>
      <c r="Q769" s="74"/>
    </row>
    <row r="770" spans="1:17" ht="76.5" x14ac:dyDescent="0.25">
      <c r="A770" s="7">
        <f t="shared" si="11"/>
        <v>768</v>
      </c>
      <c r="B770" s="65" t="s">
        <v>16</v>
      </c>
      <c r="C770" s="65">
        <v>891180084</v>
      </c>
      <c r="D770" s="65">
        <v>2</v>
      </c>
      <c r="E770" s="66" t="s">
        <v>2187</v>
      </c>
      <c r="F770" s="67">
        <v>22460702</v>
      </c>
      <c r="G770" s="68">
        <v>5</v>
      </c>
      <c r="H770" s="69" t="s">
        <v>2188</v>
      </c>
      <c r="I770" s="70" t="s">
        <v>2189</v>
      </c>
      <c r="J770" s="71" t="s">
        <v>2183</v>
      </c>
      <c r="K770" s="72">
        <v>6480000</v>
      </c>
      <c r="L770" s="73" t="s">
        <v>2137</v>
      </c>
      <c r="M770" s="74" t="s">
        <v>2138</v>
      </c>
      <c r="N770" s="74" t="s">
        <v>243</v>
      </c>
      <c r="O770" s="74" t="s">
        <v>23</v>
      </c>
      <c r="P770" s="74" t="s">
        <v>24</v>
      </c>
      <c r="Q770" s="74"/>
    </row>
    <row r="771" spans="1:17" ht="76.5" x14ac:dyDescent="0.25">
      <c r="A771" s="7">
        <f t="shared" si="11"/>
        <v>769</v>
      </c>
      <c r="B771" s="65" t="s">
        <v>16</v>
      </c>
      <c r="C771" s="65">
        <v>891180084</v>
      </c>
      <c r="D771" s="65">
        <v>2</v>
      </c>
      <c r="E771" s="66" t="s">
        <v>2190</v>
      </c>
      <c r="F771" s="67">
        <v>26467531</v>
      </c>
      <c r="G771" s="68">
        <v>9</v>
      </c>
      <c r="H771" s="69" t="s">
        <v>2191</v>
      </c>
      <c r="I771" s="70" t="s">
        <v>2192</v>
      </c>
      <c r="J771" s="71" t="s">
        <v>2183</v>
      </c>
      <c r="K771" s="72">
        <v>9720000</v>
      </c>
      <c r="L771" s="73" t="s">
        <v>2137</v>
      </c>
      <c r="M771" s="74" t="s">
        <v>2138</v>
      </c>
      <c r="N771" s="74" t="s">
        <v>243</v>
      </c>
      <c r="O771" s="74" t="s">
        <v>23</v>
      </c>
      <c r="P771" s="74" t="s">
        <v>24</v>
      </c>
      <c r="Q771" s="74"/>
    </row>
    <row r="772" spans="1:17" ht="89.25" x14ac:dyDescent="0.25">
      <c r="A772" s="7">
        <f t="shared" si="11"/>
        <v>770</v>
      </c>
      <c r="B772" s="65" t="s">
        <v>16</v>
      </c>
      <c r="C772" s="65">
        <v>891180084</v>
      </c>
      <c r="D772" s="65">
        <v>2</v>
      </c>
      <c r="E772" s="66" t="s">
        <v>1522</v>
      </c>
      <c r="F772" s="67">
        <v>860020309</v>
      </c>
      <c r="G772" s="68">
        <v>6</v>
      </c>
      <c r="H772" s="69" t="s">
        <v>2193</v>
      </c>
      <c r="I772" s="70" t="s">
        <v>2194</v>
      </c>
      <c r="J772" s="71" t="s">
        <v>2195</v>
      </c>
      <c r="K772" s="72">
        <v>1113600</v>
      </c>
      <c r="L772" s="73" t="s">
        <v>2179</v>
      </c>
      <c r="M772" s="74" t="s">
        <v>2138</v>
      </c>
      <c r="N772" s="74" t="s">
        <v>243</v>
      </c>
      <c r="O772" s="74" t="s">
        <v>23</v>
      </c>
      <c r="P772" s="74" t="s">
        <v>24</v>
      </c>
      <c r="Q772" s="74"/>
    </row>
    <row r="773" spans="1:17" ht="114.75" x14ac:dyDescent="0.25">
      <c r="A773" s="7">
        <f t="shared" ref="A773:A836" si="12">A772+1</f>
        <v>771</v>
      </c>
      <c r="B773" s="65" t="s">
        <v>16</v>
      </c>
      <c r="C773" s="65">
        <v>891180084</v>
      </c>
      <c r="D773" s="65">
        <v>2</v>
      </c>
      <c r="E773" s="66" t="s">
        <v>216</v>
      </c>
      <c r="F773" s="67">
        <v>860532874</v>
      </c>
      <c r="G773" s="68">
        <v>3</v>
      </c>
      <c r="H773" s="69" t="s">
        <v>2196</v>
      </c>
      <c r="I773" s="70" t="s">
        <v>2197</v>
      </c>
      <c r="J773" s="71" t="s">
        <v>2195</v>
      </c>
      <c r="K773" s="72">
        <v>473280</v>
      </c>
      <c r="L773" s="73" t="s">
        <v>2179</v>
      </c>
      <c r="M773" s="74" t="s">
        <v>2138</v>
      </c>
      <c r="N773" s="74" t="s">
        <v>243</v>
      </c>
      <c r="O773" s="74" t="s">
        <v>23</v>
      </c>
      <c r="P773" s="74" t="s">
        <v>24</v>
      </c>
      <c r="Q773" s="74"/>
    </row>
    <row r="774" spans="1:17" ht="102" x14ac:dyDescent="0.25">
      <c r="A774" s="7">
        <f t="shared" si="12"/>
        <v>772</v>
      </c>
      <c r="B774" s="65" t="s">
        <v>16</v>
      </c>
      <c r="C774" s="65">
        <v>891180084</v>
      </c>
      <c r="D774" s="65">
        <v>2</v>
      </c>
      <c r="E774" s="66" t="s">
        <v>1370</v>
      </c>
      <c r="F774" s="67">
        <v>71739665</v>
      </c>
      <c r="G774" s="68">
        <v>9</v>
      </c>
      <c r="H774" s="69" t="s">
        <v>2198</v>
      </c>
      <c r="I774" s="70" t="s">
        <v>2199</v>
      </c>
      <c r="J774" s="71" t="s">
        <v>2200</v>
      </c>
      <c r="K774" s="72">
        <v>4031000</v>
      </c>
      <c r="L774" s="73" t="s">
        <v>2179</v>
      </c>
      <c r="M774" s="74" t="s">
        <v>2138</v>
      </c>
      <c r="N774" s="74" t="s">
        <v>243</v>
      </c>
      <c r="O774" s="74" t="s">
        <v>23</v>
      </c>
      <c r="P774" s="74" t="s">
        <v>24</v>
      </c>
      <c r="Q774" s="74"/>
    </row>
    <row r="775" spans="1:17" ht="114.75" x14ac:dyDescent="0.25">
      <c r="A775" s="7">
        <f t="shared" si="12"/>
        <v>773</v>
      </c>
      <c r="B775" s="65" t="s">
        <v>16</v>
      </c>
      <c r="C775" s="65">
        <v>891180084</v>
      </c>
      <c r="D775" s="65">
        <v>2</v>
      </c>
      <c r="E775" s="66" t="s">
        <v>2201</v>
      </c>
      <c r="F775" s="67">
        <v>800255008</v>
      </c>
      <c r="G775" s="68">
        <v>5</v>
      </c>
      <c r="H775" s="69" t="s">
        <v>2202</v>
      </c>
      <c r="I775" s="70" t="s">
        <v>2203</v>
      </c>
      <c r="J775" s="71" t="s">
        <v>2200</v>
      </c>
      <c r="K775" s="72">
        <v>3635272</v>
      </c>
      <c r="L775" s="73" t="s">
        <v>2179</v>
      </c>
      <c r="M775" s="74" t="s">
        <v>2138</v>
      </c>
      <c r="N775" s="74" t="s">
        <v>243</v>
      </c>
      <c r="O775" s="74" t="s">
        <v>23</v>
      </c>
      <c r="P775" s="74" t="s">
        <v>24</v>
      </c>
      <c r="Q775" s="74"/>
    </row>
    <row r="776" spans="1:17" ht="89.25" x14ac:dyDescent="0.25">
      <c r="A776" s="7">
        <f t="shared" si="12"/>
        <v>774</v>
      </c>
      <c r="B776" s="65" t="s">
        <v>16</v>
      </c>
      <c r="C776" s="65">
        <v>891180084</v>
      </c>
      <c r="D776" s="65">
        <v>2</v>
      </c>
      <c r="E776" s="66" t="s">
        <v>2204</v>
      </c>
      <c r="F776" s="67">
        <v>805001194</v>
      </c>
      <c r="G776" s="68">
        <v>5</v>
      </c>
      <c r="H776" s="69" t="s">
        <v>2205</v>
      </c>
      <c r="I776" s="70" t="s">
        <v>2206</v>
      </c>
      <c r="J776" s="71" t="s">
        <v>2200</v>
      </c>
      <c r="K776" s="72">
        <v>12080000</v>
      </c>
      <c r="L776" s="73" t="s">
        <v>2179</v>
      </c>
      <c r="M776" s="74" t="s">
        <v>2138</v>
      </c>
      <c r="N776" s="74" t="s">
        <v>243</v>
      </c>
      <c r="O776" s="74" t="s">
        <v>23</v>
      </c>
      <c r="P776" s="74" t="s">
        <v>24</v>
      </c>
      <c r="Q776" s="74"/>
    </row>
    <row r="777" spans="1:17" ht="76.5" x14ac:dyDescent="0.25">
      <c r="A777" s="7">
        <f t="shared" si="12"/>
        <v>775</v>
      </c>
      <c r="B777" s="65" t="s">
        <v>16</v>
      </c>
      <c r="C777" s="65">
        <v>891180084</v>
      </c>
      <c r="D777" s="65">
        <v>2</v>
      </c>
      <c r="E777" s="66" t="s">
        <v>2207</v>
      </c>
      <c r="F777" s="67">
        <v>830514049</v>
      </c>
      <c r="G777" s="68">
        <v>8</v>
      </c>
      <c r="H777" s="69" t="s">
        <v>2208</v>
      </c>
      <c r="I777" s="70" t="s">
        <v>2209</v>
      </c>
      <c r="J777" s="71" t="s">
        <v>2200</v>
      </c>
      <c r="K777" s="72">
        <v>880000</v>
      </c>
      <c r="L777" s="73" t="s">
        <v>2137</v>
      </c>
      <c r="M777" s="74" t="s">
        <v>2138</v>
      </c>
      <c r="N777" s="74" t="s">
        <v>243</v>
      </c>
      <c r="O777" s="74" t="s">
        <v>23</v>
      </c>
      <c r="P777" s="74" t="s">
        <v>24</v>
      </c>
      <c r="Q777" s="74"/>
    </row>
    <row r="778" spans="1:17" ht="165.75" x14ac:dyDescent="0.25">
      <c r="A778" s="7">
        <f t="shared" si="12"/>
        <v>776</v>
      </c>
      <c r="B778" s="65" t="s">
        <v>16</v>
      </c>
      <c r="C778" s="65">
        <v>891180084</v>
      </c>
      <c r="D778" s="65">
        <v>2</v>
      </c>
      <c r="E778" s="66" t="s">
        <v>2210</v>
      </c>
      <c r="F778" s="75">
        <v>7722788</v>
      </c>
      <c r="G778" s="68">
        <v>9</v>
      </c>
      <c r="H778" s="69" t="s">
        <v>2211</v>
      </c>
      <c r="I778" s="70" t="s">
        <v>2212</v>
      </c>
      <c r="J778" s="71" t="s">
        <v>2213</v>
      </c>
      <c r="K778" s="72">
        <v>2000000</v>
      </c>
      <c r="L778" s="73" t="s">
        <v>2137</v>
      </c>
      <c r="M778" s="74" t="s">
        <v>2138</v>
      </c>
      <c r="N778" s="74" t="s">
        <v>243</v>
      </c>
      <c r="O778" s="74" t="s">
        <v>23</v>
      </c>
      <c r="P778" s="74" t="s">
        <v>24</v>
      </c>
      <c r="Q778" s="74"/>
    </row>
    <row r="779" spans="1:17" ht="127.5" x14ac:dyDescent="0.25">
      <c r="A779" s="7">
        <f t="shared" si="12"/>
        <v>777</v>
      </c>
      <c r="B779" s="65" t="s">
        <v>16</v>
      </c>
      <c r="C779" s="65">
        <v>891180084</v>
      </c>
      <c r="D779" s="65">
        <v>2</v>
      </c>
      <c r="E779" s="66" t="s">
        <v>489</v>
      </c>
      <c r="F779" s="67">
        <v>12136332</v>
      </c>
      <c r="G779" s="68">
        <v>9</v>
      </c>
      <c r="H779" s="69" t="s">
        <v>2214</v>
      </c>
      <c r="I779" s="70" t="s">
        <v>2215</v>
      </c>
      <c r="J779" s="71" t="s">
        <v>2213</v>
      </c>
      <c r="K779" s="72">
        <v>1500000</v>
      </c>
      <c r="L779" s="73" t="s">
        <v>2137</v>
      </c>
      <c r="M779" s="74" t="s">
        <v>2138</v>
      </c>
      <c r="N779" s="74" t="s">
        <v>243</v>
      </c>
      <c r="O779" s="74" t="s">
        <v>23</v>
      </c>
      <c r="P779" s="74" t="s">
        <v>24</v>
      </c>
      <c r="Q779" s="74"/>
    </row>
    <row r="780" spans="1:17" ht="153" x14ac:dyDescent="0.25">
      <c r="A780" s="7">
        <f t="shared" si="12"/>
        <v>778</v>
      </c>
      <c r="B780" s="65" t="s">
        <v>16</v>
      </c>
      <c r="C780" s="65">
        <v>891180084</v>
      </c>
      <c r="D780" s="65">
        <v>2</v>
      </c>
      <c r="E780" s="66" t="s">
        <v>2216</v>
      </c>
      <c r="F780" s="67">
        <v>1075232241</v>
      </c>
      <c r="G780" s="68">
        <v>8</v>
      </c>
      <c r="H780" s="69" t="s">
        <v>2217</v>
      </c>
      <c r="I780" s="70" t="s">
        <v>2218</v>
      </c>
      <c r="J780" s="71" t="s">
        <v>2213</v>
      </c>
      <c r="K780" s="72">
        <v>1500000</v>
      </c>
      <c r="L780" s="73" t="s">
        <v>2137</v>
      </c>
      <c r="M780" s="74" t="s">
        <v>2138</v>
      </c>
      <c r="N780" s="74" t="s">
        <v>243</v>
      </c>
      <c r="O780" s="74" t="s">
        <v>23</v>
      </c>
      <c r="P780" s="74" t="s">
        <v>24</v>
      </c>
      <c r="Q780" s="74"/>
    </row>
    <row r="781" spans="1:17" ht="127.5" x14ac:dyDescent="0.25">
      <c r="A781" s="7">
        <f t="shared" si="12"/>
        <v>779</v>
      </c>
      <c r="B781" s="65" t="s">
        <v>16</v>
      </c>
      <c r="C781" s="65">
        <v>891180084</v>
      </c>
      <c r="D781" s="65">
        <v>2</v>
      </c>
      <c r="E781" s="66" t="s">
        <v>2219</v>
      </c>
      <c r="F781" s="67">
        <v>1079177116</v>
      </c>
      <c r="G781" s="68">
        <v>4</v>
      </c>
      <c r="H781" s="69" t="s">
        <v>2220</v>
      </c>
      <c r="I781" s="70" t="s">
        <v>2221</v>
      </c>
      <c r="J781" s="71" t="s">
        <v>2213</v>
      </c>
      <c r="K781" s="72">
        <v>8000000</v>
      </c>
      <c r="L781" s="73" t="s">
        <v>2137</v>
      </c>
      <c r="M781" s="74" t="s">
        <v>2138</v>
      </c>
      <c r="N781" s="74" t="s">
        <v>243</v>
      </c>
      <c r="O781" s="74" t="s">
        <v>23</v>
      </c>
      <c r="P781" s="74" t="s">
        <v>24</v>
      </c>
      <c r="Q781" s="74"/>
    </row>
    <row r="782" spans="1:17" ht="89.25" x14ac:dyDescent="0.25">
      <c r="A782" s="7">
        <f t="shared" si="12"/>
        <v>780</v>
      </c>
      <c r="B782" s="65" t="s">
        <v>16</v>
      </c>
      <c r="C782" s="65">
        <v>891180084</v>
      </c>
      <c r="D782" s="65">
        <v>2</v>
      </c>
      <c r="E782" s="66" t="s">
        <v>2222</v>
      </c>
      <c r="F782" s="67">
        <v>1075239012</v>
      </c>
      <c r="G782" s="68">
        <v>1</v>
      </c>
      <c r="H782" s="69" t="s">
        <v>2223</v>
      </c>
      <c r="I782" s="70" t="s">
        <v>2224</v>
      </c>
      <c r="J782" s="71" t="s">
        <v>2213</v>
      </c>
      <c r="K782" s="72">
        <v>4020000</v>
      </c>
      <c r="L782" s="73" t="s">
        <v>2137</v>
      </c>
      <c r="M782" s="74" t="s">
        <v>2138</v>
      </c>
      <c r="N782" s="74" t="s">
        <v>243</v>
      </c>
      <c r="O782" s="74" t="s">
        <v>23</v>
      </c>
      <c r="P782" s="74" t="s">
        <v>24</v>
      </c>
      <c r="Q782" s="74"/>
    </row>
    <row r="783" spans="1:17" ht="165.75" x14ac:dyDescent="0.25">
      <c r="A783" s="7">
        <f t="shared" si="12"/>
        <v>781</v>
      </c>
      <c r="B783" s="65" t="s">
        <v>16</v>
      </c>
      <c r="C783" s="65">
        <v>891180084</v>
      </c>
      <c r="D783" s="65">
        <v>2</v>
      </c>
      <c r="E783" s="66" t="s">
        <v>2225</v>
      </c>
      <c r="F783" s="67">
        <v>12136692</v>
      </c>
      <c r="G783" s="68">
        <v>5</v>
      </c>
      <c r="H783" s="69" t="s">
        <v>2226</v>
      </c>
      <c r="I783" s="70" t="s">
        <v>2227</v>
      </c>
      <c r="J783" s="71" t="s">
        <v>2213</v>
      </c>
      <c r="K783" s="72">
        <v>7200000</v>
      </c>
      <c r="L783" s="73" t="s">
        <v>2137</v>
      </c>
      <c r="M783" s="74" t="s">
        <v>2138</v>
      </c>
      <c r="N783" s="74" t="s">
        <v>243</v>
      </c>
      <c r="O783" s="74" t="s">
        <v>23</v>
      </c>
      <c r="P783" s="74" t="s">
        <v>24</v>
      </c>
      <c r="Q783" s="74"/>
    </row>
    <row r="784" spans="1:17" ht="76.5" x14ac:dyDescent="0.25">
      <c r="A784" s="7">
        <f t="shared" si="12"/>
        <v>782</v>
      </c>
      <c r="B784" s="65" t="s">
        <v>16</v>
      </c>
      <c r="C784" s="65">
        <v>891180084</v>
      </c>
      <c r="D784" s="65">
        <v>2</v>
      </c>
      <c r="E784" s="66" t="s">
        <v>2228</v>
      </c>
      <c r="F784" s="75">
        <v>7732565</v>
      </c>
      <c r="G784" s="68">
        <v>6</v>
      </c>
      <c r="H784" s="69" t="s">
        <v>2229</v>
      </c>
      <c r="I784" s="70" t="s">
        <v>2230</v>
      </c>
      <c r="J784" s="71" t="s">
        <v>2213</v>
      </c>
      <c r="K784" s="72">
        <v>5223172</v>
      </c>
      <c r="L784" s="73" t="s">
        <v>2137</v>
      </c>
      <c r="M784" s="74" t="s">
        <v>2138</v>
      </c>
      <c r="N784" s="74" t="s">
        <v>243</v>
      </c>
      <c r="O784" s="74" t="s">
        <v>23</v>
      </c>
      <c r="P784" s="74" t="s">
        <v>24</v>
      </c>
      <c r="Q784" s="74"/>
    </row>
    <row r="785" spans="1:17" ht="153" x14ac:dyDescent="0.25">
      <c r="A785" s="7">
        <f t="shared" si="12"/>
        <v>783</v>
      </c>
      <c r="B785" s="65" t="s">
        <v>16</v>
      </c>
      <c r="C785" s="65">
        <v>891180084</v>
      </c>
      <c r="D785" s="65">
        <v>2</v>
      </c>
      <c r="E785" s="66" t="s">
        <v>2231</v>
      </c>
      <c r="F785" s="76">
        <v>551796</v>
      </c>
      <c r="G785" s="77">
        <v>8</v>
      </c>
      <c r="H785" s="78" t="s">
        <v>2232</v>
      </c>
      <c r="I785" s="79" t="s">
        <v>2233</v>
      </c>
      <c r="J785" s="71" t="s">
        <v>2213</v>
      </c>
      <c r="K785" s="72">
        <v>3000000</v>
      </c>
      <c r="L785" s="73" t="s">
        <v>2137</v>
      </c>
      <c r="M785" s="74" t="s">
        <v>2138</v>
      </c>
      <c r="N785" s="74" t="s">
        <v>243</v>
      </c>
      <c r="O785" s="74" t="s">
        <v>23</v>
      </c>
      <c r="P785" s="74" t="s">
        <v>24</v>
      </c>
      <c r="Q785" s="74"/>
    </row>
    <row r="786" spans="1:17" ht="102" x14ac:dyDescent="0.25">
      <c r="A786" s="7">
        <f t="shared" si="12"/>
        <v>784</v>
      </c>
      <c r="B786" s="65" t="s">
        <v>16</v>
      </c>
      <c r="C786" s="65">
        <v>891180084</v>
      </c>
      <c r="D786" s="65">
        <v>2</v>
      </c>
      <c r="E786" s="66" t="s">
        <v>2234</v>
      </c>
      <c r="F786" s="67">
        <v>55113223</v>
      </c>
      <c r="G786" s="68">
        <v>1</v>
      </c>
      <c r="H786" s="69" t="s">
        <v>2235</v>
      </c>
      <c r="I786" s="70" t="s">
        <v>2236</v>
      </c>
      <c r="J786" s="71" t="s">
        <v>2213</v>
      </c>
      <c r="K786" s="72">
        <v>2270000</v>
      </c>
      <c r="L786" s="73" t="s">
        <v>2137</v>
      </c>
      <c r="M786" s="74" t="s">
        <v>2138</v>
      </c>
      <c r="N786" s="74" t="s">
        <v>243</v>
      </c>
      <c r="O786" s="74" t="s">
        <v>23</v>
      </c>
      <c r="P786" s="74" t="s">
        <v>24</v>
      </c>
      <c r="Q786" s="74"/>
    </row>
    <row r="787" spans="1:17" ht="140.25" x14ac:dyDescent="0.25">
      <c r="A787" s="7">
        <f t="shared" si="12"/>
        <v>785</v>
      </c>
      <c r="B787" s="65" t="s">
        <v>16</v>
      </c>
      <c r="C787" s="65">
        <v>891180084</v>
      </c>
      <c r="D787" s="65">
        <v>2</v>
      </c>
      <c r="E787" s="66" t="s">
        <v>2237</v>
      </c>
      <c r="F787" s="67">
        <v>36301461</v>
      </c>
      <c r="G787" s="68">
        <v>5</v>
      </c>
      <c r="H787" s="69" t="s">
        <v>2238</v>
      </c>
      <c r="I787" s="70" t="s">
        <v>2239</v>
      </c>
      <c r="J787" s="71" t="s">
        <v>2213</v>
      </c>
      <c r="K787" s="72">
        <v>4000000</v>
      </c>
      <c r="L787" s="73" t="s">
        <v>2137</v>
      </c>
      <c r="M787" s="74" t="s">
        <v>2138</v>
      </c>
      <c r="N787" s="74" t="s">
        <v>243</v>
      </c>
      <c r="O787" s="74" t="s">
        <v>23</v>
      </c>
      <c r="P787" s="74" t="s">
        <v>24</v>
      </c>
      <c r="Q787" s="74"/>
    </row>
    <row r="788" spans="1:17" ht="165.75" x14ac:dyDescent="0.25">
      <c r="A788" s="7">
        <f t="shared" si="12"/>
        <v>786</v>
      </c>
      <c r="B788" s="65" t="s">
        <v>16</v>
      </c>
      <c r="C788" s="65">
        <v>891180084</v>
      </c>
      <c r="D788" s="65">
        <v>2</v>
      </c>
      <c r="E788" s="66" t="s">
        <v>2240</v>
      </c>
      <c r="F788" s="67">
        <v>93154943</v>
      </c>
      <c r="G788" s="68">
        <v>1</v>
      </c>
      <c r="H788" s="69" t="s">
        <v>2241</v>
      </c>
      <c r="I788" s="70" t="s">
        <v>2242</v>
      </c>
      <c r="J788" s="71" t="s">
        <v>2213</v>
      </c>
      <c r="K788" s="72">
        <v>9990000</v>
      </c>
      <c r="L788" s="73" t="s">
        <v>2137</v>
      </c>
      <c r="M788" s="74" t="s">
        <v>2138</v>
      </c>
      <c r="N788" s="74" t="s">
        <v>243</v>
      </c>
      <c r="O788" s="74" t="s">
        <v>23</v>
      </c>
      <c r="P788" s="74" t="s">
        <v>24</v>
      </c>
      <c r="Q788" s="74"/>
    </row>
    <row r="789" spans="1:17" ht="165.75" x14ac:dyDescent="0.25">
      <c r="A789" s="7">
        <f t="shared" si="12"/>
        <v>787</v>
      </c>
      <c r="B789" s="65" t="s">
        <v>16</v>
      </c>
      <c r="C789" s="65">
        <v>891180084</v>
      </c>
      <c r="D789" s="65">
        <v>2</v>
      </c>
      <c r="E789" s="66" t="s">
        <v>2243</v>
      </c>
      <c r="F789" s="67">
        <v>93207608</v>
      </c>
      <c r="G789" s="68">
        <v>6</v>
      </c>
      <c r="H789" s="69" t="s">
        <v>2244</v>
      </c>
      <c r="I789" s="70" t="s">
        <v>2245</v>
      </c>
      <c r="J789" s="71" t="s">
        <v>2213</v>
      </c>
      <c r="K789" s="72">
        <v>5200000</v>
      </c>
      <c r="L789" s="73" t="s">
        <v>2137</v>
      </c>
      <c r="M789" s="74" t="s">
        <v>2138</v>
      </c>
      <c r="N789" s="74" t="s">
        <v>243</v>
      </c>
      <c r="O789" s="74" t="s">
        <v>23</v>
      </c>
      <c r="P789" s="74" t="s">
        <v>24</v>
      </c>
      <c r="Q789" s="74"/>
    </row>
    <row r="790" spans="1:17" ht="165.75" x14ac:dyDescent="0.25">
      <c r="A790" s="7">
        <f t="shared" si="12"/>
        <v>788</v>
      </c>
      <c r="B790" s="65" t="s">
        <v>16</v>
      </c>
      <c r="C790" s="65">
        <v>891180084</v>
      </c>
      <c r="D790" s="65">
        <v>2</v>
      </c>
      <c r="E790" s="66" t="s">
        <v>2246</v>
      </c>
      <c r="F790" s="67">
        <v>1075215818</v>
      </c>
      <c r="G790" s="68">
        <v>5</v>
      </c>
      <c r="H790" s="69" t="s">
        <v>2247</v>
      </c>
      <c r="I790" s="70" t="s">
        <v>2248</v>
      </c>
      <c r="J790" s="71" t="s">
        <v>2213</v>
      </c>
      <c r="K790" s="72">
        <v>2900000</v>
      </c>
      <c r="L790" s="73" t="s">
        <v>2137</v>
      </c>
      <c r="M790" s="74" t="s">
        <v>2138</v>
      </c>
      <c r="N790" s="74" t="s">
        <v>243</v>
      </c>
      <c r="O790" s="74" t="s">
        <v>23</v>
      </c>
      <c r="P790" s="74" t="s">
        <v>24</v>
      </c>
      <c r="Q790" s="74"/>
    </row>
    <row r="791" spans="1:17" ht="140.25" x14ac:dyDescent="0.25">
      <c r="A791" s="7">
        <f t="shared" si="12"/>
        <v>789</v>
      </c>
      <c r="B791" s="65" t="s">
        <v>16</v>
      </c>
      <c r="C791" s="65">
        <v>891180084</v>
      </c>
      <c r="D791" s="65">
        <v>2</v>
      </c>
      <c r="E791" s="66" t="s">
        <v>2249</v>
      </c>
      <c r="F791" s="75">
        <v>7722858</v>
      </c>
      <c r="G791" s="68">
        <v>0</v>
      </c>
      <c r="H791" s="69" t="s">
        <v>2250</v>
      </c>
      <c r="I791" s="70" t="s">
        <v>2251</v>
      </c>
      <c r="J791" s="71" t="s">
        <v>2213</v>
      </c>
      <c r="K791" s="72">
        <v>9000000</v>
      </c>
      <c r="L791" s="73" t="s">
        <v>2137</v>
      </c>
      <c r="M791" s="74" t="s">
        <v>2138</v>
      </c>
      <c r="N791" s="74" t="s">
        <v>243</v>
      </c>
      <c r="O791" s="74" t="s">
        <v>23</v>
      </c>
      <c r="P791" s="74" t="s">
        <v>24</v>
      </c>
      <c r="Q791" s="74"/>
    </row>
    <row r="792" spans="1:17" ht="153" x14ac:dyDescent="0.25">
      <c r="A792" s="7">
        <f t="shared" si="12"/>
        <v>790</v>
      </c>
      <c r="B792" s="65" t="s">
        <v>16</v>
      </c>
      <c r="C792" s="65">
        <v>891180084</v>
      </c>
      <c r="D792" s="65">
        <v>2</v>
      </c>
      <c r="E792" s="66" t="s">
        <v>2252</v>
      </c>
      <c r="F792" s="67">
        <v>1075235252</v>
      </c>
      <c r="G792" s="68">
        <v>2</v>
      </c>
      <c r="H792" s="69" t="s">
        <v>2253</v>
      </c>
      <c r="I792" s="70" t="s">
        <v>2254</v>
      </c>
      <c r="J792" s="71" t="s">
        <v>2213</v>
      </c>
      <c r="K792" s="72">
        <v>19281600</v>
      </c>
      <c r="L792" s="73" t="s">
        <v>2137</v>
      </c>
      <c r="M792" s="74" t="s">
        <v>2138</v>
      </c>
      <c r="N792" s="74" t="s">
        <v>243</v>
      </c>
      <c r="O792" s="74" t="s">
        <v>23</v>
      </c>
      <c r="P792" s="74" t="s">
        <v>24</v>
      </c>
      <c r="Q792" s="74"/>
    </row>
    <row r="793" spans="1:17" ht="114.75" x14ac:dyDescent="0.25">
      <c r="A793" s="7">
        <f t="shared" si="12"/>
        <v>791</v>
      </c>
      <c r="B793" s="65" t="s">
        <v>16</v>
      </c>
      <c r="C793" s="65">
        <v>891180084</v>
      </c>
      <c r="D793" s="65">
        <v>2</v>
      </c>
      <c r="E793" s="66" t="s">
        <v>2255</v>
      </c>
      <c r="F793" s="67">
        <v>1075243133</v>
      </c>
      <c r="G793" s="68">
        <v>8</v>
      </c>
      <c r="H793" s="69" t="s">
        <v>2256</v>
      </c>
      <c r="I793" s="70" t="s">
        <v>2257</v>
      </c>
      <c r="J793" s="71" t="s">
        <v>2213</v>
      </c>
      <c r="K793" s="72">
        <v>19281600</v>
      </c>
      <c r="L793" s="73" t="s">
        <v>2137</v>
      </c>
      <c r="M793" s="74" t="s">
        <v>2138</v>
      </c>
      <c r="N793" s="74" t="s">
        <v>243</v>
      </c>
      <c r="O793" s="74" t="s">
        <v>23</v>
      </c>
      <c r="P793" s="74" t="s">
        <v>24</v>
      </c>
      <c r="Q793" s="74"/>
    </row>
    <row r="794" spans="1:17" ht="102" x14ac:dyDescent="0.25">
      <c r="A794" s="7">
        <f t="shared" si="12"/>
        <v>792</v>
      </c>
      <c r="B794" s="65" t="s">
        <v>16</v>
      </c>
      <c r="C794" s="65">
        <v>891180084</v>
      </c>
      <c r="D794" s="65">
        <v>2</v>
      </c>
      <c r="E794" s="66" t="s">
        <v>2258</v>
      </c>
      <c r="F794" s="67">
        <v>16463218</v>
      </c>
      <c r="G794" s="68">
        <v>3</v>
      </c>
      <c r="H794" s="69" t="s">
        <v>2259</v>
      </c>
      <c r="I794" s="70" t="s">
        <v>2260</v>
      </c>
      <c r="J794" s="71" t="s">
        <v>2261</v>
      </c>
      <c r="K794" s="72">
        <v>5700000</v>
      </c>
      <c r="L794" s="73" t="s">
        <v>2137</v>
      </c>
      <c r="M794" s="74" t="s">
        <v>2138</v>
      </c>
      <c r="N794" s="74" t="s">
        <v>243</v>
      </c>
      <c r="O794" s="74" t="s">
        <v>23</v>
      </c>
      <c r="P794" s="74" t="s">
        <v>24</v>
      </c>
      <c r="Q794" s="74"/>
    </row>
    <row r="795" spans="1:17" ht="140.25" x14ac:dyDescent="0.25">
      <c r="A795" s="7">
        <f t="shared" si="12"/>
        <v>793</v>
      </c>
      <c r="B795" s="65" t="s">
        <v>16</v>
      </c>
      <c r="C795" s="65">
        <v>891180084</v>
      </c>
      <c r="D795" s="65">
        <v>2</v>
      </c>
      <c r="E795" s="66" t="s">
        <v>2162</v>
      </c>
      <c r="F795" s="67">
        <v>24230438</v>
      </c>
      <c r="G795" s="68">
        <v>6</v>
      </c>
      <c r="H795" s="69" t="s">
        <v>2262</v>
      </c>
      <c r="I795" s="70" t="s">
        <v>2263</v>
      </c>
      <c r="J795" s="71" t="s">
        <v>2264</v>
      </c>
      <c r="K795" s="72">
        <v>31202415</v>
      </c>
      <c r="L795" s="73" t="s">
        <v>2137</v>
      </c>
      <c r="M795" s="74" t="s">
        <v>2138</v>
      </c>
      <c r="N795" s="74" t="s">
        <v>243</v>
      </c>
      <c r="O795" s="74" t="s">
        <v>23</v>
      </c>
      <c r="P795" s="74" t="s">
        <v>24</v>
      </c>
      <c r="Q795" s="74"/>
    </row>
    <row r="796" spans="1:17" ht="153" x14ac:dyDescent="0.25">
      <c r="A796" s="7">
        <f t="shared" si="12"/>
        <v>794</v>
      </c>
      <c r="B796" s="65" t="s">
        <v>16</v>
      </c>
      <c r="C796" s="65">
        <v>891180084</v>
      </c>
      <c r="D796" s="65">
        <v>2</v>
      </c>
      <c r="E796" s="66" t="s">
        <v>2265</v>
      </c>
      <c r="F796" s="67">
        <v>107522675</v>
      </c>
      <c r="G796" s="68">
        <v>1</v>
      </c>
      <c r="H796" s="69" t="s">
        <v>2266</v>
      </c>
      <c r="I796" s="70" t="s">
        <v>2267</v>
      </c>
      <c r="J796" s="71" t="s">
        <v>2264</v>
      </c>
      <c r="K796" s="72">
        <v>19281600</v>
      </c>
      <c r="L796" s="73" t="s">
        <v>2137</v>
      </c>
      <c r="M796" s="74" t="s">
        <v>2138</v>
      </c>
      <c r="N796" s="74" t="s">
        <v>243</v>
      </c>
      <c r="O796" s="74" t="s">
        <v>23</v>
      </c>
      <c r="P796" s="74" t="s">
        <v>24</v>
      </c>
      <c r="Q796" s="74"/>
    </row>
    <row r="797" spans="1:17" ht="153" x14ac:dyDescent="0.25">
      <c r="A797" s="7">
        <f t="shared" si="12"/>
        <v>795</v>
      </c>
      <c r="B797" s="65" t="s">
        <v>16</v>
      </c>
      <c r="C797" s="65">
        <v>891180084</v>
      </c>
      <c r="D797" s="65">
        <v>2</v>
      </c>
      <c r="E797" s="66" t="s">
        <v>2268</v>
      </c>
      <c r="F797" s="67">
        <v>1075215344</v>
      </c>
      <c r="G797" s="68">
        <v>6</v>
      </c>
      <c r="H797" s="69" t="s">
        <v>2269</v>
      </c>
      <c r="I797" s="70" t="s">
        <v>2267</v>
      </c>
      <c r="J797" s="71" t="s">
        <v>2264</v>
      </c>
      <c r="K797" s="72">
        <v>19281600</v>
      </c>
      <c r="L797" s="73" t="s">
        <v>2137</v>
      </c>
      <c r="M797" s="74" t="s">
        <v>2138</v>
      </c>
      <c r="N797" s="74" t="s">
        <v>243</v>
      </c>
      <c r="O797" s="74" t="s">
        <v>23</v>
      </c>
      <c r="P797" s="74" t="s">
        <v>24</v>
      </c>
      <c r="Q797" s="74"/>
    </row>
    <row r="798" spans="1:17" ht="127.5" x14ac:dyDescent="0.25">
      <c r="A798" s="7">
        <f t="shared" si="12"/>
        <v>796</v>
      </c>
      <c r="B798" s="65" t="s">
        <v>16</v>
      </c>
      <c r="C798" s="65">
        <v>891180084</v>
      </c>
      <c r="D798" s="65">
        <v>2</v>
      </c>
      <c r="E798" s="66" t="s">
        <v>2270</v>
      </c>
      <c r="F798" s="67">
        <v>12203568</v>
      </c>
      <c r="G798" s="68">
        <v>7</v>
      </c>
      <c r="H798" s="69" t="s">
        <v>2271</v>
      </c>
      <c r="I798" s="70" t="s">
        <v>2272</v>
      </c>
      <c r="J798" s="71" t="s">
        <v>2273</v>
      </c>
      <c r="K798" s="72">
        <v>4000000</v>
      </c>
      <c r="L798" s="73" t="s">
        <v>2137</v>
      </c>
      <c r="M798" s="74" t="s">
        <v>2138</v>
      </c>
      <c r="N798" s="74" t="s">
        <v>243</v>
      </c>
      <c r="O798" s="74" t="s">
        <v>23</v>
      </c>
      <c r="P798" s="74" t="s">
        <v>24</v>
      </c>
      <c r="Q798" s="74"/>
    </row>
    <row r="799" spans="1:17" ht="127.5" x14ac:dyDescent="0.25">
      <c r="A799" s="7">
        <f t="shared" si="12"/>
        <v>797</v>
      </c>
      <c r="B799" s="65" t="s">
        <v>16</v>
      </c>
      <c r="C799" s="65">
        <v>891180084</v>
      </c>
      <c r="D799" s="65">
        <v>2</v>
      </c>
      <c r="E799" s="66" t="s">
        <v>2274</v>
      </c>
      <c r="F799" s="67">
        <v>19453785</v>
      </c>
      <c r="G799" s="68">
        <v>6</v>
      </c>
      <c r="H799" s="69" t="s">
        <v>2275</v>
      </c>
      <c r="I799" s="70" t="s">
        <v>2276</v>
      </c>
      <c r="J799" s="71" t="s">
        <v>2273</v>
      </c>
      <c r="K799" s="72">
        <v>2000000</v>
      </c>
      <c r="L799" s="73" t="s">
        <v>2137</v>
      </c>
      <c r="M799" s="74" t="s">
        <v>2138</v>
      </c>
      <c r="N799" s="74" t="s">
        <v>243</v>
      </c>
      <c r="O799" s="74" t="s">
        <v>23</v>
      </c>
      <c r="P799" s="74" t="s">
        <v>24</v>
      </c>
      <c r="Q799" s="74"/>
    </row>
    <row r="800" spans="1:17" ht="114.75" x14ac:dyDescent="0.25">
      <c r="A800" s="7">
        <f t="shared" si="12"/>
        <v>798</v>
      </c>
      <c r="B800" s="65" t="s">
        <v>16</v>
      </c>
      <c r="C800" s="65">
        <v>891180084</v>
      </c>
      <c r="D800" s="65">
        <v>2</v>
      </c>
      <c r="E800" s="66" t="s">
        <v>2277</v>
      </c>
      <c r="F800" s="75">
        <v>891101664</v>
      </c>
      <c r="G800" s="68">
        <v>7</v>
      </c>
      <c r="H800" s="69" t="s">
        <v>2278</v>
      </c>
      <c r="I800" s="70" t="s">
        <v>2279</v>
      </c>
      <c r="J800" s="71" t="s">
        <v>2273</v>
      </c>
      <c r="K800" s="72">
        <v>1400000</v>
      </c>
      <c r="L800" s="73" t="s">
        <v>2137</v>
      </c>
      <c r="M800" s="74" t="s">
        <v>2138</v>
      </c>
      <c r="N800" s="74" t="s">
        <v>243</v>
      </c>
      <c r="O800" s="74" t="s">
        <v>23</v>
      </c>
      <c r="P800" s="74" t="s">
        <v>24</v>
      </c>
      <c r="Q800" s="74"/>
    </row>
    <row r="801" spans="1:17" ht="89.25" x14ac:dyDescent="0.25">
      <c r="A801" s="7">
        <f t="shared" si="12"/>
        <v>799</v>
      </c>
      <c r="B801" s="65" t="s">
        <v>16</v>
      </c>
      <c r="C801" s="65">
        <v>891180084</v>
      </c>
      <c r="D801" s="65">
        <v>2</v>
      </c>
      <c r="E801" s="66" t="s">
        <v>681</v>
      </c>
      <c r="F801" s="75">
        <v>830025281</v>
      </c>
      <c r="G801" s="68">
        <v>2</v>
      </c>
      <c r="H801" s="69" t="s">
        <v>2280</v>
      </c>
      <c r="I801" s="70" t="s">
        <v>2281</v>
      </c>
      <c r="J801" s="71" t="s">
        <v>2273</v>
      </c>
      <c r="K801" s="72">
        <v>1830000</v>
      </c>
      <c r="L801" s="73" t="s">
        <v>2179</v>
      </c>
      <c r="M801" s="74" t="s">
        <v>2138</v>
      </c>
      <c r="N801" s="74" t="s">
        <v>243</v>
      </c>
      <c r="O801" s="74" t="s">
        <v>23</v>
      </c>
      <c r="P801" s="74" t="s">
        <v>24</v>
      </c>
      <c r="Q801" s="74"/>
    </row>
    <row r="802" spans="1:17" ht="140.25" x14ac:dyDescent="0.25">
      <c r="A802" s="7">
        <f t="shared" si="12"/>
        <v>800</v>
      </c>
      <c r="B802" s="65" t="s">
        <v>16</v>
      </c>
      <c r="C802" s="65">
        <v>891180084</v>
      </c>
      <c r="D802" s="65">
        <v>2</v>
      </c>
      <c r="E802" s="66" t="s">
        <v>2282</v>
      </c>
      <c r="F802" s="67">
        <v>26421639</v>
      </c>
      <c r="G802" s="68">
        <v>7</v>
      </c>
      <c r="H802" s="69" t="s">
        <v>2283</v>
      </c>
      <c r="I802" s="70" t="s">
        <v>2284</v>
      </c>
      <c r="J802" s="71" t="s">
        <v>2285</v>
      </c>
      <c r="K802" s="72">
        <v>6000000</v>
      </c>
      <c r="L802" s="73" t="s">
        <v>2137</v>
      </c>
      <c r="M802" s="74" t="s">
        <v>2138</v>
      </c>
      <c r="N802" s="74" t="s">
        <v>243</v>
      </c>
      <c r="O802" s="74" t="s">
        <v>23</v>
      </c>
      <c r="P802" s="74" t="s">
        <v>24</v>
      </c>
      <c r="Q802" s="74"/>
    </row>
    <row r="803" spans="1:17" ht="76.5" x14ac:dyDescent="0.25">
      <c r="A803" s="7">
        <f t="shared" si="12"/>
        <v>801</v>
      </c>
      <c r="B803" s="65" t="s">
        <v>16</v>
      </c>
      <c r="C803" s="65">
        <v>891180084</v>
      </c>
      <c r="D803" s="65">
        <v>2</v>
      </c>
      <c r="E803" s="66" t="s">
        <v>2286</v>
      </c>
      <c r="F803" s="67">
        <v>1082773017</v>
      </c>
      <c r="G803" s="68">
        <v>0</v>
      </c>
      <c r="H803" s="69" t="s">
        <v>2287</v>
      </c>
      <c r="I803" s="70" t="s">
        <v>2288</v>
      </c>
      <c r="J803" s="71" t="s">
        <v>2285</v>
      </c>
      <c r="K803" s="72">
        <v>8000000</v>
      </c>
      <c r="L803" s="73" t="s">
        <v>2137</v>
      </c>
      <c r="M803" s="74" t="s">
        <v>2138</v>
      </c>
      <c r="N803" s="74" t="s">
        <v>243</v>
      </c>
      <c r="O803" s="74" t="s">
        <v>23</v>
      </c>
      <c r="P803" s="74" t="s">
        <v>24</v>
      </c>
      <c r="Q803" s="74"/>
    </row>
    <row r="804" spans="1:17" ht="76.5" x14ac:dyDescent="0.25">
      <c r="A804" s="7">
        <f t="shared" si="12"/>
        <v>802</v>
      </c>
      <c r="B804" s="65" t="s">
        <v>16</v>
      </c>
      <c r="C804" s="65">
        <v>891180084</v>
      </c>
      <c r="D804" s="65">
        <v>2</v>
      </c>
      <c r="E804" s="66" t="s">
        <v>2289</v>
      </c>
      <c r="F804" s="67">
        <v>1075211206</v>
      </c>
      <c r="G804" s="68">
        <v>1</v>
      </c>
      <c r="H804" s="69" t="s">
        <v>2290</v>
      </c>
      <c r="I804" s="70" t="s">
        <v>2291</v>
      </c>
      <c r="J804" s="71" t="s">
        <v>2285</v>
      </c>
      <c r="K804" s="72">
        <v>4000000</v>
      </c>
      <c r="L804" s="73" t="s">
        <v>2137</v>
      </c>
      <c r="M804" s="74" t="s">
        <v>2138</v>
      </c>
      <c r="N804" s="74" t="s">
        <v>243</v>
      </c>
      <c r="O804" s="74" t="s">
        <v>23</v>
      </c>
      <c r="P804" s="74" t="s">
        <v>24</v>
      </c>
      <c r="Q804" s="74"/>
    </row>
    <row r="805" spans="1:17" ht="63.75" x14ac:dyDescent="0.25">
      <c r="A805" s="7">
        <f t="shared" si="12"/>
        <v>803</v>
      </c>
      <c r="B805" s="65" t="s">
        <v>16</v>
      </c>
      <c r="C805" s="65">
        <v>891180084</v>
      </c>
      <c r="D805" s="65">
        <v>2</v>
      </c>
      <c r="E805" s="66" t="s">
        <v>2292</v>
      </c>
      <c r="F805" s="67">
        <v>1075217903</v>
      </c>
      <c r="G805" s="68">
        <v>2</v>
      </c>
      <c r="H805" s="69" t="s">
        <v>2293</v>
      </c>
      <c r="I805" s="70" t="s">
        <v>2294</v>
      </c>
      <c r="J805" s="71" t="s">
        <v>2285</v>
      </c>
      <c r="K805" s="72">
        <v>3600000</v>
      </c>
      <c r="L805" s="73" t="s">
        <v>2137</v>
      </c>
      <c r="M805" s="74" t="s">
        <v>2138</v>
      </c>
      <c r="N805" s="74" t="s">
        <v>243</v>
      </c>
      <c r="O805" s="74" t="s">
        <v>23</v>
      </c>
      <c r="P805" s="74" t="s">
        <v>24</v>
      </c>
      <c r="Q805" s="74"/>
    </row>
    <row r="806" spans="1:17" ht="102" x14ac:dyDescent="0.25">
      <c r="A806" s="7">
        <f t="shared" si="12"/>
        <v>804</v>
      </c>
      <c r="B806" s="65" t="s">
        <v>16</v>
      </c>
      <c r="C806" s="65">
        <v>891180084</v>
      </c>
      <c r="D806" s="65">
        <v>2</v>
      </c>
      <c r="E806" s="66" t="s">
        <v>2295</v>
      </c>
      <c r="F806" s="67">
        <v>1075221303</v>
      </c>
      <c r="G806" s="68">
        <v>9</v>
      </c>
      <c r="H806" s="69" t="s">
        <v>2296</v>
      </c>
      <c r="I806" s="70" t="s">
        <v>2297</v>
      </c>
      <c r="J806" s="71" t="s">
        <v>2285</v>
      </c>
      <c r="K806" s="72">
        <v>19281600</v>
      </c>
      <c r="L806" s="73" t="s">
        <v>2137</v>
      </c>
      <c r="M806" s="74" t="s">
        <v>2138</v>
      </c>
      <c r="N806" s="74" t="s">
        <v>243</v>
      </c>
      <c r="O806" s="74" t="s">
        <v>23</v>
      </c>
      <c r="P806" s="74" t="s">
        <v>24</v>
      </c>
      <c r="Q806" s="74"/>
    </row>
    <row r="807" spans="1:17" ht="140.25" x14ac:dyDescent="0.25">
      <c r="A807" s="7">
        <f t="shared" si="12"/>
        <v>805</v>
      </c>
      <c r="B807" s="65" t="s">
        <v>16</v>
      </c>
      <c r="C807" s="65">
        <v>891180084</v>
      </c>
      <c r="D807" s="65">
        <v>2</v>
      </c>
      <c r="E807" s="66" t="s">
        <v>2298</v>
      </c>
      <c r="F807" s="67">
        <v>60352255</v>
      </c>
      <c r="G807" s="68">
        <v>1</v>
      </c>
      <c r="H807" s="69" t="s">
        <v>2299</v>
      </c>
      <c r="I807" s="70" t="s">
        <v>2300</v>
      </c>
      <c r="J807" s="71" t="s">
        <v>2301</v>
      </c>
      <c r="K807" s="72">
        <v>5000000</v>
      </c>
      <c r="L807" s="73" t="s">
        <v>2137</v>
      </c>
      <c r="M807" s="74" t="s">
        <v>2138</v>
      </c>
      <c r="N807" s="74" t="s">
        <v>243</v>
      </c>
      <c r="O807" s="74" t="s">
        <v>23</v>
      </c>
      <c r="P807" s="74" t="s">
        <v>24</v>
      </c>
      <c r="Q807" s="74"/>
    </row>
    <row r="808" spans="1:17" ht="127.5" x14ac:dyDescent="0.25">
      <c r="A808" s="7">
        <f t="shared" si="12"/>
        <v>806</v>
      </c>
      <c r="B808" s="65" t="s">
        <v>16</v>
      </c>
      <c r="C808" s="65">
        <v>891180084</v>
      </c>
      <c r="D808" s="65">
        <v>2</v>
      </c>
      <c r="E808" s="66" t="s">
        <v>1286</v>
      </c>
      <c r="F808" s="75">
        <v>4946065</v>
      </c>
      <c r="G808" s="68">
        <v>3</v>
      </c>
      <c r="H808" s="69" t="s">
        <v>2302</v>
      </c>
      <c r="I808" s="70" t="s">
        <v>2303</v>
      </c>
      <c r="J808" s="71" t="s">
        <v>2301</v>
      </c>
      <c r="K808" s="72">
        <v>3999600</v>
      </c>
      <c r="L808" s="73" t="s">
        <v>2137</v>
      </c>
      <c r="M808" s="74" t="s">
        <v>2138</v>
      </c>
      <c r="N808" s="74" t="s">
        <v>243</v>
      </c>
      <c r="O808" s="74" t="s">
        <v>23</v>
      </c>
      <c r="P808" s="74" t="s">
        <v>24</v>
      </c>
      <c r="Q808" s="74"/>
    </row>
    <row r="809" spans="1:17" ht="114.75" x14ac:dyDescent="0.25">
      <c r="A809" s="7">
        <f t="shared" si="12"/>
        <v>807</v>
      </c>
      <c r="B809" s="65" t="s">
        <v>16</v>
      </c>
      <c r="C809" s="65">
        <v>891180084</v>
      </c>
      <c r="D809" s="65">
        <v>2</v>
      </c>
      <c r="E809" s="66" t="s">
        <v>2304</v>
      </c>
      <c r="F809" s="67">
        <v>860005114</v>
      </c>
      <c r="G809" s="68">
        <v>4</v>
      </c>
      <c r="H809" s="69" t="s">
        <v>2305</v>
      </c>
      <c r="I809" s="70" t="s">
        <v>2306</v>
      </c>
      <c r="J809" s="71" t="s">
        <v>2301</v>
      </c>
      <c r="K809" s="72">
        <v>202643</v>
      </c>
      <c r="L809" s="73" t="s">
        <v>2179</v>
      </c>
      <c r="M809" s="74" t="s">
        <v>2138</v>
      </c>
      <c r="N809" s="74" t="s">
        <v>243</v>
      </c>
      <c r="O809" s="74" t="s">
        <v>23</v>
      </c>
      <c r="P809" s="74" t="s">
        <v>24</v>
      </c>
      <c r="Q809" s="74"/>
    </row>
    <row r="810" spans="1:17" ht="114.75" x14ac:dyDescent="0.25">
      <c r="A810" s="7">
        <f t="shared" si="12"/>
        <v>808</v>
      </c>
      <c r="B810" s="65" t="s">
        <v>16</v>
      </c>
      <c r="C810" s="65">
        <v>891180084</v>
      </c>
      <c r="D810" s="65">
        <v>2</v>
      </c>
      <c r="E810" s="66" t="s">
        <v>2307</v>
      </c>
      <c r="F810" s="67">
        <v>860072122</v>
      </c>
      <c r="G810" s="68">
        <v>9</v>
      </c>
      <c r="H810" s="69" t="s">
        <v>2308</v>
      </c>
      <c r="I810" s="70" t="s">
        <v>2309</v>
      </c>
      <c r="J810" s="71" t="s">
        <v>2301</v>
      </c>
      <c r="K810" s="72">
        <v>1005488</v>
      </c>
      <c r="L810" s="73" t="s">
        <v>2179</v>
      </c>
      <c r="M810" s="74" t="s">
        <v>2138</v>
      </c>
      <c r="N810" s="74" t="s">
        <v>243</v>
      </c>
      <c r="O810" s="74" t="s">
        <v>23</v>
      </c>
      <c r="P810" s="74" t="s">
        <v>24</v>
      </c>
      <c r="Q810" s="74"/>
    </row>
    <row r="811" spans="1:17" ht="89.25" x14ac:dyDescent="0.25">
      <c r="A811" s="7">
        <f t="shared" si="12"/>
        <v>809</v>
      </c>
      <c r="B811" s="65" t="s">
        <v>16</v>
      </c>
      <c r="C811" s="65">
        <v>891180084</v>
      </c>
      <c r="D811" s="65">
        <v>2</v>
      </c>
      <c r="E811" s="66" t="s">
        <v>2310</v>
      </c>
      <c r="F811" s="67">
        <v>800224833</v>
      </c>
      <c r="G811" s="68">
        <v>2</v>
      </c>
      <c r="H811" s="69" t="s">
        <v>2311</v>
      </c>
      <c r="I811" s="70" t="s">
        <v>2312</v>
      </c>
      <c r="J811" s="71" t="s">
        <v>2301</v>
      </c>
      <c r="K811" s="72">
        <v>5035140</v>
      </c>
      <c r="L811" s="73" t="s">
        <v>2179</v>
      </c>
      <c r="M811" s="74" t="s">
        <v>2138</v>
      </c>
      <c r="N811" s="74" t="s">
        <v>243</v>
      </c>
      <c r="O811" s="74" t="s">
        <v>23</v>
      </c>
      <c r="P811" s="74" t="s">
        <v>24</v>
      </c>
      <c r="Q811" s="74"/>
    </row>
    <row r="812" spans="1:17" ht="140.25" x14ac:dyDescent="0.25">
      <c r="A812" s="7">
        <f t="shared" si="12"/>
        <v>810</v>
      </c>
      <c r="B812" s="65" t="s">
        <v>16</v>
      </c>
      <c r="C812" s="65">
        <v>891180084</v>
      </c>
      <c r="D812" s="65">
        <v>2</v>
      </c>
      <c r="E812" s="66" t="s">
        <v>2313</v>
      </c>
      <c r="F812" s="67">
        <v>36302155</v>
      </c>
      <c r="G812" s="68">
        <v>0</v>
      </c>
      <c r="H812" s="69" t="s">
        <v>2314</v>
      </c>
      <c r="I812" s="70" t="s">
        <v>2315</v>
      </c>
      <c r="J812" s="71" t="s">
        <v>2301</v>
      </c>
      <c r="K812" s="72">
        <v>5000000</v>
      </c>
      <c r="L812" s="73" t="s">
        <v>2137</v>
      </c>
      <c r="M812" s="74" t="s">
        <v>2138</v>
      </c>
      <c r="N812" s="74" t="s">
        <v>243</v>
      </c>
      <c r="O812" s="74" t="s">
        <v>23</v>
      </c>
      <c r="P812" s="74" t="s">
        <v>24</v>
      </c>
      <c r="Q812" s="74"/>
    </row>
    <row r="813" spans="1:17" ht="127.5" x14ac:dyDescent="0.25">
      <c r="A813" s="7">
        <f t="shared" si="12"/>
        <v>811</v>
      </c>
      <c r="B813" s="65" t="s">
        <v>16</v>
      </c>
      <c r="C813" s="65">
        <v>891180084</v>
      </c>
      <c r="D813" s="65">
        <v>2</v>
      </c>
      <c r="E813" s="66" t="s">
        <v>1146</v>
      </c>
      <c r="F813" s="67">
        <v>813003616</v>
      </c>
      <c r="G813" s="68">
        <v>1</v>
      </c>
      <c r="H813" s="69" t="s">
        <v>2316</v>
      </c>
      <c r="I813" s="70" t="s">
        <v>2317</v>
      </c>
      <c r="J813" s="71" t="s">
        <v>2318</v>
      </c>
      <c r="K813" s="72">
        <v>262705</v>
      </c>
      <c r="L813" s="73" t="s">
        <v>2179</v>
      </c>
      <c r="M813" s="74" t="s">
        <v>2138</v>
      </c>
      <c r="N813" s="74" t="s">
        <v>243</v>
      </c>
      <c r="O813" s="74" t="s">
        <v>23</v>
      </c>
      <c r="P813" s="74" t="s">
        <v>24</v>
      </c>
      <c r="Q813" s="74"/>
    </row>
    <row r="814" spans="1:17" ht="89.25" x14ac:dyDescent="0.25">
      <c r="A814" s="7">
        <f t="shared" si="12"/>
        <v>812</v>
      </c>
      <c r="B814" s="65" t="s">
        <v>16</v>
      </c>
      <c r="C814" s="65">
        <v>891180084</v>
      </c>
      <c r="D814" s="65">
        <v>2</v>
      </c>
      <c r="E814" s="66" t="s">
        <v>2319</v>
      </c>
      <c r="F814" s="67">
        <v>91541136</v>
      </c>
      <c r="G814" s="68">
        <v>5</v>
      </c>
      <c r="H814" s="69" t="s">
        <v>2320</v>
      </c>
      <c r="I814" s="70" t="s">
        <v>2321</v>
      </c>
      <c r="J814" s="71" t="s">
        <v>2318</v>
      </c>
      <c r="K814" s="72">
        <v>5000000</v>
      </c>
      <c r="L814" s="73" t="s">
        <v>2137</v>
      </c>
      <c r="M814" s="74" t="s">
        <v>2138</v>
      </c>
      <c r="N814" s="74" t="s">
        <v>243</v>
      </c>
      <c r="O814" s="74" t="s">
        <v>23</v>
      </c>
      <c r="P814" s="74" t="s">
        <v>24</v>
      </c>
      <c r="Q814" s="74"/>
    </row>
    <row r="815" spans="1:17" ht="127.5" x14ac:dyDescent="0.25">
      <c r="A815" s="7">
        <f t="shared" si="12"/>
        <v>813</v>
      </c>
      <c r="B815" s="65" t="s">
        <v>16</v>
      </c>
      <c r="C815" s="65">
        <v>891180084</v>
      </c>
      <c r="D815" s="65">
        <v>2</v>
      </c>
      <c r="E815" s="66" t="s">
        <v>2168</v>
      </c>
      <c r="F815" s="67">
        <v>33750452</v>
      </c>
      <c r="G815" s="68">
        <v>3</v>
      </c>
      <c r="H815" s="69" t="s">
        <v>2322</v>
      </c>
      <c r="I815" s="70" t="s">
        <v>2323</v>
      </c>
      <c r="J815" s="71" t="s">
        <v>2318</v>
      </c>
      <c r="K815" s="72">
        <v>2600000</v>
      </c>
      <c r="L815" s="73" t="s">
        <v>2137</v>
      </c>
      <c r="M815" s="74" t="s">
        <v>2138</v>
      </c>
      <c r="N815" s="74" t="s">
        <v>243</v>
      </c>
      <c r="O815" s="74" t="s">
        <v>23</v>
      </c>
      <c r="P815" s="74" t="s">
        <v>24</v>
      </c>
      <c r="Q815" s="74"/>
    </row>
    <row r="816" spans="1:17" ht="102" x14ac:dyDescent="0.25">
      <c r="A816" s="7">
        <f t="shared" si="12"/>
        <v>814</v>
      </c>
      <c r="B816" s="65" t="s">
        <v>16</v>
      </c>
      <c r="C816" s="65">
        <v>891180084</v>
      </c>
      <c r="D816" s="65">
        <v>2</v>
      </c>
      <c r="E816" s="66" t="s">
        <v>2324</v>
      </c>
      <c r="F816" s="67">
        <v>1075263157</v>
      </c>
      <c r="G816" s="68">
        <v>1</v>
      </c>
      <c r="H816" s="69" t="s">
        <v>2325</v>
      </c>
      <c r="I816" s="70" t="s">
        <v>2326</v>
      </c>
      <c r="J816" s="71" t="s">
        <v>2318</v>
      </c>
      <c r="K816" s="72">
        <v>3149952</v>
      </c>
      <c r="L816" s="73" t="s">
        <v>2137</v>
      </c>
      <c r="M816" s="74" t="s">
        <v>2138</v>
      </c>
      <c r="N816" s="74" t="s">
        <v>243</v>
      </c>
      <c r="O816" s="74" t="s">
        <v>23</v>
      </c>
      <c r="P816" s="74" t="s">
        <v>24</v>
      </c>
      <c r="Q816" s="74"/>
    </row>
    <row r="817" spans="1:17" ht="102" x14ac:dyDescent="0.25">
      <c r="A817" s="7">
        <f t="shared" si="12"/>
        <v>815</v>
      </c>
      <c r="B817" s="65" t="s">
        <v>16</v>
      </c>
      <c r="C817" s="65">
        <v>891180084</v>
      </c>
      <c r="D817" s="65">
        <v>2</v>
      </c>
      <c r="E817" s="66" t="s">
        <v>2246</v>
      </c>
      <c r="F817" s="67">
        <v>1075215818</v>
      </c>
      <c r="G817" s="68">
        <v>5</v>
      </c>
      <c r="H817" s="69" t="s">
        <v>2327</v>
      </c>
      <c r="I817" s="70" t="s">
        <v>2328</v>
      </c>
      <c r="J817" s="71" t="s">
        <v>2318</v>
      </c>
      <c r="K817" s="72">
        <v>2400000</v>
      </c>
      <c r="L817" s="73" t="s">
        <v>2137</v>
      </c>
      <c r="M817" s="74" t="s">
        <v>2138</v>
      </c>
      <c r="N817" s="74" t="s">
        <v>243</v>
      </c>
      <c r="O817" s="74" t="s">
        <v>23</v>
      </c>
      <c r="P817" s="74" t="s">
        <v>24</v>
      </c>
      <c r="Q817" s="74"/>
    </row>
    <row r="818" spans="1:17" ht="102" x14ac:dyDescent="0.25">
      <c r="A818" s="7">
        <f t="shared" si="12"/>
        <v>816</v>
      </c>
      <c r="B818" s="65" t="s">
        <v>16</v>
      </c>
      <c r="C818" s="65">
        <v>891180084</v>
      </c>
      <c r="D818" s="65">
        <v>2</v>
      </c>
      <c r="E818" s="66" t="s">
        <v>2329</v>
      </c>
      <c r="F818" s="75">
        <v>7726591</v>
      </c>
      <c r="G818" s="68">
        <v>3</v>
      </c>
      <c r="H818" s="69" t="s">
        <v>2330</v>
      </c>
      <c r="I818" s="70" t="s">
        <v>2331</v>
      </c>
      <c r="J818" s="71" t="s">
        <v>2318</v>
      </c>
      <c r="K818" s="72">
        <v>23800000</v>
      </c>
      <c r="L818" s="73" t="s">
        <v>2137</v>
      </c>
      <c r="M818" s="74" t="s">
        <v>2138</v>
      </c>
      <c r="N818" s="74" t="s">
        <v>243</v>
      </c>
      <c r="O818" s="74" t="s">
        <v>23</v>
      </c>
      <c r="P818" s="74" t="s">
        <v>24</v>
      </c>
      <c r="Q818" s="74"/>
    </row>
    <row r="819" spans="1:17" ht="102" x14ac:dyDescent="0.25">
      <c r="A819" s="7">
        <f t="shared" si="12"/>
        <v>817</v>
      </c>
      <c r="B819" s="65" t="s">
        <v>16</v>
      </c>
      <c r="C819" s="65">
        <v>891180084</v>
      </c>
      <c r="D819" s="65">
        <v>2</v>
      </c>
      <c r="E819" s="66" t="s">
        <v>2249</v>
      </c>
      <c r="F819" s="75">
        <v>7722858</v>
      </c>
      <c r="G819" s="68">
        <v>6</v>
      </c>
      <c r="H819" s="69" t="s">
        <v>2332</v>
      </c>
      <c r="I819" s="70" t="s">
        <v>2333</v>
      </c>
      <c r="J819" s="71" t="s">
        <v>2318</v>
      </c>
      <c r="K819" s="72">
        <v>8250000</v>
      </c>
      <c r="L819" s="73" t="s">
        <v>2137</v>
      </c>
      <c r="M819" s="74" t="s">
        <v>2138</v>
      </c>
      <c r="N819" s="74" t="s">
        <v>243</v>
      </c>
      <c r="O819" s="74" t="s">
        <v>23</v>
      </c>
      <c r="P819" s="74" t="s">
        <v>24</v>
      </c>
      <c r="Q819" s="74"/>
    </row>
    <row r="820" spans="1:17" ht="102" x14ac:dyDescent="0.25">
      <c r="A820" s="7">
        <f t="shared" si="12"/>
        <v>818</v>
      </c>
      <c r="B820" s="65" t="s">
        <v>16</v>
      </c>
      <c r="C820" s="65">
        <v>891180084</v>
      </c>
      <c r="D820" s="65">
        <v>2</v>
      </c>
      <c r="E820" s="66" t="s">
        <v>2334</v>
      </c>
      <c r="F820" s="67">
        <v>80199244</v>
      </c>
      <c r="G820" s="68">
        <v>6</v>
      </c>
      <c r="H820" s="69" t="s">
        <v>2335</v>
      </c>
      <c r="I820" s="70" t="s">
        <v>2336</v>
      </c>
      <c r="J820" s="71" t="s">
        <v>2318</v>
      </c>
      <c r="K820" s="72">
        <v>8250000</v>
      </c>
      <c r="L820" s="73" t="s">
        <v>2137</v>
      </c>
      <c r="M820" s="74" t="s">
        <v>2138</v>
      </c>
      <c r="N820" s="74" t="s">
        <v>243</v>
      </c>
      <c r="O820" s="74" t="s">
        <v>23</v>
      </c>
      <c r="P820" s="74" t="s">
        <v>24</v>
      </c>
      <c r="Q820" s="74"/>
    </row>
    <row r="821" spans="1:17" ht="140.25" x14ac:dyDescent="0.25">
      <c r="A821" s="7">
        <f t="shared" si="12"/>
        <v>819</v>
      </c>
      <c r="B821" s="65" t="s">
        <v>16</v>
      </c>
      <c r="C821" s="65">
        <v>891180084</v>
      </c>
      <c r="D821" s="65">
        <v>2</v>
      </c>
      <c r="E821" s="66" t="s">
        <v>2337</v>
      </c>
      <c r="F821" s="67">
        <v>36293463</v>
      </c>
      <c r="G821" s="68">
        <v>4</v>
      </c>
      <c r="H821" s="69" t="s">
        <v>2338</v>
      </c>
      <c r="I821" s="70" t="s">
        <v>2339</v>
      </c>
      <c r="J821" s="71" t="s">
        <v>2318</v>
      </c>
      <c r="K821" s="72">
        <v>6900000</v>
      </c>
      <c r="L821" s="73" t="s">
        <v>2137</v>
      </c>
      <c r="M821" s="74" t="s">
        <v>2138</v>
      </c>
      <c r="N821" s="74" t="s">
        <v>243</v>
      </c>
      <c r="O821" s="74" t="s">
        <v>23</v>
      </c>
      <c r="P821" s="74" t="s">
        <v>24</v>
      </c>
      <c r="Q821" s="74"/>
    </row>
    <row r="822" spans="1:17" ht="140.25" x14ac:dyDescent="0.25">
      <c r="A822" s="7">
        <f t="shared" si="12"/>
        <v>820</v>
      </c>
      <c r="B822" s="65" t="s">
        <v>16</v>
      </c>
      <c r="C822" s="65">
        <v>891180084</v>
      </c>
      <c r="D822" s="65">
        <v>2</v>
      </c>
      <c r="E822" s="66" t="s">
        <v>2340</v>
      </c>
      <c r="F822" s="67">
        <v>80245202</v>
      </c>
      <c r="G822" s="68">
        <v>4</v>
      </c>
      <c r="H822" s="69" t="s">
        <v>2341</v>
      </c>
      <c r="I822" s="70" t="s">
        <v>2342</v>
      </c>
      <c r="J822" s="71" t="s">
        <v>2318</v>
      </c>
      <c r="K822" s="72">
        <v>6900000</v>
      </c>
      <c r="L822" s="73" t="s">
        <v>2137</v>
      </c>
      <c r="M822" s="74" t="s">
        <v>2138</v>
      </c>
      <c r="N822" s="74" t="s">
        <v>243</v>
      </c>
      <c r="O822" s="74" t="s">
        <v>23</v>
      </c>
      <c r="P822" s="74" t="s">
        <v>24</v>
      </c>
      <c r="Q822" s="74"/>
    </row>
    <row r="823" spans="1:17" ht="89.25" x14ac:dyDescent="0.25">
      <c r="A823" s="7">
        <f t="shared" si="12"/>
        <v>821</v>
      </c>
      <c r="B823" s="65" t="s">
        <v>16</v>
      </c>
      <c r="C823" s="65">
        <v>891180084</v>
      </c>
      <c r="D823" s="65">
        <v>2</v>
      </c>
      <c r="E823" s="66" t="s">
        <v>2343</v>
      </c>
      <c r="F823" s="75">
        <v>7730329</v>
      </c>
      <c r="G823" s="68">
        <v>5</v>
      </c>
      <c r="H823" s="69" t="s">
        <v>2344</v>
      </c>
      <c r="I823" s="70" t="s">
        <v>2345</v>
      </c>
      <c r="J823" s="71" t="s">
        <v>2346</v>
      </c>
      <c r="K823" s="72">
        <v>9000000</v>
      </c>
      <c r="L823" s="73" t="s">
        <v>2137</v>
      </c>
      <c r="M823" s="74" t="s">
        <v>2138</v>
      </c>
      <c r="N823" s="74" t="s">
        <v>243</v>
      </c>
      <c r="O823" s="74" t="s">
        <v>23</v>
      </c>
      <c r="P823" s="74" t="s">
        <v>24</v>
      </c>
      <c r="Q823" s="74"/>
    </row>
    <row r="824" spans="1:17" ht="153" x14ac:dyDescent="0.25">
      <c r="A824" s="7">
        <f t="shared" si="12"/>
        <v>822</v>
      </c>
      <c r="B824" s="65" t="s">
        <v>16</v>
      </c>
      <c r="C824" s="65">
        <v>891180084</v>
      </c>
      <c r="D824" s="65">
        <v>2</v>
      </c>
      <c r="E824" s="66" t="s">
        <v>2347</v>
      </c>
      <c r="F824" s="75">
        <v>7708182</v>
      </c>
      <c r="G824" s="68">
        <v>8</v>
      </c>
      <c r="H824" s="69" t="s">
        <v>2348</v>
      </c>
      <c r="I824" s="70" t="s">
        <v>2349</v>
      </c>
      <c r="J824" s="71" t="s">
        <v>2346</v>
      </c>
      <c r="K824" s="72">
        <v>7000000</v>
      </c>
      <c r="L824" s="73" t="s">
        <v>2137</v>
      </c>
      <c r="M824" s="74" t="s">
        <v>2138</v>
      </c>
      <c r="N824" s="74" t="s">
        <v>243</v>
      </c>
      <c r="O824" s="74" t="s">
        <v>23</v>
      </c>
      <c r="P824" s="74" t="s">
        <v>24</v>
      </c>
      <c r="Q824" s="74"/>
    </row>
    <row r="825" spans="1:17" ht="102" x14ac:dyDescent="0.25">
      <c r="A825" s="7">
        <f t="shared" si="12"/>
        <v>823</v>
      </c>
      <c r="B825" s="65" t="s">
        <v>16</v>
      </c>
      <c r="C825" s="65">
        <v>891180084</v>
      </c>
      <c r="D825" s="65">
        <v>2</v>
      </c>
      <c r="E825" s="66" t="s">
        <v>1522</v>
      </c>
      <c r="F825" s="67">
        <v>860020309</v>
      </c>
      <c r="G825" s="68">
        <v>6</v>
      </c>
      <c r="H825" s="69" t="s">
        <v>2350</v>
      </c>
      <c r="I825" s="70" t="s">
        <v>2351</v>
      </c>
      <c r="J825" s="71" t="s">
        <v>2346</v>
      </c>
      <c r="K825" s="72">
        <v>23354266</v>
      </c>
      <c r="L825" s="73" t="s">
        <v>2179</v>
      </c>
      <c r="M825" s="74" t="s">
        <v>2138</v>
      </c>
      <c r="N825" s="74" t="s">
        <v>243</v>
      </c>
      <c r="O825" s="74" t="s">
        <v>23</v>
      </c>
      <c r="P825" s="74" t="s">
        <v>24</v>
      </c>
      <c r="Q825" s="74"/>
    </row>
    <row r="826" spans="1:17" ht="89.25" x14ac:dyDescent="0.25">
      <c r="A826" s="7">
        <f t="shared" si="12"/>
        <v>824</v>
      </c>
      <c r="B826" s="65" t="s">
        <v>16</v>
      </c>
      <c r="C826" s="65">
        <v>891180084</v>
      </c>
      <c r="D826" s="65">
        <v>2</v>
      </c>
      <c r="E826" s="66" t="s">
        <v>2352</v>
      </c>
      <c r="F826" s="67">
        <v>860064146</v>
      </c>
      <c r="G826" s="68">
        <v>1</v>
      </c>
      <c r="H826" s="69" t="s">
        <v>2353</v>
      </c>
      <c r="I826" s="70" t="s">
        <v>2354</v>
      </c>
      <c r="J826" s="71" t="s">
        <v>2355</v>
      </c>
      <c r="K826" s="72">
        <v>23896000</v>
      </c>
      <c r="L826" s="73" t="s">
        <v>2179</v>
      </c>
      <c r="M826" s="74" t="s">
        <v>2138</v>
      </c>
      <c r="N826" s="74" t="s">
        <v>243</v>
      </c>
      <c r="O826" s="74" t="s">
        <v>23</v>
      </c>
      <c r="P826" s="74" t="s">
        <v>24</v>
      </c>
      <c r="Q826" s="74"/>
    </row>
    <row r="827" spans="1:17" ht="140.25" x14ac:dyDescent="0.25">
      <c r="A827" s="7">
        <f t="shared" si="12"/>
        <v>825</v>
      </c>
      <c r="B827" s="65" t="s">
        <v>16</v>
      </c>
      <c r="C827" s="65">
        <v>891180084</v>
      </c>
      <c r="D827" s="65">
        <v>2</v>
      </c>
      <c r="E827" s="66" t="s">
        <v>2356</v>
      </c>
      <c r="F827" s="67">
        <v>26421468</v>
      </c>
      <c r="G827" s="68">
        <v>4</v>
      </c>
      <c r="H827" s="69" t="s">
        <v>2357</v>
      </c>
      <c r="I827" s="70" t="s">
        <v>2358</v>
      </c>
      <c r="J827" s="71" t="s">
        <v>62</v>
      </c>
      <c r="K827" s="72">
        <v>3200000</v>
      </c>
      <c r="L827" s="73" t="s">
        <v>2137</v>
      </c>
      <c r="M827" s="74" t="s">
        <v>2138</v>
      </c>
      <c r="N827" s="74" t="s">
        <v>243</v>
      </c>
      <c r="O827" s="74" t="s">
        <v>23</v>
      </c>
      <c r="P827" s="74" t="s">
        <v>24</v>
      </c>
      <c r="Q827" s="74"/>
    </row>
    <row r="828" spans="1:17" ht="127.5" x14ac:dyDescent="0.25">
      <c r="A828" s="7">
        <f t="shared" si="12"/>
        <v>826</v>
      </c>
      <c r="B828" s="65" t="s">
        <v>16</v>
      </c>
      <c r="C828" s="65">
        <v>891180084</v>
      </c>
      <c r="D828" s="65">
        <v>2</v>
      </c>
      <c r="E828" s="66" t="s">
        <v>202</v>
      </c>
      <c r="F828" s="67">
        <v>890935513</v>
      </c>
      <c r="G828" s="68">
        <v>9</v>
      </c>
      <c r="H828" s="69" t="s">
        <v>2359</v>
      </c>
      <c r="I828" s="70" t="s">
        <v>2360</v>
      </c>
      <c r="J828" s="71" t="s">
        <v>2213</v>
      </c>
      <c r="K828" s="72">
        <v>25981680</v>
      </c>
      <c r="L828" s="73" t="s">
        <v>2179</v>
      </c>
      <c r="M828" s="74" t="s">
        <v>2138</v>
      </c>
      <c r="N828" s="74" t="s">
        <v>243</v>
      </c>
      <c r="O828" s="74" t="s">
        <v>23</v>
      </c>
      <c r="P828" s="74" t="s">
        <v>24</v>
      </c>
      <c r="Q828" s="74"/>
    </row>
    <row r="829" spans="1:17" ht="102" x14ac:dyDescent="0.25">
      <c r="A829" s="7">
        <f t="shared" si="12"/>
        <v>827</v>
      </c>
      <c r="B829" s="65" t="s">
        <v>16</v>
      </c>
      <c r="C829" s="65">
        <v>891180084</v>
      </c>
      <c r="D829" s="65">
        <v>2</v>
      </c>
      <c r="E829" s="66" t="s">
        <v>2361</v>
      </c>
      <c r="F829" s="75">
        <v>7717645</v>
      </c>
      <c r="G829" s="68">
        <v>4</v>
      </c>
      <c r="H829" s="69" t="s">
        <v>2362</v>
      </c>
      <c r="I829" s="70" t="s">
        <v>2363</v>
      </c>
      <c r="J829" s="71" t="s">
        <v>62</v>
      </c>
      <c r="K829" s="72">
        <v>3000000</v>
      </c>
      <c r="L829" s="73" t="s">
        <v>2137</v>
      </c>
      <c r="M829" s="74" t="s">
        <v>2138</v>
      </c>
      <c r="N829" s="74" t="s">
        <v>243</v>
      </c>
      <c r="O829" s="74" t="s">
        <v>23</v>
      </c>
      <c r="P829" s="74" t="s">
        <v>24</v>
      </c>
      <c r="Q829" s="74"/>
    </row>
    <row r="830" spans="1:17" ht="89.25" x14ac:dyDescent="0.25">
      <c r="A830" s="7">
        <f t="shared" si="12"/>
        <v>828</v>
      </c>
      <c r="B830" s="65" t="s">
        <v>16</v>
      </c>
      <c r="C830" s="65">
        <v>891180084</v>
      </c>
      <c r="D830" s="65">
        <v>2</v>
      </c>
      <c r="E830" s="66" t="s">
        <v>2364</v>
      </c>
      <c r="F830" s="67">
        <v>36067387</v>
      </c>
      <c r="G830" s="68">
        <v>4</v>
      </c>
      <c r="H830" s="69" t="s">
        <v>2365</v>
      </c>
      <c r="I830" s="70" t="s">
        <v>2366</v>
      </c>
      <c r="J830" s="71" t="s">
        <v>62</v>
      </c>
      <c r="K830" s="72">
        <v>6000000</v>
      </c>
      <c r="L830" s="73" t="s">
        <v>2137</v>
      </c>
      <c r="M830" s="74" t="s">
        <v>2138</v>
      </c>
      <c r="N830" s="74" t="s">
        <v>243</v>
      </c>
      <c r="O830" s="74" t="s">
        <v>23</v>
      </c>
      <c r="P830" s="74" t="s">
        <v>24</v>
      </c>
      <c r="Q830" s="74"/>
    </row>
    <row r="831" spans="1:17" ht="140.25" x14ac:dyDescent="0.25">
      <c r="A831" s="7">
        <f t="shared" si="12"/>
        <v>829</v>
      </c>
      <c r="B831" s="65" t="s">
        <v>16</v>
      </c>
      <c r="C831" s="65">
        <v>891180084</v>
      </c>
      <c r="D831" s="65">
        <v>2</v>
      </c>
      <c r="E831" s="66" t="s">
        <v>2367</v>
      </c>
      <c r="F831" s="67">
        <v>1075224302</v>
      </c>
      <c r="G831" s="68">
        <v>5</v>
      </c>
      <c r="H831" s="69" t="s">
        <v>2368</v>
      </c>
      <c r="I831" s="70" t="s">
        <v>2369</v>
      </c>
      <c r="J831" s="71" t="s">
        <v>62</v>
      </c>
      <c r="K831" s="72">
        <v>3000000</v>
      </c>
      <c r="L831" s="73" t="s">
        <v>2137</v>
      </c>
      <c r="M831" s="74" t="s">
        <v>2138</v>
      </c>
      <c r="N831" s="74" t="s">
        <v>243</v>
      </c>
      <c r="O831" s="74" t="s">
        <v>23</v>
      </c>
      <c r="P831" s="74" t="s">
        <v>24</v>
      </c>
      <c r="Q831" s="74"/>
    </row>
    <row r="832" spans="1:17" ht="127.5" x14ac:dyDescent="0.25">
      <c r="A832" s="7">
        <f t="shared" si="12"/>
        <v>830</v>
      </c>
      <c r="B832" s="65" t="s">
        <v>16</v>
      </c>
      <c r="C832" s="65">
        <v>891180084</v>
      </c>
      <c r="D832" s="65">
        <v>2</v>
      </c>
      <c r="E832" s="66" t="s">
        <v>2370</v>
      </c>
      <c r="F832" s="67">
        <v>52471285</v>
      </c>
      <c r="G832" s="68">
        <v>1</v>
      </c>
      <c r="H832" s="69" t="s">
        <v>2371</v>
      </c>
      <c r="I832" s="70" t="s">
        <v>2372</v>
      </c>
      <c r="J832" s="71" t="s">
        <v>62</v>
      </c>
      <c r="K832" s="72">
        <v>4120000</v>
      </c>
      <c r="L832" s="73" t="s">
        <v>2137</v>
      </c>
      <c r="M832" s="74" t="s">
        <v>2138</v>
      </c>
      <c r="N832" s="74" t="s">
        <v>243</v>
      </c>
      <c r="O832" s="74" t="s">
        <v>23</v>
      </c>
      <c r="P832" s="74" t="s">
        <v>24</v>
      </c>
      <c r="Q832" s="74"/>
    </row>
    <row r="833" spans="1:17" ht="140.25" x14ac:dyDescent="0.25">
      <c r="A833" s="7">
        <f t="shared" si="12"/>
        <v>831</v>
      </c>
      <c r="B833" s="65" t="s">
        <v>16</v>
      </c>
      <c r="C833" s="65">
        <v>891180084</v>
      </c>
      <c r="D833" s="65">
        <v>2</v>
      </c>
      <c r="E833" s="66" t="s">
        <v>2373</v>
      </c>
      <c r="F833" s="67">
        <v>107524196</v>
      </c>
      <c r="G833" s="68">
        <v>2</v>
      </c>
      <c r="H833" s="69" t="s">
        <v>2374</v>
      </c>
      <c r="I833" s="70" t="s">
        <v>2375</v>
      </c>
      <c r="J833" s="71" t="s">
        <v>62</v>
      </c>
      <c r="K833" s="72">
        <v>2000000</v>
      </c>
      <c r="L833" s="73" t="s">
        <v>2137</v>
      </c>
      <c r="M833" s="74" t="s">
        <v>2138</v>
      </c>
      <c r="N833" s="74" t="s">
        <v>243</v>
      </c>
      <c r="O833" s="74" t="s">
        <v>23</v>
      </c>
      <c r="P833" s="74" t="s">
        <v>24</v>
      </c>
      <c r="Q833" s="74"/>
    </row>
    <row r="834" spans="1:17" ht="127.5" x14ac:dyDescent="0.25">
      <c r="A834" s="7">
        <f t="shared" si="12"/>
        <v>832</v>
      </c>
      <c r="B834" s="65" t="s">
        <v>16</v>
      </c>
      <c r="C834" s="65">
        <v>891180084</v>
      </c>
      <c r="D834" s="65">
        <v>2</v>
      </c>
      <c r="E834" s="66" t="s">
        <v>2376</v>
      </c>
      <c r="F834" s="75">
        <v>7709049</v>
      </c>
      <c r="G834" s="68">
        <v>0</v>
      </c>
      <c r="H834" s="69" t="s">
        <v>2377</v>
      </c>
      <c r="I834" s="70" t="s">
        <v>2378</v>
      </c>
      <c r="J834" s="71" t="s">
        <v>62</v>
      </c>
      <c r="K834" s="72">
        <v>2000000</v>
      </c>
      <c r="L834" s="73" t="s">
        <v>2137</v>
      </c>
      <c r="M834" s="74" t="s">
        <v>2138</v>
      </c>
      <c r="N834" s="74" t="s">
        <v>243</v>
      </c>
      <c r="O834" s="74" t="s">
        <v>23</v>
      </c>
      <c r="P834" s="74" t="s">
        <v>24</v>
      </c>
      <c r="Q834" s="74"/>
    </row>
    <row r="835" spans="1:17" ht="114.75" x14ac:dyDescent="0.25">
      <c r="A835" s="7">
        <f t="shared" si="12"/>
        <v>833</v>
      </c>
      <c r="B835" s="65" t="s">
        <v>16</v>
      </c>
      <c r="C835" s="65">
        <v>891180084</v>
      </c>
      <c r="D835" s="65">
        <v>2</v>
      </c>
      <c r="E835" s="66" t="s">
        <v>2379</v>
      </c>
      <c r="F835" s="67">
        <v>900170943</v>
      </c>
      <c r="G835" s="68">
        <v>3</v>
      </c>
      <c r="H835" s="69" t="s">
        <v>2380</v>
      </c>
      <c r="I835" s="70" t="s">
        <v>2381</v>
      </c>
      <c r="J835" s="71" t="s">
        <v>62</v>
      </c>
      <c r="K835" s="72">
        <v>11991543</v>
      </c>
      <c r="L835" s="73" t="s">
        <v>2179</v>
      </c>
      <c r="M835" s="74" t="s">
        <v>2138</v>
      </c>
      <c r="N835" s="74" t="s">
        <v>243</v>
      </c>
      <c r="O835" s="74" t="s">
        <v>23</v>
      </c>
      <c r="P835" s="74" t="s">
        <v>24</v>
      </c>
      <c r="Q835" s="74"/>
    </row>
    <row r="836" spans="1:17" ht="114.75" x14ac:dyDescent="0.25">
      <c r="A836" s="7">
        <f t="shared" si="12"/>
        <v>834</v>
      </c>
      <c r="B836" s="65" t="s">
        <v>16</v>
      </c>
      <c r="C836" s="65">
        <v>891180084</v>
      </c>
      <c r="D836" s="65">
        <v>2</v>
      </c>
      <c r="E836" s="66" t="s">
        <v>2382</v>
      </c>
      <c r="F836" s="67">
        <v>8304275</v>
      </c>
      <c r="G836" s="68">
        <v>3</v>
      </c>
      <c r="H836" s="69" t="s">
        <v>2383</v>
      </c>
      <c r="I836" s="70" t="s">
        <v>2384</v>
      </c>
      <c r="J836" s="71" t="s">
        <v>2385</v>
      </c>
      <c r="K836" s="72">
        <v>6000000</v>
      </c>
      <c r="L836" s="73" t="s">
        <v>2137</v>
      </c>
      <c r="M836" s="74" t="s">
        <v>2138</v>
      </c>
      <c r="N836" s="74" t="s">
        <v>243</v>
      </c>
      <c r="O836" s="74" t="s">
        <v>23</v>
      </c>
      <c r="P836" s="74" t="s">
        <v>24</v>
      </c>
      <c r="Q836" s="74"/>
    </row>
    <row r="837" spans="1:17" ht="127.5" x14ac:dyDescent="0.25">
      <c r="A837" s="7">
        <f t="shared" ref="A837:A900" si="13">A836+1</f>
        <v>835</v>
      </c>
      <c r="B837" s="65" t="s">
        <v>16</v>
      </c>
      <c r="C837" s="65">
        <v>891180084</v>
      </c>
      <c r="D837" s="65">
        <v>2</v>
      </c>
      <c r="E837" s="66" t="s">
        <v>2386</v>
      </c>
      <c r="F837" s="67">
        <v>80094599</v>
      </c>
      <c r="G837" s="68">
        <v>3</v>
      </c>
      <c r="H837" s="69" t="s">
        <v>2387</v>
      </c>
      <c r="I837" s="70" t="s">
        <v>2388</v>
      </c>
      <c r="J837" s="71" t="s">
        <v>2389</v>
      </c>
      <c r="K837" s="72">
        <v>9676160</v>
      </c>
      <c r="L837" s="73" t="s">
        <v>2137</v>
      </c>
      <c r="M837" s="74" t="s">
        <v>2138</v>
      </c>
      <c r="N837" s="74" t="s">
        <v>243</v>
      </c>
      <c r="O837" s="74" t="s">
        <v>23</v>
      </c>
      <c r="P837" s="74" t="s">
        <v>24</v>
      </c>
      <c r="Q837" s="74"/>
    </row>
    <row r="838" spans="1:17" ht="242.25" x14ac:dyDescent="0.25">
      <c r="A838" s="7">
        <f t="shared" si="13"/>
        <v>836</v>
      </c>
      <c r="B838" s="65" t="s">
        <v>16</v>
      </c>
      <c r="C838" s="65">
        <v>891180084</v>
      </c>
      <c r="D838" s="65">
        <v>2</v>
      </c>
      <c r="E838" s="66" t="s">
        <v>2334</v>
      </c>
      <c r="F838" s="67">
        <v>80199244</v>
      </c>
      <c r="G838" s="68">
        <v>6</v>
      </c>
      <c r="H838" s="69" t="s">
        <v>2390</v>
      </c>
      <c r="I838" s="70" t="s">
        <v>2391</v>
      </c>
      <c r="J838" s="71" t="s">
        <v>70</v>
      </c>
      <c r="K838" s="72">
        <v>1200000</v>
      </c>
      <c r="L838" s="73" t="s">
        <v>2137</v>
      </c>
      <c r="M838" s="74" t="s">
        <v>2138</v>
      </c>
      <c r="N838" s="74" t="s">
        <v>243</v>
      </c>
      <c r="O838" s="74" t="s">
        <v>23</v>
      </c>
      <c r="P838" s="74" t="s">
        <v>24</v>
      </c>
      <c r="Q838" s="74"/>
    </row>
    <row r="839" spans="1:17" ht="204" x14ac:dyDescent="0.25">
      <c r="A839" s="7">
        <f t="shared" si="13"/>
        <v>837</v>
      </c>
      <c r="B839" s="65" t="s">
        <v>16</v>
      </c>
      <c r="C839" s="65">
        <v>891180084</v>
      </c>
      <c r="D839" s="65">
        <v>2</v>
      </c>
      <c r="E839" s="66" t="s">
        <v>2392</v>
      </c>
      <c r="F839" s="67">
        <v>900119439</v>
      </c>
      <c r="G839" s="68">
        <v>7</v>
      </c>
      <c r="H839" s="69" t="s">
        <v>2393</v>
      </c>
      <c r="I839" s="70" t="s">
        <v>2394</v>
      </c>
      <c r="J839" s="71" t="s">
        <v>2395</v>
      </c>
      <c r="K839" s="72">
        <v>4940000</v>
      </c>
      <c r="L839" s="73" t="s">
        <v>2179</v>
      </c>
      <c r="M839" s="74" t="s">
        <v>2138</v>
      </c>
      <c r="N839" s="74" t="s">
        <v>243</v>
      </c>
      <c r="O839" s="74" t="s">
        <v>23</v>
      </c>
      <c r="P839" s="74" t="s">
        <v>24</v>
      </c>
      <c r="Q839" s="74"/>
    </row>
    <row r="840" spans="1:17" ht="114.75" x14ac:dyDescent="0.25">
      <c r="A840" s="7">
        <f t="shared" si="13"/>
        <v>838</v>
      </c>
      <c r="B840" s="65" t="s">
        <v>16</v>
      </c>
      <c r="C840" s="65">
        <v>891180084</v>
      </c>
      <c r="D840" s="65">
        <v>2</v>
      </c>
      <c r="E840" s="66" t="s">
        <v>681</v>
      </c>
      <c r="F840" s="67">
        <v>830025281</v>
      </c>
      <c r="G840" s="68">
        <v>2</v>
      </c>
      <c r="H840" s="69" t="s">
        <v>2396</v>
      </c>
      <c r="I840" s="70" t="s">
        <v>2397</v>
      </c>
      <c r="J840" s="71" t="s">
        <v>2395</v>
      </c>
      <c r="K840" s="72">
        <v>14654200</v>
      </c>
      <c r="L840" s="73" t="s">
        <v>2179</v>
      </c>
      <c r="M840" s="74" t="s">
        <v>2138</v>
      </c>
      <c r="N840" s="74" t="s">
        <v>243</v>
      </c>
      <c r="O840" s="74" t="s">
        <v>23</v>
      </c>
      <c r="P840" s="74" t="s">
        <v>24</v>
      </c>
      <c r="Q840" s="74"/>
    </row>
    <row r="841" spans="1:17" ht="178.5" x14ac:dyDescent="0.25">
      <c r="A841" s="7">
        <f t="shared" si="13"/>
        <v>839</v>
      </c>
      <c r="B841" s="65" t="s">
        <v>16</v>
      </c>
      <c r="C841" s="65">
        <v>891180084</v>
      </c>
      <c r="D841" s="65">
        <v>2</v>
      </c>
      <c r="E841" s="66" t="s">
        <v>1286</v>
      </c>
      <c r="F841" s="75">
        <v>4946065</v>
      </c>
      <c r="G841" s="68">
        <v>3</v>
      </c>
      <c r="H841" s="69" t="s">
        <v>2398</v>
      </c>
      <c r="I841" s="70" t="s">
        <v>2399</v>
      </c>
      <c r="J841" s="71" t="s">
        <v>2395</v>
      </c>
      <c r="K841" s="72">
        <v>5200000</v>
      </c>
      <c r="L841" s="73" t="s">
        <v>2179</v>
      </c>
      <c r="M841" s="74" t="s">
        <v>2138</v>
      </c>
      <c r="N841" s="74" t="s">
        <v>243</v>
      </c>
      <c r="O841" s="74" t="s">
        <v>23</v>
      </c>
      <c r="P841" s="74" t="s">
        <v>24</v>
      </c>
      <c r="Q841" s="74"/>
    </row>
    <row r="842" spans="1:17" ht="140.25" x14ac:dyDescent="0.25">
      <c r="A842" s="7">
        <f t="shared" si="13"/>
        <v>840</v>
      </c>
      <c r="B842" s="65" t="s">
        <v>16</v>
      </c>
      <c r="C842" s="65">
        <v>891180084</v>
      </c>
      <c r="D842" s="65">
        <v>2</v>
      </c>
      <c r="E842" s="66" t="s">
        <v>2400</v>
      </c>
      <c r="F842" s="67">
        <v>1075248206</v>
      </c>
      <c r="G842" s="68">
        <v>1</v>
      </c>
      <c r="H842" s="69" t="s">
        <v>2401</v>
      </c>
      <c r="I842" s="70" t="s">
        <v>2402</v>
      </c>
      <c r="J842" s="71" t="s">
        <v>2403</v>
      </c>
      <c r="K842" s="72">
        <v>19281600</v>
      </c>
      <c r="L842" s="73" t="s">
        <v>2137</v>
      </c>
      <c r="M842" s="74" t="s">
        <v>2138</v>
      </c>
      <c r="N842" s="74" t="s">
        <v>243</v>
      </c>
      <c r="O842" s="74" t="s">
        <v>23</v>
      </c>
      <c r="P842" s="74" t="s">
        <v>24</v>
      </c>
      <c r="Q842" s="74"/>
    </row>
    <row r="843" spans="1:17" ht="127.5" x14ac:dyDescent="0.25">
      <c r="A843" s="7">
        <f t="shared" si="13"/>
        <v>841</v>
      </c>
      <c r="B843" s="65" t="s">
        <v>16</v>
      </c>
      <c r="C843" s="65">
        <v>891180084</v>
      </c>
      <c r="D843" s="65">
        <v>2</v>
      </c>
      <c r="E843" s="66" t="s">
        <v>2404</v>
      </c>
      <c r="F843" s="67">
        <v>1075214934</v>
      </c>
      <c r="G843" s="68">
        <v>7</v>
      </c>
      <c r="H843" s="69" t="s">
        <v>2405</v>
      </c>
      <c r="I843" s="70" t="s">
        <v>2406</v>
      </c>
      <c r="J843" s="71" t="s">
        <v>2403</v>
      </c>
      <c r="K843" s="72">
        <v>19281600</v>
      </c>
      <c r="L843" s="73" t="s">
        <v>2137</v>
      </c>
      <c r="M843" s="74" t="s">
        <v>2138</v>
      </c>
      <c r="N843" s="74" t="s">
        <v>243</v>
      </c>
      <c r="O843" s="74" t="s">
        <v>23</v>
      </c>
      <c r="P843" s="74" t="s">
        <v>24</v>
      </c>
      <c r="Q843" s="74"/>
    </row>
    <row r="844" spans="1:17" ht="114.75" x14ac:dyDescent="0.25">
      <c r="A844" s="7">
        <f t="shared" si="13"/>
        <v>842</v>
      </c>
      <c r="B844" s="65" t="s">
        <v>16</v>
      </c>
      <c r="C844" s="65">
        <v>891180084</v>
      </c>
      <c r="D844" s="65">
        <v>2</v>
      </c>
      <c r="E844" s="66" t="s">
        <v>135</v>
      </c>
      <c r="F844" s="67">
        <v>830012275</v>
      </c>
      <c r="G844" s="68">
        <v>1</v>
      </c>
      <c r="H844" s="69" t="s">
        <v>2407</v>
      </c>
      <c r="I844" s="70" t="s">
        <v>2408</v>
      </c>
      <c r="J844" s="71" t="s">
        <v>2409</v>
      </c>
      <c r="K844" s="72">
        <v>2906612</v>
      </c>
      <c r="L844" s="73" t="s">
        <v>2179</v>
      </c>
      <c r="M844" s="74" t="s">
        <v>2138</v>
      </c>
      <c r="N844" s="74" t="s">
        <v>243</v>
      </c>
      <c r="O844" s="74" t="s">
        <v>23</v>
      </c>
      <c r="P844" s="74" t="s">
        <v>24</v>
      </c>
      <c r="Q844" s="74"/>
    </row>
    <row r="845" spans="1:17" ht="102" x14ac:dyDescent="0.25">
      <c r="A845" s="7">
        <f t="shared" si="13"/>
        <v>843</v>
      </c>
      <c r="B845" s="65" t="s">
        <v>16</v>
      </c>
      <c r="C845" s="65">
        <v>891180084</v>
      </c>
      <c r="D845" s="65">
        <v>2</v>
      </c>
      <c r="E845" s="66" t="s">
        <v>2410</v>
      </c>
      <c r="F845" s="67">
        <v>1075220016</v>
      </c>
      <c r="G845" s="68">
        <v>5</v>
      </c>
      <c r="H845" s="69" t="s">
        <v>2411</v>
      </c>
      <c r="I845" s="70" t="s">
        <v>2412</v>
      </c>
      <c r="J845" s="71" t="s">
        <v>75</v>
      </c>
      <c r="K845" s="72">
        <v>5000000</v>
      </c>
      <c r="L845" s="73" t="s">
        <v>2137</v>
      </c>
      <c r="M845" s="74" t="s">
        <v>2138</v>
      </c>
      <c r="N845" s="74" t="s">
        <v>243</v>
      </c>
      <c r="O845" s="74" t="s">
        <v>23</v>
      </c>
      <c r="P845" s="74" t="s">
        <v>24</v>
      </c>
      <c r="Q845" s="74"/>
    </row>
    <row r="846" spans="1:17" ht="102" x14ac:dyDescent="0.25">
      <c r="A846" s="7">
        <f t="shared" si="13"/>
        <v>844</v>
      </c>
      <c r="B846" s="65" t="s">
        <v>16</v>
      </c>
      <c r="C846" s="65">
        <v>891180084</v>
      </c>
      <c r="D846" s="65">
        <v>2</v>
      </c>
      <c r="E846" s="66" t="s">
        <v>2413</v>
      </c>
      <c r="F846" s="67">
        <v>1075226363</v>
      </c>
      <c r="G846" s="68">
        <v>3</v>
      </c>
      <c r="H846" s="69" t="s">
        <v>2414</v>
      </c>
      <c r="I846" s="70" t="s">
        <v>2412</v>
      </c>
      <c r="J846" s="71" t="s">
        <v>75</v>
      </c>
      <c r="K846" s="72">
        <v>5000000</v>
      </c>
      <c r="L846" s="73" t="s">
        <v>2137</v>
      </c>
      <c r="M846" s="74" t="s">
        <v>2138</v>
      </c>
      <c r="N846" s="74" t="s">
        <v>243</v>
      </c>
      <c r="O846" s="74" t="s">
        <v>23</v>
      </c>
      <c r="P846" s="74" t="s">
        <v>24</v>
      </c>
      <c r="Q846" s="74"/>
    </row>
    <row r="847" spans="1:17" ht="153" x14ac:dyDescent="0.25">
      <c r="A847" s="7">
        <f t="shared" si="13"/>
        <v>845</v>
      </c>
      <c r="B847" s="65" t="s">
        <v>16</v>
      </c>
      <c r="C847" s="65">
        <v>891180084</v>
      </c>
      <c r="D847" s="65">
        <v>2</v>
      </c>
      <c r="E847" s="66" t="s">
        <v>2415</v>
      </c>
      <c r="F847" s="67">
        <v>1075244803</v>
      </c>
      <c r="G847" s="68">
        <v>9</v>
      </c>
      <c r="H847" s="69" t="s">
        <v>2416</v>
      </c>
      <c r="I847" s="70" t="s">
        <v>2417</v>
      </c>
      <c r="J847" s="71" t="s">
        <v>2418</v>
      </c>
      <c r="K847" s="72">
        <v>19281600</v>
      </c>
      <c r="L847" s="73" t="s">
        <v>2137</v>
      </c>
      <c r="M847" s="74" t="s">
        <v>2138</v>
      </c>
      <c r="N847" s="74" t="s">
        <v>243</v>
      </c>
      <c r="O847" s="74" t="s">
        <v>23</v>
      </c>
      <c r="P847" s="74" t="s">
        <v>24</v>
      </c>
      <c r="Q847" s="74"/>
    </row>
    <row r="848" spans="1:17" ht="140.25" x14ac:dyDescent="0.25">
      <c r="A848" s="7">
        <f t="shared" si="13"/>
        <v>846</v>
      </c>
      <c r="B848" s="65" t="s">
        <v>16</v>
      </c>
      <c r="C848" s="65">
        <v>891180084</v>
      </c>
      <c r="D848" s="65">
        <v>2</v>
      </c>
      <c r="E848" s="66" t="s">
        <v>2419</v>
      </c>
      <c r="F848" s="67">
        <v>41454264</v>
      </c>
      <c r="G848" s="68">
        <v>5</v>
      </c>
      <c r="H848" s="69" t="s">
        <v>2420</v>
      </c>
      <c r="I848" s="70" t="s">
        <v>2421</v>
      </c>
      <c r="J848" s="71" t="s">
        <v>2418</v>
      </c>
      <c r="K848" s="72">
        <v>6500000</v>
      </c>
      <c r="L848" s="73" t="s">
        <v>2137</v>
      </c>
      <c r="M848" s="74" t="s">
        <v>2138</v>
      </c>
      <c r="N848" s="74" t="s">
        <v>243</v>
      </c>
      <c r="O848" s="74" t="s">
        <v>23</v>
      </c>
      <c r="P848" s="74" t="s">
        <v>24</v>
      </c>
      <c r="Q848" s="74"/>
    </row>
    <row r="849" spans="1:17" ht="204" x14ac:dyDescent="0.25">
      <c r="A849" s="7">
        <f t="shared" si="13"/>
        <v>847</v>
      </c>
      <c r="B849" s="65" t="s">
        <v>16</v>
      </c>
      <c r="C849" s="65">
        <v>891180084</v>
      </c>
      <c r="D849" s="65">
        <v>2</v>
      </c>
      <c r="E849" s="66" t="s">
        <v>2422</v>
      </c>
      <c r="F849" s="67">
        <v>1221115</v>
      </c>
      <c r="G849" s="68">
        <v>0</v>
      </c>
      <c r="H849" s="69" t="s">
        <v>2423</v>
      </c>
      <c r="I849" s="70" t="s">
        <v>2424</v>
      </c>
      <c r="J849" s="71" t="s">
        <v>2418</v>
      </c>
      <c r="K849" s="72">
        <v>7500000</v>
      </c>
      <c r="L849" s="73" t="s">
        <v>2137</v>
      </c>
      <c r="M849" s="74" t="s">
        <v>2138</v>
      </c>
      <c r="N849" s="74" t="s">
        <v>243</v>
      </c>
      <c r="O849" s="74" t="s">
        <v>23</v>
      </c>
      <c r="P849" s="74" t="s">
        <v>24</v>
      </c>
      <c r="Q849" s="74"/>
    </row>
    <row r="850" spans="1:17" ht="165.75" x14ac:dyDescent="0.25">
      <c r="A850" s="7">
        <f t="shared" si="13"/>
        <v>848</v>
      </c>
      <c r="B850" s="65" t="s">
        <v>16</v>
      </c>
      <c r="C850" s="65">
        <v>891180084</v>
      </c>
      <c r="D850" s="65">
        <v>2</v>
      </c>
      <c r="E850" s="66" t="s">
        <v>2425</v>
      </c>
      <c r="F850" s="67">
        <v>51960703</v>
      </c>
      <c r="G850" s="68">
        <v>3</v>
      </c>
      <c r="H850" s="69" t="s">
        <v>2426</v>
      </c>
      <c r="I850" s="70" t="s">
        <v>2427</v>
      </c>
      <c r="J850" s="71" t="s">
        <v>83</v>
      </c>
      <c r="K850" s="72">
        <v>3500000</v>
      </c>
      <c r="L850" s="73" t="s">
        <v>2137</v>
      </c>
      <c r="M850" s="74" t="s">
        <v>2138</v>
      </c>
      <c r="N850" s="74" t="s">
        <v>243</v>
      </c>
      <c r="O850" s="74" t="s">
        <v>23</v>
      </c>
      <c r="P850" s="74" t="s">
        <v>24</v>
      </c>
      <c r="Q850" s="74"/>
    </row>
    <row r="851" spans="1:17" ht="153" x14ac:dyDescent="0.25">
      <c r="A851" s="7">
        <f t="shared" si="13"/>
        <v>849</v>
      </c>
      <c r="B851" s="65" t="s">
        <v>16</v>
      </c>
      <c r="C851" s="65">
        <v>891180084</v>
      </c>
      <c r="D851" s="65">
        <v>2</v>
      </c>
      <c r="E851" s="66" t="s">
        <v>1522</v>
      </c>
      <c r="F851" s="67">
        <v>860020309</v>
      </c>
      <c r="G851" s="68">
        <v>6</v>
      </c>
      <c r="H851" s="69" t="s">
        <v>2428</v>
      </c>
      <c r="I851" s="70" t="s">
        <v>2429</v>
      </c>
      <c r="J851" s="71" t="s">
        <v>83</v>
      </c>
      <c r="K851" s="72">
        <v>6500000</v>
      </c>
      <c r="L851" s="73" t="s">
        <v>2179</v>
      </c>
      <c r="M851" s="74" t="s">
        <v>2138</v>
      </c>
      <c r="N851" s="74" t="s">
        <v>243</v>
      </c>
      <c r="O851" s="74" t="s">
        <v>23</v>
      </c>
      <c r="P851" s="74" t="s">
        <v>24</v>
      </c>
      <c r="Q851" s="74"/>
    </row>
    <row r="852" spans="1:17" ht="165.75" x14ac:dyDescent="0.25">
      <c r="A852" s="7">
        <f t="shared" si="13"/>
        <v>850</v>
      </c>
      <c r="B852" s="65" t="s">
        <v>16</v>
      </c>
      <c r="C852" s="65">
        <v>891180084</v>
      </c>
      <c r="D852" s="65">
        <v>2</v>
      </c>
      <c r="E852" s="66" t="s">
        <v>1146</v>
      </c>
      <c r="F852" s="67">
        <v>813003616</v>
      </c>
      <c r="G852" s="68">
        <v>1</v>
      </c>
      <c r="H852" s="69" t="s">
        <v>2430</v>
      </c>
      <c r="I852" s="70" t="s">
        <v>2431</v>
      </c>
      <c r="J852" s="71" t="s">
        <v>83</v>
      </c>
      <c r="K852" s="72">
        <v>1641229</v>
      </c>
      <c r="L852" s="73" t="s">
        <v>2179</v>
      </c>
      <c r="M852" s="74" t="s">
        <v>2138</v>
      </c>
      <c r="N852" s="74" t="s">
        <v>243</v>
      </c>
      <c r="O852" s="74" t="s">
        <v>23</v>
      </c>
      <c r="P852" s="74" t="s">
        <v>24</v>
      </c>
      <c r="Q852" s="74"/>
    </row>
    <row r="853" spans="1:17" ht="114.75" x14ac:dyDescent="0.25">
      <c r="A853" s="7">
        <f t="shared" si="13"/>
        <v>851</v>
      </c>
      <c r="B853" s="65" t="s">
        <v>16</v>
      </c>
      <c r="C853" s="65">
        <v>891180084</v>
      </c>
      <c r="D853" s="65">
        <v>2</v>
      </c>
      <c r="E853" s="66" t="s">
        <v>681</v>
      </c>
      <c r="F853" s="67">
        <v>830025281</v>
      </c>
      <c r="G853" s="68">
        <v>2</v>
      </c>
      <c r="H853" s="69" t="s">
        <v>2432</v>
      </c>
      <c r="I853" s="70" t="s">
        <v>2433</v>
      </c>
      <c r="J853" s="71" t="s">
        <v>83</v>
      </c>
      <c r="K853" s="72">
        <v>1570000</v>
      </c>
      <c r="L853" s="73" t="s">
        <v>2179</v>
      </c>
      <c r="M853" s="74" t="s">
        <v>2138</v>
      </c>
      <c r="N853" s="74" t="s">
        <v>243</v>
      </c>
      <c r="O853" s="74" t="s">
        <v>23</v>
      </c>
      <c r="P853" s="74" t="s">
        <v>24</v>
      </c>
      <c r="Q853" s="74"/>
    </row>
    <row r="854" spans="1:17" ht="102" x14ac:dyDescent="0.25">
      <c r="A854" s="7">
        <f t="shared" si="13"/>
        <v>852</v>
      </c>
      <c r="B854" s="65" t="s">
        <v>16</v>
      </c>
      <c r="C854" s="65">
        <v>891180084</v>
      </c>
      <c r="D854" s="65">
        <v>2</v>
      </c>
      <c r="E854" s="66" t="s">
        <v>2434</v>
      </c>
      <c r="F854" s="67">
        <v>830083397</v>
      </c>
      <c r="G854" s="68">
        <v>5</v>
      </c>
      <c r="H854" s="69" t="s">
        <v>2435</v>
      </c>
      <c r="I854" s="70" t="s">
        <v>2436</v>
      </c>
      <c r="J854" s="71" t="s">
        <v>83</v>
      </c>
      <c r="K854" s="72">
        <v>5027344</v>
      </c>
      <c r="L854" s="73" t="s">
        <v>2179</v>
      </c>
      <c r="M854" s="74" t="s">
        <v>2138</v>
      </c>
      <c r="N854" s="74" t="s">
        <v>243</v>
      </c>
      <c r="O854" s="74" t="s">
        <v>23</v>
      </c>
      <c r="P854" s="74" t="s">
        <v>24</v>
      </c>
      <c r="Q854" s="74"/>
    </row>
    <row r="855" spans="1:17" ht="102" x14ac:dyDescent="0.25">
      <c r="A855" s="7">
        <f t="shared" si="13"/>
        <v>853</v>
      </c>
      <c r="B855" s="65" t="s">
        <v>16</v>
      </c>
      <c r="C855" s="65">
        <v>891180084</v>
      </c>
      <c r="D855" s="65">
        <v>2</v>
      </c>
      <c r="E855" s="66" t="s">
        <v>2437</v>
      </c>
      <c r="F855" s="67">
        <v>830024737</v>
      </c>
      <c r="G855" s="68">
        <v>4</v>
      </c>
      <c r="H855" s="69" t="s">
        <v>2438</v>
      </c>
      <c r="I855" s="70" t="s">
        <v>2439</v>
      </c>
      <c r="J855" s="71" t="s">
        <v>83</v>
      </c>
      <c r="K855" s="72">
        <v>38829840</v>
      </c>
      <c r="L855" s="73" t="s">
        <v>2179</v>
      </c>
      <c r="M855" s="74" t="s">
        <v>2138</v>
      </c>
      <c r="N855" s="74" t="s">
        <v>243</v>
      </c>
      <c r="O855" s="74" t="s">
        <v>23</v>
      </c>
      <c r="P855" s="74" t="s">
        <v>24</v>
      </c>
      <c r="Q855" s="74"/>
    </row>
    <row r="856" spans="1:17" ht="127.5" x14ac:dyDescent="0.25">
      <c r="A856" s="7">
        <f t="shared" si="13"/>
        <v>854</v>
      </c>
      <c r="B856" s="65" t="s">
        <v>16</v>
      </c>
      <c r="C856" s="65">
        <v>891180084</v>
      </c>
      <c r="D856" s="65">
        <v>2</v>
      </c>
      <c r="E856" s="66" t="s">
        <v>2440</v>
      </c>
      <c r="F856" s="67">
        <v>52115682</v>
      </c>
      <c r="G856" s="68">
        <v>7</v>
      </c>
      <c r="H856" s="69" t="s">
        <v>2441</v>
      </c>
      <c r="I856" s="70" t="s">
        <v>2442</v>
      </c>
      <c r="J856" s="71" t="s">
        <v>2443</v>
      </c>
      <c r="K856" s="72">
        <v>3200000</v>
      </c>
      <c r="L856" s="73" t="s">
        <v>2137</v>
      </c>
      <c r="M856" s="74" t="s">
        <v>2138</v>
      </c>
      <c r="N856" s="74" t="s">
        <v>243</v>
      </c>
      <c r="O856" s="74" t="s">
        <v>23</v>
      </c>
      <c r="P856" s="74" t="s">
        <v>24</v>
      </c>
      <c r="Q856" s="74"/>
    </row>
    <row r="857" spans="1:17" ht="127.5" x14ac:dyDescent="0.25">
      <c r="A857" s="7">
        <f t="shared" si="13"/>
        <v>855</v>
      </c>
      <c r="B857" s="65" t="s">
        <v>16</v>
      </c>
      <c r="C857" s="65">
        <v>891180084</v>
      </c>
      <c r="D857" s="65">
        <v>2</v>
      </c>
      <c r="E857" s="66" t="s">
        <v>2184</v>
      </c>
      <c r="F857" s="75">
        <v>7717027</v>
      </c>
      <c r="G857" s="68">
        <v>2</v>
      </c>
      <c r="H857" s="69" t="s">
        <v>2444</v>
      </c>
      <c r="I857" s="70" t="s">
        <v>2445</v>
      </c>
      <c r="J857" s="71" t="s">
        <v>2443</v>
      </c>
      <c r="K857" s="72">
        <v>7700000</v>
      </c>
      <c r="L857" s="73" t="s">
        <v>2137</v>
      </c>
      <c r="M857" s="74" t="s">
        <v>2138</v>
      </c>
      <c r="N857" s="74" t="s">
        <v>243</v>
      </c>
      <c r="O857" s="74" t="s">
        <v>23</v>
      </c>
      <c r="P857" s="74" t="s">
        <v>24</v>
      </c>
      <c r="Q857" s="74"/>
    </row>
    <row r="858" spans="1:17" ht="114.75" x14ac:dyDescent="0.25">
      <c r="A858" s="7">
        <f t="shared" si="13"/>
        <v>856</v>
      </c>
      <c r="B858" s="65" t="s">
        <v>16</v>
      </c>
      <c r="C858" s="65">
        <v>891180084</v>
      </c>
      <c r="D858" s="65">
        <v>2</v>
      </c>
      <c r="E858" s="66" t="s">
        <v>2180</v>
      </c>
      <c r="F858" s="67">
        <v>55131664</v>
      </c>
      <c r="G858" s="68">
        <v>2</v>
      </c>
      <c r="H858" s="69" t="s">
        <v>2446</v>
      </c>
      <c r="I858" s="70" t="s">
        <v>2447</v>
      </c>
      <c r="J858" s="71" t="s">
        <v>2443</v>
      </c>
      <c r="K858" s="72">
        <v>10000000</v>
      </c>
      <c r="L858" s="73" t="s">
        <v>2137</v>
      </c>
      <c r="M858" s="74" t="s">
        <v>2138</v>
      </c>
      <c r="N858" s="74" t="s">
        <v>243</v>
      </c>
      <c r="O858" s="74" t="s">
        <v>23</v>
      </c>
      <c r="P858" s="74" t="s">
        <v>24</v>
      </c>
      <c r="Q858" s="74"/>
    </row>
    <row r="859" spans="1:17" ht="140.25" x14ac:dyDescent="0.25">
      <c r="A859" s="7">
        <f t="shared" si="13"/>
        <v>857</v>
      </c>
      <c r="B859" s="65" t="s">
        <v>16</v>
      </c>
      <c r="C859" s="65">
        <v>891180084</v>
      </c>
      <c r="D859" s="65">
        <v>2</v>
      </c>
      <c r="E859" s="66" t="s">
        <v>2159</v>
      </c>
      <c r="F859" s="67">
        <v>3631072</v>
      </c>
      <c r="G859" s="68">
        <v>9</v>
      </c>
      <c r="H859" s="69" t="s">
        <v>2448</v>
      </c>
      <c r="I859" s="70" t="s">
        <v>2449</v>
      </c>
      <c r="J859" s="71" t="s">
        <v>2443</v>
      </c>
      <c r="K859" s="72">
        <v>2500000</v>
      </c>
      <c r="L859" s="73" t="s">
        <v>2137</v>
      </c>
      <c r="M859" s="74" t="s">
        <v>2138</v>
      </c>
      <c r="N859" s="74" t="s">
        <v>243</v>
      </c>
      <c r="O859" s="74" t="s">
        <v>23</v>
      </c>
      <c r="P859" s="74" t="s">
        <v>24</v>
      </c>
      <c r="Q859" s="74"/>
    </row>
    <row r="860" spans="1:17" ht="63.75" x14ac:dyDescent="0.25">
      <c r="A860" s="7">
        <f t="shared" si="13"/>
        <v>858</v>
      </c>
      <c r="B860" s="65" t="s">
        <v>16</v>
      </c>
      <c r="C860" s="65">
        <v>891180084</v>
      </c>
      <c r="D860" s="65">
        <v>2</v>
      </c>
      <c r="E860" s="66" t="s">
        <v>63</v>
      </c>
      <c r="F860" s="67">
        <v>800053310</v>
      </c>
      <c r="G860" s="68">
        <v>8</v>
      </c>
      <c r="H860" s="69" t="s">
        <v>2450</v>
      </c>
      <c r="I860" s="70" t="s">
        <v>2451</v>
      </c>
      <c r="J860" s="71" t="s">
        <v>2452</v>
      </c>
      <c r="K860" s="72">
        <v>12011800</v>
      </c>
      <c r="L860" s="73" t="s">
        <v>2179</v>
      </c>
      <c r="M860" s="74" t="s">
        <v>2138</v>
      </c>
      <c r="N860" s="74" t="s">
        <v>243</v>
      </c>
      <c r="O860" s="74" t="s">
        <v>23</v>
      </c>
      <c r="P860" s="74" t="s">
        <v>24</v>
      </c>
      <c r="Q860" s="74"/>
    </row>
    <row r="861" spans="1:17" ht="114.75" x14ac:dyDescent="0.25">
      <c r="A861" s="7">
        <f t="shared" si="13"/>
        <v>859</v>
      </c>
      <c r="B861" s="65" t="s">
        <v>16</v>
      </c>
      <c r="C861" s="65">
        <v>891180084</v>
      </c>
      <c r="D861" s="65">
        <v>2</v>
      </c>
      <c r="E861" s="66" t="s">
        <v>2453</v>
      </c>
      <c r="F861" s="67">
        <v>830092477</v>
      </c>
      <c r="G861" s="68">
        <v>4</v>
      </c>
      <c r="H861" s="69" t="s">
        <v>2454</v>
      </c>
      <c r="I861" s="70" t="s">
        <v>2455</v>
      </c>
      <c r="J861" s="71" t="s">
        <v>2452</v>
      </c>
      <c r="K861" s="72">
        <v>642640</v>
      </c>
      <c r="L861" s="73" t="s">
        <v>2179</v>
      </c>
      <c r="M861" s="74" t="s">
        <v>2138</v>
      </c>
      <c r="N861" s="74" t="s">
        <v>243</v>
      </c>
      <c r="O861" s="74" t="s">
        <v>23</v>
      </c>
      <c r="P861" s="74" t="s">
        <v>24</v>
      </c>
      <c r="Q861" s="74"/>
    </row>
    <row r="862" spans="1:17" ht="76.5" x14ac:dyDescent="0.25">
      <c r="A862" s="7">
        <f t="shared" si="13"/>
        <v>860</v>
      </c>
      <c r="B862" s="65" t="s">
        <v>16</v>
      </c>
      <c r="C862" s="65">
        <v>891180084</v>
      </c>
      <c r="D862" s="65">
        <v>2</v>
      </c>
      <c r="E862" s="66" t="s">
        <v>2307</v>
      </c>
      <c r="F862" s="67">
        <v>860072122</v>
      </c>
      <c r="G862" s="68">
        <v>9</v>
      </c>
      <c r="H862" s="69" t="s">
        <v>2456</v>
      </c>
      <c r="I862" s="70" t="s">
        <v>2457</v>
      </c>
      <c r="J862" s="71" t="s">
        <v>2452</v>
      </c>
      <c r="K862" s="72">
        <v>14265380</v>
      </c>
      <c r="L862" s="73" t="s">
        <v>2179</v>
      </c>
      <c r="M862" s="74" t="s">
        <v>2138</v>
      </c>
      <c r="N862" s="74" t="s">
        <v>243</v>
      </c>
      <c r="O862" s="74" t="s">
        <v>23</v>
      </c>
      <c r="P862" s="74" t="s">
        <v>24</v>
      </c>
      <c r="Q862" s="74"/>
    </row>
    <row r="863" spans="1:17" ht="153" x14ac:dyDescent="0.25">
      <c r="A863" s="7">
        <f t="shared" si="13"/>
        <v>861</v>
      </c>
      <c r="B863" s="65" t="s">
        <v>16</v>
      </c>
      <c r="C863" s="65">
        <v>891180084</v>
      </c>
      <c r="D863" s="65">
        <v>2</v>
      </c>
      <c r="E863" s="66" t="s">
        <v>2458</v>
      </c>
      <c r="F863" s="67">
        <v>800033374</v>
      </c>
      <c r="G863" s="68">
        <v>3</v>
      </c>
      <c r="H863" s="69" t="s">
        <v>2459</v>
      </c>
      <c r="I863" s="70" t="s">
        <v>2460</v>
      </c>
      <c r="J863" s="71" t="s">
        <v>2452</v>
      </c>
      <c r="K863" s="72">
        <v>612360</v>
      </c>
      <c r="L863" s="73" t="s">
        <v>2179</v>
      </c>
      <c r="M863" s="74" t="s">
        <v>2138</v>
      </c>
      <c r="N863" s="74" t="s">
        <v>243</v>
      </c>
      <c r="O863" s="74" t="s">
        <v>23</v>
      </c>
      <c r="P863" s="74" t="s">
        <v>24</v>
      </c>
      <c r="Q863" s="74"/>
    </row>
    <row r="864" spans="1:17" ht="114.75" x14ac:dyDescent="0.25">
      <c r="A864" s="7">
        <f t="shared" si="13"/>
        <v>862</v>
      </c>
      <c r="B864" s="65" t="s">
        <v>16</v>
      </c>
      <c r="C864" s="65">
        <v>891180084</v>
      </c>
      <c r="D864" s="65">
        <v>2</v>
      </c>
      <c r="E864" s="66" t="s">
        <v>2461</v>
      </c>
      <c r="F864" s="67">
        <v>830090229</v>
      </c>
      <c r="G864" s="68">
        <v>5</v>
      </c>
      <c r="H864" s="69" t="s">
        <v>2462</v>
      </c>
      <c r="I864" s="70" t="s">
        <v>2455</v>
      </c>
      <c r="J864" s="71" t="s">
        <v>2452</v>
      </c>
      <c r="K864" s="72">
        <v>475600</v>
      </c>
      <c r="L864" s="73" t="s">
        <v>2179</v>
      </c>
      <c r="M864" s="74" t="s">
        <v>2138</v>
      </c>
      <c r="N864" s="74" t="s">
        <v>243</v>
      </c>
      <c r="O864" s="74" t="s">
        <v>23</v>
      </c>
      <c r="P864" s="74" t="s">
        <v>24</v>
      </c>
      <c r="Q864" s="74"/>
    </row>
    <row r="865" spans="1:17" ht="102" x14ac:dyDescent="0.25">
      <c r="A865" s="7">
        <f t="shared" si="13"/>
        <v>863</v>
      </c>
      <c r="B865" s="65" t="s">
        <v>16</v>
      </c>
      <c r="C865" s="65">
        <v>891180084</v>
      </c>
      <c r="D865" s="65">
        <v>2</v>
      </c>
      <c r="E865" s="66" t="s">
        <v>2463</v>
      </c>
      <c r="F865" s="67">
        <v>900366668</v>
      </c>
      <c r="G865" s="68">
        <v>5</v>
      </c>
      <c r="H865" s="69" t="s">
        <v>2464</v>
      </c>
      <c r="I865" s="70" t="s">
        <v>2465</v>
      </c>
      <c r="J865" s="71" t="s">
        <v>2452</v>
      </c>
      <c r="K865" s="72">
        <v>1685500</v>
      </c>
      <c r="L865" s="73" t="s">
        <v>2179</v>
      </c>
      <c r="M865" s="74" t="s">
        <v>2138</v>
      </c>
      <c r="N865" s="74" t="s">
        <v>243</v>
      </c>
      <c r="O865" s="74" t="s">
        <v>23</v>
      </c>
      <c r="P865" s="74" t="s">
        <v>24</v>
      </c>
      <c r="Q865" s="74"/>
    </row>
    <row r="866" spans="1:17" ht="216.75" x14ac:dyDescent="0.25">
      <c r="A866" s="7">
        <f t="shared" si="13"/>
        <v>864</v>
      </c>
      <c r="B866" s="65" t="s">
        <v>16</v>
      </c>
      <c r="C866" s="65">
        <v>891180084</v>
      </c>
      <c r="D866" s="65">
        <v>2</v>
      </c>
      <c r="E866" s="66" t="s">
        <v>1393</v>
      </c>
      <c r="F866" s="67">
        <v>860518299</v>
      </c>
      <c r="G866" s="68">
        <v>1</v>
      </c>
      <c r="H866" s="69" t="s">
        <v>2466</v>
      </c>
      <c r="I866" s="70" t="s">
        <v>2467</v>
      </c>
      <c r="J866" s="71" t="s">
        <v>2452</v>
      </c>
      <c r="K866" s="72">
        <v>1085899</v>
      </c>
      <c r="L866" s="73" t="s">
        <v>2179</v>
      </c>
      <c r="M866" s="74" t="s">
        <v>2138</v>
      </c>
      <c r="N866" s="74" t="s">
        <v>243</v>
      </c>
      <c r="O866" s="74" t="s">
        <v>23</v>
      </c>
      <c r="P866" s="74" t="s">
        <v>24</v>
      </c>
      <c r="Q866" s="74"/>
    </row>
    <row r="867" spans="1:17" ht="140.25" x14ac:dyDescent="0.25">
      <c r="A867" s="7">
        <f t="shared" si="13"/>
        <v>865</v>
      </c>
      <c r="B867" s="65" t="s">
        <v>16</v>
      </c>
      <c r="C867" s="65">
        <v>891180084</v>
      </c>
      <c r="D867" s="65">
        <v>2</v>
      </c>
      <c r="E867" s="66" t="s">
        <v>614</v>
      </c>
      <c r="F867" s="67">
        <v>36172136</v>
      </c>
      <c r="G867" s="68">
        <v>1</v>
      </c>
      <c r="H867" s="69" t="s">
        <v>2468</v>
      </c>
      <c r="I867" s="70" t="s">
        <v>2469</v>
      </c>
      <c r="J867" s="71" t="s">
        <v>2452</v>
      </c>
      <c r="K867" s="72">
        <v>3050000</v>
      </c>
      <c r="L867" s="73" t="s">
        <v>2179</v>
      </c>
      <c r="M867" s="74" t="s">
        <v>2138</v>
      </c>
      <c r="N867" s="74" t="s">
        <v>243</v>
      </c>
      <c r="O867" s="74" t="s">
        <v>23</v>
      </c>
      <c r="P867" s="74" t="s">
        <v>24</v>
      </c>
      <c r="Q867" s="74"/>
    </row>
    <row r="868" spans="1:17" ht="140.25" x14ac:dyDescent="0.25">
      <c r="A868" s="7">
        <f t="shared" si="13"/>
        <v>866</v>
      </c>
      <c r="B868" s="65" t="s">
        <v>16</v>
      </c>
      <c r="C868" s="65">
        <v>891180084</v>
      </c>
      <c r="D868" s="65">
        <v>2</v>
      </c>
      <c r="E868" s="66" t="s">
        <v>2470</v>
      </c>
      <c r="F868" s="75" t="s">
        <v>2471</v>
      </c>
      <c r="G868" s="68">
        <v>7</v>
      </c>
      <c r="H868" s="69" t="s">
        <v>2472</v>
      </c>
      <c r="I868" s="70" t="s">
        <v>2473</v>
      </c>
      <c r="J868" s="71" t="s">
        <v>79</v>
      </c>
      <c r="K868" s="72">
        <v>19281600</v>
      </c>
      <c r="L868" s="73" t="s">
        <v>2137</v>
      </c>
      <c r="M868" s="74" t="s">
        <v>2138</v>
      </c>
      <c r="N868" s="74" t="s">
        <v>243</v>
      </c>
      <c r="O868" s="74" t="s">
        <v>23</v>
      </c>
      <c r="P868" s="74" t="s">
        <v>24</v>
      </c>
      <c r="Q868" s="74"/>
    </row>
    <row r="869" spans="1:17" ht="102" x14ac:dyDescent="0.25">
      <c r="A869" s="7">
        <f t="shared" si="13"/>
        <v>867</v>
      </c>
      <c r="B869" s="65" t="s">
        <v>16</v>
      </c>
      <c r="C869" s="65">
        <v>891180084</v>
      </c>
      <c r="D869" s="65">
        <v>2</v>
      </c>
      <c r="E869" s="66" t="s">
        <v>2474</v>
      </c>
      <c r="F869" s="75" t="s">
        <v>2475</v>
      </c>
      <c r="G869" s="68">
        <v>7</v>
      </c>
      <c r="H869" s="69" t="s">
        <v>2476</v>
      </c>
      <c r="I869" s="70" t="s">
        <v>2477</v>
      </c>
      <c r="J869" s="71" t="s">
        <v>79</v>
      </c>
      <c r="K869" s="72">
        <v>350000</v>
      </c>
      <c r="L869" s="73" t="s">
        <v>2137</v>
      </c>
      <c r="M869" s="74" t="s">
        <v>2138</v>
      </c>
      <c r="N869" s="74" t="s">
        <v>243</v>
      </c>
      <c r="O869" s="74" t="s">
        <v>23</v>
      </c>
      <c r="P869" s="74" t="s">
        <v>24</v>
      </c>
      <c r="Q869" s="74"/>
    </row>
    <row r="870" spans="1:17" ht="89.25" x14ac:dyDescent="0.25">
      <c r="A870" s="7">
        <f t="shared" si="13"/>
        <v>868</v>
      </c>
      <c r="B870" s="65" t="s">
        <v>16</v>
      </c>
      <c r="C870" s="65">
        <v>891180084</v>
      </c>
      <c r="D870" s="65">
        <v>2</v>
      </c>
      <c r="E870" s="66" t="s">
        <v>2478</v>
      </c>
      <c r="F870" s="75" t="s">
        <v>2479</v>
      </c>
      <c r="G870" s="68">
        <v>2</v>
      </c>
      <c r="H870" s="69" t="s">
        <v>2480</v>
      </c>
      <c r="I870" s="70" t="s">
        <v>2481</v>
      </c>
      <c r="J870" s="71" t="s">
        <v>91</v>
      </c>
      <c r="K870" s="72">
        <v>7860555</v>
      </c>
      <c r="L870" s="73" t="s">
        <v>2179</v>
      </c>
      <c r="M870" s="74" t="s">
        <v>2138</v>
      </c>
      <c r="N870" s="74" t="s">
        <v>243</v>
      </c>
      <c r="O870" s="74" t="s">
        <v>23</v>
      </c>
      <c r="P870" s="74" t="s">
        <v>24</v>
      </c>
      <c r="Q870" s="74"/>
    </row>
    <row r="871" spans="1:17" ht="76.5" x14ac:dyDescent="0.25">
      <c r="A871" s="7">
        <f t="shared" si="13"/>
        <v>869</v>
      </c>
      <c r="B871" s="65" t="s">
        <v>16</v>
      </c>
      <c r="C871" s="65">
        <v>891180084</v>
      </c>
      <c r="D871" s="65">
        <v>2</v>
      </c>
      <c r="E871" s="66" t="s">
        <v>1435</v>
      </c>
      <c r="F871" s="75" t="s">
        <v>2482</v>
      </c>
      <c r="G871" s="68">
        <v>3</v>
      </c>
      <c r="H871" s="69" t="s">
        <v>2483</v>
      </c>
      <c r="I871" s="70" t="s">
        <v>2484</v>
      </c>
      <c r="J871" s="71" t="s">
        <v>2485</v>
      </c>
      <c r="K871" s="72">
        <v>231884</v>
      </c>
      <c r="L871" s="73" t="s">
        <v>2179</v>
      </c>
      <c r="M871" s="74" t="s">
        <v>2138</v>
      </c>
      <c r="N871" s="74" t="s">
        <v>243</v>
      </c>
      <c r="O871" s="74" t="s">
        <v>23</v>
      </c>
      <c r="P871" s="74" t="s">
        <v>24</v>
      </c>
      <c r="Q871" s="74"/>
    </row>
    <row r="872" spans="1:17" ht="140.25" x14ac:dyDescent="0.25">
      <c r="A872" s="7">
        <f t="shared" si="13"/>
        <v>870</v>
      </c>
      <c r="B872" s="65" t="s">
        <v>16</v>
      </c>
      <c r="C872" s="65">
        <v>891180084</v>
      </c>
      <c r="D872" s="65">
        <v>2</v>
      </c>
      <c r="E872" s="66" t="s">
        <v>1522</v>
      </c>
      <c r="F872" s="75" t="s">
        <v>2486</v>
      </c>
      <c r="G872" s="68">
        <v>6</v>
      </c>
      <c r="H872" s="69" t="s">
        <v>2487</v>
      </c>
      <c r="I872" s="70" t="s">
        <v>2488</v>
      </c>
      <c r="J872" s="71" t="s">
        <v>2489</v>
      </c>
      <c r="K872" s="72">
        <v>4361637</v>
      </c>
      <c r="L872" s="73" t="s">
        <v>2179</v>
      </c>
      <c r="M872" s="74" t="s">
        <v>2138</v>
      </c>
      <c r="N872" s="74" t="s">
        <v>243</v>
      </c>
      <c r="O872" s="74" t="s">
        <v>23</v>
      </c>
      <c r="P872" s="74" t="s">
        <v>24</v>
      </c>
      <c r="Q872" s="74"/>
    </row>
    <row r="873" spans="1:17" ht="127.5" x14ac:dyDescent="0.25">
      <c r="A873" s="7">
        <f t="shared" si="13"/>
        <v>871</v>
      </c>
      <c r="B873" s="65" t="s">
        <v>16</v>
      </c>
      <c r="C873" s="65">
        <v>891180084</v>
      </c>
      <c r="D873" s="65">
        <v>2</v>
      </c>
      <c r="E873" s="66" t="s">
        <v>2307</v>
      </c>
      <c r="F873" s="75" t="s">
        <v>2490</v>
      </c>
      <c r="G873" s="68">
        <v>9</v>
      </c>
      <c r="H873" s="69" t="s">
        <v>2491</v>
      </c>
      <c r="I873" s="70" t="s">
        <v>2492</v>
      </c>
      <c r="J873" s="71" t="s">
        <v>2489</v>
      </c>
      <c r="K873" s="72">
        <v>6907104</v>
      </c>
      <c r="L873" s="73" t="s">
        <v>2179</v>
      </c>
      <c r="M873" s="74" t="s">
        <v>2138</v>
      </c>
      <c r="N873" s="74" t="s">
        <v>243</v>
      </c>
      <c r="O873" s="74" t="s">
        <v>23</v>
      </c>
      <c r="P873" s="74" t="s">
        <v>24</v>
      </c>
      <c r="Q873" s="74"/>
    </row>
    <row r="874" spans="1:17" ht="89.25" x14ac:dyDescent="0.25">
      <c r="A874" s="7">
        <f t="shared" si="13"/>
        <v>872</v>
      </c>
      <c r="B874" s="65" t="s">
        <v>16</v>
      </c>
      <c r="C874" s="65">
        <v>891180084</v>
      </c>
      <c r="D874" s="65">
        <v>2</v>
      </c>
      <c r="E874" s="66" t="s">
        <v>2493</v>
      </c>
      <c r="F874" s="75" t="s">
        <v>2494</v>
      </c>
      <c r="G874" s="68">
        <v>3</v>
      </c>
      <c r="H874" s="69" t="s">
        <v>2495</v>
      </c>
      <c r="I874" s="70" t="s">
        <v>2496</v>
      </c>
      <c r="J874" s="71" t="s">
        <v>2489</v>
      </c>
      <c r="K874" s="72">
        <v>9800000</v>
      </c>
      <c r="L874" s="73" t="s">
        <v>2179</v>
      </c>
      <c r="M874" s="74" t="s">
        <v>2138</v>
      </c>
      <c r="N874" s="74" t="s">
        <v>243</v>
      </c>
      <c r="O874" s="74" t="s">
        <v>23</v>
      </c>
      <c r="P874" s="74" t="s">
        <v>24</v>
      </c>
      <c r="Q874" s="74"/>
    </row>
    <row r="875" spans="1:17" ht="140.25" x14ac:dyDescent="0.25">
      <c r="A875" s="7">
        <f t="shared" si="13"/>
        <v>873</v>
      </c>
      <c r="B875" s="65" t="s">
        <v>16</v>
      </c>
      <c r="C875" s="65">
        <v>891180084</v>
      </c>
      <c r="D875" s="65">
        <v>2</v>
      </c>
      <c r="E875" s="66" t="s">
        <v>2201</v>
      </c>
      <c r="F875" s="67">
        <v>800255008</v>
      </c>
      <c r="G875" s="68">
        <v>5</v>
      </c>
      <c r="H875" s="69" t="s">
        <v>2497</v>
      </c>
      <c r="I875" s="70" t="s">
        <v>2498</v>
      </c>
      <c r="J875" s="71" t="s">
        <v>2499</v>
      </c>
      <c r="K875" s="72">
        <v>6152444</v>
      </c>
      <c r="L875" s="73" t="s">
        <v>2179</v>
      </c>
      <c r="M875" s="74" t="s">
        <v>2138</v>
      </c>
      <c r="N875" s="74" t="s">
        <v>243</v>
      </c>
      <c r="O875" s="74" t="s">
        <v>23</v>
      </c>
      <c r="P875" s="74" t="s">
        <v>24</v>
      </c>
      <c r="Q875" s="74"/>
    </row>
    <row r="876" spans="1:17" ht="76.5" x14ac:dyDescent="0.25">
      <c r="A876" s="7">
        <f t="shared" si="13"/>
        <v>874</v>
      </c>
      <c r="B876" s="65" t="s">
        <v>16</v>
      </c>
      <c r="C876" s="65">
        <v>891180084</v>
      </c>
      <c r="D876" s="65">
        <v>2</v>
      </c>
      <c r="E876" s="66" t="s">
        <v>2307</v>
      </c>
      <c r="F876" s="67">
        <v>860072122</v>
      </c>
      <c r="G876" s="68">
        <v>9</v>
      </c>
      <c r="H876" s="69" t="s">
        <v>2500</v>
      </c>
      <c r="I876" s="70" t="s">
        <v>2501</v>
      </c>
      <c r="J876" s="71" t="s">
        <v>2502</v>
      </c>
      <c r="K876" s="72">
        <v>4397908</v>
      </c>
      <c r="L876" s="73" t="s">
        <v>2179</v>
      </c>
      <c r="M876" s="74" t="s">
        <v>2138</v>
      </c>
      <c r="N876" s="74" t="s">
        <v>243</v>
      </c>
      <c r="O876" s="74" t="s">
        <v>23</v>
      </c>
      <c r="P876" s="74" t="s">
        <v>24</v>
      </c>
      <c r="Q876" s="74"/>
    </row>
    <row r="877" spans="1:17" ht="76.5" x14ac:dyDescent="0.25">
      <c r="A877" s="7">
        <f t="shared" si="13"/>
        <v>875</v>
      </c>
      <c r="B877" s="65" t="s">
        <v>16</v>
      </c>
      <c r="C877" s="65">
        <v>891180084</v>
      </c>
      <c r="D877" s="65">
        <v>2</v>
      </c>
      <c r="E877" s="66" t="s">
        <v>2503</v>
      </c>
      <c r="F877" s="67">
        <v>71739665</v>
      </c>
      <c r="G877" s="68">
        <v>9</v>
      </c>
      <c r="H877" s="69" t="s">
        <v>2504</v>
      </c>
      <c r="I877" s="70" t="s">
        <v>2505</v>
      </c>
      <c r="J877" s="71" t="s">
        <v>2502</v>
      </c>
      <c r="K877" s="72">
        <v>595080</v>
      </c>
      <c r="L877" s="73" t="s">
        <v>2179</v>
      </c>
      <c r="M877" s="74" t="s">
        <v>2138</v>
      </c>
      <c r="N877" s="74" t="s">
        <v>243</v>
      </c>
      <c r="O877" s="74" t="s">
        <v>23</v>
      </c>
      <c r="P877" s="74" t="s">
        <v>24</v>
      </c>
      <c r="Q877" s="74"/>
    </row>
    <row r="878" spans="1:17" ht="63.75" x14ac:dyDescent="0.25">
      <c r="A878" s="7">
        <f t="shared" si="13"/>
        <v>876</v>
      </c>
      <c r="B878" s="65" t="s">
        <v>16</v>
      </c>
      <c r="C878" s="65">
        <v>891180084</v>
      </c>
      <c r="D878" s="65">
        <v>2</v>
      </c>
      <c r="E878" s="66" t="s">
        <v>681</v>
      </c>
      <c r="F878" s="67">
        <v>830025281</v>
      </c>
      <c r="G878" s="68">
        <v>2</v>
      </c>
      <c r="H878" s="69" t="s">
        <v>2506</v>
      </c>
      <c r="I878" s="70" t="s">
        <v>2507</v>
      </c>
      <c r="J878" s="71" t="s">
        <v>2502</v>
      </c>
      <c r="K878" s="72">
        <v>1830000</v>
      </c>
      <c r="L878" s="73" t="s">
        <v>2179</v>
      </c>
      <c r="M878" s="74" t="s">
        <v>2138</v>
      </c>
      <c r="N878" s="74" t="s">
        <v>243</v>
      </c>
      <c r="O878" s="74" t="s">
        <v>23</v>
      </c>
      <c r="P878" s="74" t="s">
        <v>24</v>
      </c>
      <c r="Q878" s="74"/>
    </row>
    <row r="879" spans="1:17" ht="76.5" x14ac:dyDescent="0.25">
      <c r="A879" s="7">
        <f t="shared" si="13"/>
        <v>877</v>
      </c>
      <c r="B879" s="65" t="s">
        <v>16</v>
      </c>
      <c r="C879" s="65">
        <v>891180084</v>
      </c>
      <c r="D879" s="65">
        <v>2</v>
      </c>
      <c r="E879" s="66" t="s">
        <v>1649</v>
      </c>
      <c r="F879" s="67">
        <v>800198583</v>
      </c>
      <c r="G879" s="68">
        <v>4</v>
      </c>
      <c r="H879" s="69" t="s">
        <v>2508</v>
      </c>
      <c r="I879" s="70" t="s">
        <v>2509</v>
      </c>
      <c r="J879" s="71" t="s">
        <v>2502</v>
      </c>
      <c r="K879" s="72">
        <v>209000</v>
      </c>
      <c r="L879" s="73" t="s">
        <v>2179</v>
      </c>
      <c r="M879" s="74" t="s">
        <v>2138</v>
      </c>
      <c r="N879" s="74" t="s">
        <v>243</v>
      </c>
      <c r="O879" s="74" t="s">
        <v>23</v>
      </c>
      <c r="P879" s="74" t="s">
        <v>24</v>
      </c>
      <c r="Q879" s="74"/>
    </row>
    <row r="880" spans="1:17" ht="89.25" x14ac:dyDescent="0.25">
      <c r="A880" s="7">
        <f t="shared" si="13"/>
        <v>878</v>
      </c>
      <c r="B880" s="65" t="s">
        <v>16</v>
      </c>
      <c r="C880" s="65">
        <v>891180084</v>
      </c>
      <c r="D880" s="65">
        <v>2</v>
      </c>
      <c r="E880" s="66" t="s">
        <v>2510</v>
      </c>
      <c r="F880" s="67">
        <v>12135560</v>
      </c>
      <c r="G880" s="68">
        <v>7</v>
      </c>
      <c r="H880" s="69" t="s">
        <v>2511</v>
      </c>
      <c r="I880" s="70" t="s">
        <v>2512</v>
      </c>
      <c r="J880" s="71" t="s">
        <v>2502</v>
      </c>
      <c r="K880" s="72">
        <v>6268640</v>
      </c>
      <c r="L880" s="73" t="s">
        <v>2179</v>
      </c>
      <c r="M880" s="74" t="s">
        <v>2138</v>
      </c>
      <c r="N880" s="74" t="s">
        <v>243</v>
      </c>
      <c r="O880" s="74" t="s">
        <v>23</v>
      </c>
      <c r="P880" s="74" t="s">
        <v>24</v>
      </c>
      <c r="Q880" s="74"/>
    </row>
    <row r="881" spans="1:17" ht="63.75" x14ac:dyDescent="0.25">
      <c r="A881" s="7">
        <f t="shared" si="13"/>
        <v>879</v>
      </c>
      <c r="B881" s="65" t="s">
        <v>16</v>
      </c>
      <c r="C881" s="65">
        <v>891180084</v>
      </c>
      <c r="D881" s="65">
        <v>2</v>
      </c>
      <c r="E881" s="66" t="s">
        <v>2513</v>
      </c>
      <c r="F881" s="67">
        <v>107525399</v>
      </c>
      <c r="G881" s="68">
        <v>5</v>
      </c>
      <c r="H881" s="69" t="s">
        <v>2514</v>
      </c>
      <c r="I881" s="70" t="s">
        <v>2515</v>
      </c>
      <c r="J881" s="71" t="s">
        <v>2502</v>
      </c>
      <c r="K881" s="72">
        <v>5250000</v>
      </c>
      <c r="L881" s="73" t="s">
        <v>2137</v>
      </c>
      <c r="M881" s="74" t="s">
        <v>2138</v>
      </c>
      <c r="N881" s="74" t="s">
        <v>243</v>
      </c>
      <c r="O881" s="74" t="s">
        <v>23</v>
      </c>
      <c r="P881" s="74" t="s">
        <v>24</v>
      </c>
      <c r="Q881" s="74"/>
    </row>
    <row r="882" spans="1:17" ht="114.75" x14ac:dyDescent="0.25">
      <c r="A882" s="7">
        <f t="shared" si="13"/>
        <v>880</v>
      </c>
      <c r="B882" s="65" t="s">
        <v>16</v>
      </c>
      <c r="C882" s="65">
        <v>891180084</v>
      </c>
      <c r="D882" s="65">
        <v>2</v>
      </c>
      <c r="E882" s="66" t="s">
        <v>2516</v>
      </c>
      <c r="F882" s="67">
        <v>55176892</v>
      </c>
      <c r="G882" s="68">
        <v>9</v>
      </c>
      <c r="H882" s="69" t="s">
        <v>2517</v>
      </c>
      <c r="I882" s="70" t="s">
        <v>2518</v>
      </c>
      <c r="J882" s="71" t="s">
        <v>2502</v>
      </c>
      <c r="K882" s="72">
        <v>2120000</v>
      </c>
      <c r="L882" s="73" t="s">
        <v>2179</v>
      </c>
      <c r="M882" s="74" t="s">
        <v>2138</v>
      </c>
      <c r="N882" s="74" t="s">
        <v>243</v>
      </c>
      <c r="O882" s="74" t="s">
        <v>23</v>
      </c>
      <c r="P882" s="74" t="s">
        <v>24</v>
      </c>
      <c r="Q882" s="74"/>
    </row>
    <row r="883" spans="1:17" ht="165.75" x14ac:dyDescent="0.25">
      <c r="A883" s="7">
        <f t="shared" si="13"/>
        <v>881</v>
      </c>
      <c r="B883" s="65" t="s">
        <v>16</v>
      </c>
      <c r="C883" s="65">
        <v>891180084</v>
      </c>
      <c r="D883" s="65">
        <v>2</v>
      </c>
      <c r="E883" s="66" t="s">
        <v>2519</v>
      </c>
      <c r="F883" s="75">
        <v>7730527</v>
      </c>
      <c r="G883" s="68">
        <v>7</v>
      </c>
      <c r="H883" s="69" t="s">
        <v>2520</v>
      </c>
      <c r="I883" s="70" t="s">
        <v>2521</v>
      </c>
      <c r="J883" s="71" t="s">
        <v>2502</v>
      </c>
      <c r="K883" s="72">
        <v>1300000</v>
      </c>
      <c r="L883" s="73" t="s">
        <v>2137</v>
      </c>
      <c r="M883" s="74" t="s">
        <v>2138</v>
      </c>
      <c r="N883" s="74" t="s">
        <v>243</v>
      </c>
      <c r="O883" s="74" t="s">
        <v>23</v>
      </c>
      <c r="P883" s="74" t="s">
        <v>24</v>
      </c>
      <c r="Q883" s="74"/>
    </row>
    <row r="884" spans="1:17" ht="63.75" x14ac:dyDescent="0.25">
      <c r="A884" s="7">
        <f t="shared" si="13"/>
        <v>882</v>
      </c>
      <c r="B884" s="65" t="s">
        <v>16</v>
      </c>
      <c r="C884" s="65">
        <v>891180084</v>
      </c>
      <c r="D884" s="65">
        <v>2</v>
      </c>
      <c r="E884" s="66" t="s">
        <v>2522</v>
      </c>
      <c r="F884" s="67">
        <v>1075244729</v>
      </c>
      <c r="G884" s="68">
        <v>1</v>
      </c>
      <c r="H884" s="69" t="s">
        <v>2523</v>
      </c>
      <c r="I884" s="70" t="s">
        <v>2524</v>
      </c>
      <c r="J884" s="71" t="s">
        <v>2502</v>
      </c>
      <c r="K884" s="72">
        <v>5250000</v>
      </c>
      <c r="L884" s="73" t="s">
        <v>2137</v>
      </c>
      <c r="M884" s="74" t="s">
        <v>2138</v>
      </c>
      <c r="N884" s="74" t="s">
        <v>243</v>
      </c>
      <c r="O884" s="74" t="s">
        <v>23</v>
      </c>
      <c r="P884" s="74" t="s">
        <v>24</v>
      </c>
      <c r="Q884" s="74"/>
    </row>
    <row r="885" spans="1:17" ht="127.5" x14ac:dyDescent="0.25">
      <c r="A885" s="7">
        <f t="shared" si="13"/>
        <v>883</v>
      </c>
      <c r="B885" s="65" t="s">
        <v>16</v>
      </c>
      <c r="C885" s="65">
        <v>891180084</v>
      </c>
      <c r="D885" s="65">
        <v>2</v>
      </c>
      <c r="E885" s="66" t="s">
        <v>2525</v>
      </c>
      <c r="F885" s="67">
        <v>1079508503</v>
      </c>
      <c r="G885" s="68">
        <v>3</v>
      </c>
      <c r="H885" s="69" t="s">
        <v>2526</v>
      </c>
      <c r="I885" s="70" t="s">
        <v>2527</v>
      </c>
      <c r="J885" s="71" t="s">
        <v>2502</v>
      </c>
      <c r="K885" s="72">
        <v>5600000</v>
      </c>
      <c r="L885" s="73" t="s">
        <v>2137</v>
      </c>
      <c r="M885" s="74" t="s">
        <v>2138</v>
      </c>
      <c r="N885" s="74" t="s">
        <v>243</v>
      </c>
      <c r="O885" s="74" t="s">
        <v>23</v>
      </c>
      <c r="P885" s="74" t="s">
        <v>24</v>
      </c>
      <c r="Q885" s="74"/>
    </row>
    <row r="886" spans="1:17" ht="102" x14ac:dyDescent="0.25">
      <c r="A886" s="7">
        <f t="shared" si="13"/>
        <v>884</v>
      </c>
      <c r="B886" s="65" t="s">
        <v>16</v>
      </c>
      <c r="C886" s="65">
        <v>891180084</v>
      </c>
      <c r="D886" s="65">
        <v>2</v>
      </c>
      <c r="E886" s="66" t="s">
        <v>2528</v>
      </c>
      <c r="F886" s="67">
        <v>12201071</v>
      </c>
      <c r="G886" s="68">
        <v>1</v>
      </c>
      <c r="H886" s="69" t="s">
        <v>2529</v>
      </c>
      <c r="I886" s="70" t="s">
        <v>2530</v>
      </c>
      <c r="J886" s="71" t="s">
        <v>2502</v>
      </c>
      <c r="K886" s="72">
        <v>9600000</v>
      </c>
      <c r="L886" s="73" t="s">
        <v>2137</v>
      </c>
      <c r="M886" s="74" t="s">
        <v>2138</v>
      </c>
      <c r="N886" s="74" t="s">
        <v>243</v>
      </c>
      <c r="O886" s="74" t="s">
        <v>23</v>
      </c>
      <c r="P886" s="74" t="s">
        <v>24</v>
      </c>
      <c r="Q886" s="74"/>
    </row>
    <row r="887" spans="1:17" ht="63.75" x14ac:dyDescent="0.25">
      <c r="A887" s="7">
        <f t="shared" si="13"/>
        <v>885</v>
      </c>
      <c r="B887" s="65" t="s">
        <v>16</v>
      </c>
      <c r="C887" s="65">
        <v>891180084</v>
      </c>
      <c r="D887" s="65">
        <v>2</v>
      </c>
      <c r="E887" s="66" t="s">
        <v>2531</v>
      </c>
      <c r="F887" s="67">
        <v>1075254244</v>
      </c>
      <c r="G887" s="68">
        <v>4</v>
      </c>
      <c r="H887" s="69" t="s">
        <v>2532</v>
      </c>
      <c r="I887" s="70" t="s">
        <v>2515</v>
      </c>
      <c r="J887" s="71" t="s">
        <v>2502</v>
      </c>
      <c r="K887" s="72">
        <v>5250000</v>
      </c>
      <c r="L887" s="73" t="s">
        <v>2137</v>
      </c>
      <c r="M887" s="74" t="s">
        <v>2138</v>
      </c>
      <c r="N887" s="74" t="s">
        <v>243</v>
      </c>
      <c r="O887" s="74" t="s">
        <v>23</v>
      </c>
      <c r="P887" s="74" t="s">
        <v>24</v>
      </c>
      <c r="Q887" s="74"/>
    </row>
    <row r="888" spans="1:17" ht="165.75" x14ac:dyDescent="0.25">
      <c r="A888" s="7">
        <f t="shared" si="13"/>
        <v>886</v>
      </c>
      <c r="B888" s="65" t="s">
        <v>16</v>
      </c>
      <c r="C888" s="65">
        <v>891180084</v>
      </c>
      <c r="D888" s="65">
        <v>2</v>
      </c>
      <c r="E888" s="66" t="s">
        <v>2533</v>
      </c>
      <c r="F888" s="67">
        <v>1075540317</v>
      </c>
      <c r="G888" s="68">
        <v>1</v>
      </c>
      <c r="H888" s="69" t="s">
        <v>2534</v>
      </c>
      <c r="I888" s="70" t="s">
        <v>2535</v>
      </c>
      <c r="J888" s="71" t="s">
        <v>2536</v>
      </c>
      <c r="K888" s="72">
        <v>4200000</v>
      </c>
      <c r="L888" s="73" t="s">
        <v>2137</v>
      </c>
      <c r="M888" s="74" t="s">
        <v>2138</v>
      </c>
      <c r="N888" s="74" t="s">
        <v>243</v>
      </c>
      <c r="O888" s="74" t="s">
        <v>23</v>
      </c>
      <c r="P888" s="74" t="s">
        <v>24</v>
      </c>
      <c r="Q888" s="74"/>
    </row>
    <row r="889" spans="1:17" ht="140.25" x14ac:dyDescent="0.25">
      <c r="A889" s="7">
        <f t="shared" si="13"/>
        <v>887</v>
      </c>
      <c r="B889" s="65" t="s">
        <v>16</v>
      </c>
      <c r="C889" s="65">
        <v>891180084</v>
      </c>
      <c r="D889" s="65">
        <v>2</v>
      </c>
      <c r="E889" s="66" t="s">
        <v>2537</v>
      </c>
      <c r="F889" s="67">
        <v>18125225</v>
      </c>
      <c r="G889" s="68">
        <v>3</v>
      </c>
      <c r="H889" s="69" t="s">
        <v>2538</v>
      </c>
      <c r="I889" s="70" t="s">
        <v>2539</v>
      </c>
      <c r="J889" s="71" t="s">
        <v>2536</v>
      </c>
      <c r="K889" s="72">
        <v>3655000</v>
      </c>
      <c r="L889" s="73" t="s">
        <v>2179</v>
      </c>
      <c r="M889" s="74" t="s">
        <v>2138</v>
      </c>
      <c r="N889" s="74" t="s">
        <v>243</v>
      </c>
      <c r="O889" s="74" t="s">
        <v>23</v>
      </c>
      <c r="P889" s="74" t="s">
        <v>24</v>
      </c>
      <c r="Q889" s="74"/>
    </row>
    <row r="890" spans="1:17" ht="140.25" x14ac:dyDescent="0.25">
      <c r="A890" s="7">
        <f t="shared" si="13"/>
        <v>888</v>
      </c>
      <c r="B890" s="65" t="s">
        <v>16</v>
      </c>
      <c r="C890" s="65">
        <v>891180084</v>
      </c>
      <c r="D890" s="65">
        <v>2</v>
      </c>
      <c r="E890" s="66" t="s">
        <v>2540</v>
      </c>
      <c r="F890" s="67">
        <v>1075218216</v>
      </c>
      <c r="G890" s="68">
        <v>5</v>
      </c>
      <c r="H890" s="69" t="s">
        <v>2541</v>
      </c>
      <c r="I890" s="70" t="s">
        <v>2542</v>
      </c>
      <c r="J890" s="71" t="s">
        <v>2543</v>
      </c>
      <c r="K890" s="72">
        <v>19281600</v>
      </c>
      <c r="L890" s="73" t="s">
        <v>2137</v>
      </c>
      <c r="M890" s="74" t="s">
        <v>2138</v>
      </c>
      <c r="N890" s="74" t="s">
        <v>243</v>
      </c>
      <c r="O890" s="74" t="s">
        <v>23</v>
      </c>
      <c r="P890" s="74" t="s">
        <v>24</v>
      </c>
      <c r="Q890" s="74"/>
    </row>
    <row r="891" spans="1:17" ht="114.75" x14ac:dyDescent="0.25">
      <c r="A891" s="7">
        <f t="shared" si="13"/>
        <v>889</v>
      </c>
      <c r="B891" s="65" t="s">
        <v>16</v>
      </c>
      <c r="C891" s="65">
        <v>891180084</v>
      </c>
      <c r="D891" s="65">
        <v>2</v>
      </c>
      <c r="E891" s="66" t="s">
        <v>269</v>
      </c>
      <c r="F891" s="75">
        <v>7712669</v>
      </c>
      <c r="G891" s="68">
        <v>8</v>
      </c>
      <c r="H891" s="69" t="s">
        <v>2544</v>
      </c>
      <c r="I891" s="70" t="s">
        <v>2545</v>
      </c>
      <c r="J891" s="71" t="s">
        <v>2546</v>
      </c>
      <c r="K891" s="72">
        <v>6000000</v>
      </c>
      <c r="L891" s="73" t="s">
        <v>2137</v>
      </c>
      <c r="M891" s="74" t="s">
        <v>2138</v>
      </c>
      <c r="N891" s="74" t="s">
        <v>243</v>
      </c>
      <c r="O891" s="74" t="s">
        <v>23</v>
      </c>
      <c r="P891" s="74" t="s">
        <v>24</v>
      </c>
      <c r="Q891" s="74"/>
    </row>
    <row r="892" spans="1:17" ht="140.25" x14ac:dyDescent="0.25">
      <c r="A892" s="7">
        <f t="shared" si="13"/>
        <v>890</v>
      </c>
      <c r="B892" s="65" t="s">
        <v>16</v>
      </c>
      <c r="C892" s="65">
        <v>891180084</v>
      </c>
      <c r="D892" s="65">
        <v>2</v>
      </c>
      <c r="E892" s="66" t="s">
        <v>224</v>
      </c>
      <c r="F892" s="67">
        <v>900170943</v>
      </c>
      <c r="G892" s="68">
        <v>3</v>
      </c>
      <c r="H892" s="69" t="s">
        <v>2547</v>
      </c>
      <c r="I892" s="70" t="s">
        <v>2548</v>
      </c>
      <c r="J892" s="71" t="s">
        <v>2549</v>
      </c>
      <c r="K892" s="72">
        <v>66907939</v>
      </c>
      <c r="L892" s="73" t="s">
        <v>2179</v>
      </c>
      <c r="M892" s="74" t="s">
        <v>2138</v>
      </c>
      <c r="N892" s="74" t="s">
        <v>243</v>
      </c>
      <c r="O892" s="74" t="s">
        <v>23</v>
      </c>
      <c r="P892" s="74" t="s">
        <v>24</v>
      </c>
      <c r="Q892" s="74"/>
    </row>
    <row r="893" spans="1:17" ht="114.75" x14ac:dyDescent="0.25">
      <c r="A893" s="7">
        <f t="shared" si="13"/>
        <v>891</v>
      </c>
      <c r="B893" s="65" t="s">
        <v>16</v>
      </c>
      <c r="C893" s="65">
        <v>891180084</v>
      </c>
      <c r="D893" s="65">
        <v>2</v>
      </c>
      <c r="E893" s="66" t="s">
        <v>2550</v>
      </c>
      <c r="F893" s="67">
        <v>36348086</v>
      </c>
      <c r="G893" s="68">
        <v>9</v>
      </c>
      <c r="H893" s="69" t="s">
        <v>2551</v>
      </c>
      <c r="I893" s="70" t="s">
        <v>2552</v>
      </c>
      <c r="J893" s="71" t="s">
        <v>107</v>
      </c>
      <c r="K893" s="72">
        <v>3000000</v>
      </c>
      <c r="L893" s="73" t="s">
        <v>2137</v>
      </c>
      <c r="M893" s="74" t="s">
        <v>2138</v>
      </c>
      <c r="N893" s="74" t="s">
        <v>243</v>
      </c>
      <c r="O893" s="74" t="s">
        <v>23</v>
      </c>
      <c r="P893" s="74" t="s">
        <v>24</v>
      </c>
      <c r="Q893" s="74"/>
    </row>
    <row r="894" spans="1:17" ht="114.75" x14ac:dyDescent="0.25">
      <c r="A894" s="7">
        <f t="shared" si="13"/>
        <v>892</v>
      </c>
      <c r="B894" s="65" t="s">
        <v>16</v>
      </c>
      <c r="C894" s="65">
        <v>891180084</v>
      </c>
      <c r="D894" s="65">
        <v>2</v>
      </c>
      <c r="E894" s="66" t="s">
        <v>202</v>
      </c>
      <c r="F894" s="67">
        <v>890935513</v>
      </c>
      <c r="G894" s="68">
        <v>9</v>
      </c>
      <c r="H894" s="69" t="s">
        <v>2553</v>
      </c>
      <c r="I894" s="70" t="s">
        <v>2554</v>
      </c>
      <c r="J894" s="71" t="s">
        <v>111</v>
      </c>
      <c r="K894" s="72">
        <v>522000</v>
      </c>
      <c r="L894" s="73" t="s">
        <v>2179</v>
      </c>
      <c r="M894" s="74" t="s">
        <v>2138</v>
      </c>
      <c r="N894" s="74" t="s">
        <v>243</v>
      </c>
      <c r="O894" s="74" t="s">
        <v>23</v>
      </c>
      <c r="P894" s="74" t="s">
        <v>24</v>
      </c>
      <c r="Q894" s="74"/>
    </row>
    <row r="895" spans="1:17" ht="76.5" x14ac:dyDescent="0.25">
      <c r="A895" s="7">
        <f t="shared" si="13"/>
        <v>893</v>
      </c>
      <c r="B895" s="65" t="s">
        <v>16</v>
      </c>
      <c r="C895" s="65">
        <v>891180084</v>
      </c>
      <c r="D895" s="65">
        <v>2</v>
      </c>
      <c r="E895" s="66" t="s">
        <v>2437</v>
      </c>
      <c r="F895" s="67">
        <v>830024737</v>
      </c>
      <c r="G895" s="68">
        <v>4</v>
      </c>
      <c r="H895" s="69" t="s">
        <v>2555</v>
      </c>
      <c r="I895" s="70" t="s">
        <v>2556</v>
      </c>
      <c r="J895" s="71" t="s">
        <v>111</v>
      </c>
      <c r="K895" s="72">
        <v>11971200</v>
      </c>
      <c r="L895" s="73" t="s">
        <v>2179</v>
      </c>
      <c r="M895" s="74" t="s">
        <v>2138</v>
      </c>
      <c r="N895" s="74" t="s">
        <v>243</v>
      </c>
      <c r="O895" s="74" t="s">
        <v>23</v>
      </c>
      <c r="P895" s="74" t="s">
        <v>24</v>
      </c>
      <c r="Q895" s="74"/>
    </row>
    <row r="896" spans="1:17" ht="102" x14ac:dyDescent="0.25">
      <c r="A896" s="7">
        <f t="shared" si="13"/>
        <v>894</v>
      </c>
      <c r="B896" s="65" t="s">
        <v>16</v>
      </c>
      <c r="C896" s="65">
        <v>891180084</v>
      </c>
      <c r="D896" s="65">
        <v>2</v>
      </c>
      <c r="E896" s="66" t="s">
        <v>1649</v>
      </c>
      <c r="F896" s="67">
        <v>800198583</v>
      </c>
      <c r="G896" s="68">
        <v>4</v>
      </c>
      <c r="H896" s="69" t="s">
        <v>2557</v>
      </c>
      <c r="I896" s="70" t="s">
        <v>2558</v>
      </c>
      <c r="J896" s="71" t="s">
        <v>111</v>
      </c>
      <c r="K896" s="72">
        <v>719055</v>
      </c>
      <c r="L896" s="73" t="s">
        <v>2179</v>
      </c>
      <c r="M896" s="74" t="s">
        <v>2138</v>
      </c>
      <c r="N896" s="74" t="s">
        <v>243</v>
      </c>
      <c r="O896" s="74" t="s">
        <v>23</v>
      </c>
      <c r="P896" s="74" t="s">
        <v>24</v>
      </c>
      <c r="Q896" s="74"/>
    </row>
    <row r="897" spans="1:17" ht="153" x14ac:dyDescent="0.25">
      <c r="A897" s="7">
        <f t="shared" si="13"/>
        <v>895</v>
      </c>
      <c r="B897" s="65" t="s">
        <v>16</v>
      </c>
      <c r="C897" s="65">
        <v>891180084</v>
      </c>
      <c r="D897" s="65">
        <v>2</v>
      </c>
      <c r="E897" s="66" t="s">
        <v>2559</v>
      </c>
      <c r="F897" s="67">
        <v>51580461</v>
      </c>
      <c r="G897" s="68">
        <v>5</v>
      </c>
      <c r="H897" s="69" t="s">
        <v>2560</v>
      </c>
      <c r="I897" s="70" t="s">
        <v>2561</v>
      </c>
      <c r="J897" s="71" t="s">
        <v>2562</v>
      </c>
      <c r="K897" s="72">
        <v>1250000</v>
      </c>
      <c r="L897" s="73" t="s">
        <v>2179</v>
      </c>
      <c r="M897" s="74" t="s">
        <v>2138</v>
      </c>
      <c r="N897" s="74" t="s">
        <v>243</v>
      </c>
      <c r="O897" s="74" t="s">
        <v>23</v>
      </c>
      <c r="P897" s="74" t="s">
        <v>24</v>
      </c>
      <c r="Q897" s="74"/>
    </row>
    <row r="898" spans="1:17" ht="114.75" x14ac:dyDescent="0.25">
      <c r="A898" s="7">
        <f t="shared" si="13"/>
        <v>896</v>
      </c>
      <c r="B898" s="65" t="s">
        <v>16</v>
      </c>
      <c r="C898" s="65">
        <v>891180084</v>
      </c>
      <c r="D898" s="65">
        <v>2</v>
      </c>
      <c r="E898" s="66" t="s">
        <v>2563</v>
      </c>
      <c r="F898" s="67">
        <v>31482314</v>
      </c>
      <c r="G898" s="68">
        <v>8</v>
      </c>
      <c r="H898" s="69" t="s">
        <v>2564</v>
      </c>
      <c r="I898" s="70" t="s">
        <v>2565</v>
      </c>
      <c r="J898" s="71" t="s">
        <v>2562</v>
      </c>
      <c r="K898" s="72">
        <v>3515190</v>
      </c>
      <c r="L898" s="73" t="s">
        <v>2179</v>
      </c>
      <c r="M898" s="74" t="s">
        <v>2138</v>
      </c>
      <c r="N898" s="74" t="s">
        <v>243</v>
      </c>
      <c r="O898" s="74" t="s">
        <v>23</v>
      </c>
      <c r="P898" s="74" t="s">
        <v>24</v>
      </c>
      <c r="Q898" s="74"/>
    </row>
    <row r="899" spans="1:17" ht="153" x14ac:dyDescent="0.25">
      <c r="A899" s="7">
        <f t="shared" si="13"/>
        <v>897</v>
      </c>
      <c r="B899" s="65" t="s">
        <v>16</v>
      </c>
      <c r="C899" s="65">
        <v>891180084</v>
      </c>
      <c r="D899" s="65">
        <v>2</v>
      </c>
      <c r="E899" s="66" t="s">
        <v>2292</v>
      </c>
      <c r="F899" s="67">
        <v>1075217903</v>
      </c>
      <c r="G899" s="68">
        <v>2</v>
      </c>
      <c r="H899" s="69" t="s">
        <v>2566</v>
      </c>
      <c r="I899" s="70" t="s">
        <v>2567</v>
      </c>
      <c r="J899" s="71" t="s">
        <v>2568</v>
      </c>
      <c r="K899" s="72">
        <v>3500000</v>
      </c>
      <c r="L899" s="73" t="s">
        <v>2137</v>
      </c>
      <c r="M899" s="74" t="s">
        <v>2138</v>
      </c>
      <c r="N899" s="74" t="s">
        <v>243</v>
      </c>
      <c r="O899" s="74" t="s">
        <v>23</v>
      </c>
      <c r="P899" s="74" t="s">
        <v>24</v>
      </c>
      <c r="Q899" s="74"/>
    </row>
    <row r="900" spans="1:17" ht="114.75" x14ac:dyDescent="0.25">
      <c r="A900" s="7">
        <f t="shared" si="13"/>
        <v>898</v>
      </c>
      <c r="B900" s="65" t="s">
        <v>16</v>
      </c>
      <c r="C900" s="65">
        <v>891180084</v>
      </c>
      <c r="D900" s="65">
        <v>2</v>
      </c>
      <c r="E900" s="66" t="s">
        <v>2569</v>
      </c>
      <c r="F900" s="75">
        <v>7732799</v>
      </c>
      <c r="G900" s="68">
        <v>2</v>
      </c>
      <c r="H900" s="69" t="s">
        <v>2570</v>
      </c>
      <c r="I900" s="70" t="s">
        <v>2571</v>
      </c>
      <c r="J900" s="71" t="s">
        <v>2568</v>
      </c>
      <c r="K900" s="72">
        <v>7655397</v>
      </c>
      <c r="L900" s="73" t="s">
        <v>2137</v>
      </c>
      <c r="M900" s="74" t="s">
        <v>2138</v>
      </c>
      <c r="N900" s="74" t="s">
        <v>243</v>
      </c>
      <c r="O900" s="74" t="s">
        <v>23</v>
      </c>
      <c r="P900" s="74" t="s">
        <v>24</v>
      </c>
      <c r="Q900" s="74"/>
    </row>
    <row r="901" spans="1:17" ht="102" x14ac:dyDescent="0.25">
      <c r="A901" s="7">
        <f t="shared" ref="A901:A964" si="14">A900+1</f>
        <v>899</v>
      </c>
      <c r="B901" s="65" t="s">
        <v>16</v>
      </c>
      <c r="C901" s="65">
        <v>891180084</v>
      </c>
      <c r="D901" s="65">
        <v>2</v>
      </c>
      <c r="E901" s="66" t="s">
        <v>721</v>
      </c>
      <c r="F901" s="67">
        <v>35514573</v>
      </c>
      <c r="G901" s="68">
        <v>2</v>
      </c>
      <c r="H901" s="69" t="s">
        <v>2572</v>
      </c>
      <c r="I901" s="70" t="s">
        <v>2573</v>
      </c>
      <c r="J901" s="71" t="s">
        <v>2574</v>
      </c>
      <c r="K901" s="72">
        <v>23060000</v>
      </c>
      <c r="L901" s="73" t="s">
        <v>2137</v>
      </c>
      <c r="M901" s="74" t="s">
        <v>2138</v>
      </c>
      <c r="N901" s="74" t="s">
        <v>243</v>
      </c>
      <c r="O901" s="74" t="s">
        <v>23</v>
      </c>
      <c r="P901" s="74" t="s">
        <v>24</v>
      </c>
      <c r="Q901" s="74"/>
    </row>
    <row r="902" spans="1:17" ht="63.75" x14ac:dyDescent="0.25">
      <c r="A902" s="7">
        <f t="shared" si="14"/>
        <v>900</v>
      </c>
      <c r="B902" s="65" t="s">
        <v>16</v>
      </c>
      <c r="C902" s="65">
        <v>891180084</v>
      </c>
      <c r="D902" s="65">
        <v>2</v>
      </c>
      <c r="E902" s="66" t="s">
        <v>2503</v>
      </c>
      <c r="F902" s="67">
        <v>71739665</v>
      </c>
      <c r="G902" s="68">
        <v>9</v>
      </c>
      <c r="H902" s="69" t="s">
        <v>2575</v>
      </c>
      <c r="I902" s="70" t="s">
        <v>2576</v>
      </c>
      <c r="J902" s="71" t="s">
        <v>2577</v>
      </c>
      <c r="K902" s="72">
        <v>1112440</v>
      </c>
      <c r="L902" s="73" t="s">
        <v>2179</v>
      </c>
      <c r="M902" s="74" t="s">
        <v>2138</v>
      </c>
      <c r="N902" s="74" t="s">
        <v>243</v>
      </c>
      <c r="O902" s="74" t="s">
        <v>23</v>
      </c>
      <c r="P902" s="74" t="s">
        <v>24</v>
      </c>
      <c r="Q902" s="74"/>
    </row>
    <row r="903" spans="1:17" ht="127.5" x14ac:dyDescent="0.25">
      <c r="A903" s="7">
        <f t="shared" si="14"/>
        <v>901</v>
      </c>
      <c r="B903" s="65" t="s">
        <v>16</v>
      </c>
      <c r="C903" s="65">
        <v>891180084</v>
      </c>
      <c r="D903" s="65">
        <v>2</v>
      </c>
      <c r="E903" s="66" t="s">
        <v>2578</v>
      </c>
      <c r="F903" s="67">
        <v>80094599</v>
      </c>
      <c r="G903" s="68">
        <v>3</v>
      </c>
      <c r="H903" s="69" t="s">
        <v>2579</v>
      </c>
      <c r="I903" s="70" t="s">
        <v>2388</v>
      </c>
      <c r="J903" s="71" t="s">
        <v>2580</v>
      </c>
      <c r="K903" s="72">
        <v>2823840</v>
      </c>
      <c r="L903" s="73" t="s">
        <v>2137</v>
      </c>
      <c r="M903" s="74" t="s">
        <v>2138</v>
      </c>
      <c r="N903" s="74" t="s">
        <v>243</v>
      </c>
      <c r="O903" s="74" t="s">
        <v>23</v>
      </c>
      <c r="P903" s="74" t="s">
        <v>24</v>
      </c>
      <c r="Q903" s="74"/>
    </row>
    <row r="904" spans="1:17" ht="63.75" x14ac:dyDescent="0.25">
      <c r="A904" s="7">
        <f t="shared" si="14"/>
        <v>902</v>
      </c>
      <c r="B904" s="65" t="s">
        <v>16</v>
      </c>
      <c r="C904" s="65">
        <v>891180084</v>
      </c>
      <c r="D904" s="65">
        <v>2</v>
      </c>
      <c r="E904" s="66" t="s">
        <v>2581</v>
      </c>
      <c r="F904" s="67">
        <v>26419843</v>
      </c>
      <c r="G904" s="68">
        <v>7</v>
      </c>
      <c r="H904" s="69" t="s">
        <v>2582</v>
      </c>
      <c r="I904" s="70" t="s">
        <v>2583</v>
      </c>
      <c r="J904" s="71" t="s">
        <v>2580</v>
      </c>
      <c r="K904" s="72">
        <v>4000000</v>
      </c>
      <c r="L904" s="73" t="s">
        <v>2137</v>
      </c>
      <c r="M904" s="74" t="s">
        <v>2138</v>
      </c>
      <c r="N904" s="74" t="s">
        <v>243</v>
      </c>
      <c r="O904" s="74" t="s">
        <v>23</v>
      </c>
      <c r="P904" s="74" t="s">
        <v>24</v>
      </c>
      <c r="Q904" s="74"/>
    </row>
    <row r="905" spans="1:17" ht="102" x14ac:dyDescent="0.25">
      <c r="A905" s="7">
        <f t="shared" si="14"/>
        <v>903</v>
      </c>
      <c r="B905" s="65" t="s">
        <v>16</v>
      </c>
      <c r="C905" s="65">
        <v>891180084</v>
      </c>
      <c r="D905" s="65">
        <v>2</v>
      </c>
      <c r="E905" s="66" t="s">
        <v>2584</v>
      </c>
      <c r="F905" s="67">
        <v>860521570</v>
      </c>
      <c r="G905" s="68">
        <v>2</v>
      </c>
      <c r="H905" s="69" t="s">
        <v>2585</v>
      </c>
      <c r="I905" s="70" t="s">
        <v>2586</v>
      </c>
      <c r="J905" s="71" t="s">
        <v>2587</v>
      </c>
      <c r="K905" s="72">
        <v>1394065</v>
      </c>
      <c r="L905" s="73" t="s">
        <v>2179</v>
      </c>
      <c r="M905" s="74" t="s">
        <v>2138</v>
      </c>
      <c r="N905" s="74" t="s">
        <v>243</v>
      </c>
      <c r="O905" s="74" t="s">
        <v>23</v>
      </c>
      <c r="P905" s="74" t="s">
        <v>24</v>
      </c>
      <c r="Q905" s="74"/>
    </row>
    <row r="906" spans="1:17" ht="153" x14ac:dyDescent="0.25">
      <c r="A906" s="7">
        <f t="shared" si="14"/>
        <v>904</v>
      </c>
      <c r="B906" s="65" t="s">
        <v>16</v>
      </c>
      <c r="C906" s="65">
        <v>891180084</v>
      </c>
      <c r="D906" s="65">
        <v>2</v>
      </c>
      <c r="E906" s="66" t="s">
        <v>1396</v>
      </c>
      <c r="F906" s="75">
        <v>7712444</v>
      </c>
      <c r="G906" s="68">
        <v>8</v>
      </c>
      <c r="H906" s="69" t="s">
        <v>2588</v>
      </c>
      <c r="I906" s="70" t="s">
        <v>2589</v>
      </c>
      <c r="J906" s="71" t="s">
        <v>2587</v>
      </c>
      <c r="K906" s="72">
        <v>3760000</v>
      </c>
      <c r="L906" s="73" t="s">
        <v>2137</v>
      </c>
      <c r="M906" s="74" t="s">
        <v>2138</v>
      </c>
      <c r="N906" s="74" t="s">
        <v>243</v>
      </c>
      <c r="O906" s="74" t="s">
        <v>23</v>
      </c>
      <c r="P906" s="74" t="s">
        <v>24</v>
      </c>
      <c r="Q906" s="74"/>
    </row>
    <row r="907" spans="1:17" ht="114.75" x14ac:dyDescent="0.25">
      <c r="A907" s="7">
        <f t="shared" si="14"/>
        <v>905</v>
      </c>
      <c r="B907" s="65" t="s">
        <v>16</v>
      </c>
      <c r="C907" s="65">
        <v>891180084</v>
      </c>
      <c r="D907" s="65">
        <v>2</v>
      </c>
      <c r="E907" s="66" t="s">
        <v>2590</v>
      </c>
      <c r="F907" s="67">
        <v>12136609</v>
      </c>
      <c r="G907" s="68">
        <v>3</v>
      </c>
      <c r="H907" s="69" t="s">
        <v>2591</v>
      </c>
      <c r="I907" s="70" t="s">
        <v>2592</v>
      </c>
      <c r="J907" s="71" t="s">
        <v>2587</v>
      </c>
      <c r="K907" s="72">
        <v>2000000</v>
      </c>
      <c r="L907" s="73" t="s">
        <v>2137</v>
      </c>
      <c r="M907" s="74" t="s">
        <v>2138</v>
      </c>
      <c r="N907" s="74" t="s">
        <v>243</v>
      </c>
      <c r="O907" s="74" t="s">
        <v>23</v>
      </c>
      <c r="P907" s="74" t="s">
        <v>24</v>
      </c>
      <c r="Q907" s="74"/>
    </row>
    <row r="908" spans="1:17" ht="114.75" x14ac:dyDescent="0.25">
      <c r="A908" s="7">
        <f t="shared" si="14"/>
        <v>906</v>
      </c>
      <c r="B908" s="65" t="s">
        <v>16</v>
      </c>
      <c r="C908" s="65">
        <v>891180084</v>
      </c>
      <c r="D908" s="65">
        <v>2</v>
      </c>
      <c r="E908" s="66" t="s">
        <v>1435</v>
      </c>
      <c r="F908" s="67">
        <v>830037946</v>
      </c>
      <c r="G908" s="68">
        <v>3</v>
      </c>
      <c r="H908" s="69" t="s">
        <v>2593</v>
      </c>
      <c r="I908" s="70" t="s">
        <v>2594</v>
      </c>
      <c r="J908" s="71" t="s">
        <v>2587</v>
      </c>
      <c r="K908" s="72">
        <v>1460428</v>
      </c>
      <c r="L908" s="73" t="s">
        <v>2179</v>
      </c>
      <c r="M908" s="74" t="s">
        <v>2138</v>
      </c>
      <c r="N908" s="74" t="s">
        <v>243</v>
      </c>
      <c r="O908" s="74" t="s">
        <v>23</v>
      </c>
      <c r="P908" s="74" t="s">
        <v>24</v>
      </c>
      <c r="Q908" s="74"/>
    </row>
    <row r="909" spans="1:17" ht="102" x14ac:dyDescent="0.25">
      <c r="A909" s="7">
        <f t="shared" si="14"/>
        <v>907</v>
      </c>
      <c r="B909" s="65" t="s">
        <v>16</v>
      </c>
      <c r="C909" s="65">
        <v>891180084</v>
      </c>
      <c r="D909" s="65">
        <v>2</v>
      </c>
      <c r="E909" s="66" t="s">
        <v>2595</v>
      </c>
      <c r="F909" s="67">
        <v>12094697</v>
      </c>
      <c r="G909" s="68">
        <v>1</v>
      </c>
      <c r="H909" s="69" t="s">
        <v>2596</v>
      </c>
      <c r="I909" s="70" t="s">
        <v>2597</v>
      </c>
      <c r="J909" s="71" t="s">
        <v>2587</v>
      </c>
      <c r="K909" s="72">
        <v>300000</v>
      </c>
      <c r="L909" s="73" t="s">
        <v>2179</v>
      </c>
      <c r="M909" s="74" t="s">
        <v>2138</v>
      </c>
      <c r="N909" s="74" t="s">
        <v>243</v>
      </c>
      <c r="O909" s="74" t="s">
        <v>23</v>
      </c>
      <c r="P909" s="74" t="s">
        <v>24</v>
      </c>
      <c r="Q909" s="74"/>
    </row>
    <row r="910" spans="1:17" ht="89.25" x14ac:dyDescent="0.25">
      <c r="A910" s="7">
        <f t="shared" si="14"/>
        <v>908</v>
      </c>
      <c r="B910" s="65" t="s">
        <v>16</v>
      </c>
      <c r="C910" s="65">
        <v>891180084</v>
      </c>
      <c r="D910" s="65">
        <v>2</v>
      </c>
      <c r="E910" s="66" t="s">
        <v>2598</v>
      </c>
      <c r="F910" s="67">
        <v>813010144</v>
      </c>
      <c r="G910" s="68">
        <v>4</v>
      </c>
      <c r="H910" s="69" t="s">
        <v>2599</v>
      </c>
      <c r="I910" s="70" t="s">
        <v>2600</v>
      </c>
      <c r="J910" s="71" t="s">
        <v>2587</v>
      </c>
      <c r="K910" s="72">
        <v>2159130</v>
      </c>
      <c r="L910" s="73" t="s">
        <v>2179</v>
      </c>
      <c r="M910" s="74" t="s">
        <v>2138</v>
      </c>
      <c r="N910" s="74" t="s">
        <v>243</v>
      </c>
      <c r="O910" s="74" t="s">
        <v>23</v>
      </c>
      <c r="P910" s="74" t="s">
        <v>24</v>
      </c>
      <c r="Q910" s="74"/>
    </row>
    <row r="911" spans="1:17" ht="114.75" x14ac:dyDescent="0.25">
      <c r="A911" s="7">
        <f t="shared" si="14"/>
        <v>909</v>
      </c>
      <c r="B911" s="65" t="s">
        <v>16</v>
      </c>
      <c r="C911" s="65">
        <v>891180084</v>
      </c>
      <c r="D911" s="65">
        <v>2</v>
      </c>
      <c r="E911" s="66" t="s">
        <v>2601</v>
      </c>
      <c r="F911" s="75">
        <v>7728342</v>
      </c>
      <c r="G911" s="68">
        <v>5</v>
      </c>
      <c r="H911" s="69" t="s">
        <v>2602</v>
      </c>
      <c r="I911" s="70" t="s">
        <v>2603</v>
      </c>
      <c r="J911" s="71" t="s">
        <v>2587</v>
      </c>
      <c r="K911" s="72">
        <v>2740000</v>
      </c>
      <c r="L911" s="73" t="s">
        <v>2137</v>
      </c>
      <c r="M911" s="74" t="s">
        <v>2138</v>
      </c>
      <c r="N911" s="74" t="s">
        <v>243</v>
      </c>
      <c r="O911" s="74" t="s">
        <v>23</v>
      </c>
      <c r="P911" s="74" t="s">
        <v>24</v>
      </c>
      <c r="Q911" s="74"/>
    </row>
    <row r="912" spans="1:17" ht="114.75" x14ac:dyDescent="0.25">
      <c r="A912" s="7">
        <f t="shared" si="14"/>
        <v>910</v>
      </c>
      <c r="B912" s="65" t="s">
        <v>16</v>
      </c>
      <c r="C912" s="65">
        <v>891180084</v>
      </c>
      <c r="D912" s="65">
        <v>2</v>
      </c>
      <c r="E912" s="66" t="s">
        <v>2604</v>
      </c>
      <c r="F912" s="67">
        <v>1075246647</v>
      </c>
      <c r="G912" s="68">
        <v>5</v>
      </c>
      <c r="H912" s="69" t="s">
        <v>2605</v>
      </c>
      <c r="I912" s="70" t="s">
        <v>2603</v>
      </c>
      <c r="J912" s="71" t="s">
        <v>2587</v>
      </c>
      <c r="K912" s="72">
        <v>2740000</v>
      </c>
      <c r="L912" s="73" t="s">
        <v>2137</v>
      </c>
      <c r="M912" s="74" t="s">
        <v>2138</v>
      </c>
      <c r="N912" s="74" t="s">
        <v>243</v>
      </c>
      <c r="O912" s="74" t="s">
        <v>23</v>
      </c>
      <c r="P912" s="74" t="s">
        <v>24</v>
      </c>
      <c r="Q912" s="74"/>
    </row>
    <row r="913" spans="1:17" ht="114.75" x14ac:dyDescent="0.25">
      <c r="A913" s="7">
        <f t="shared" si="14"/>
        <v>911</v>
      </c>
      <c r="B913" s="65" t="s">
        <v>16</v>
      </c>
      <c r="C913" s="65">
        <v>891180084</v>
      </c>
      <c r="D913" s="65">
        <v>2</v>
      </c>
      <c r="E913" s="66" t="s">
        <v>1129</v>
      </c>
      <c r="F913" s="67">
        <v>51580461</v>
      </c>
      <c r="G913" s="68">
        <v>5</v>
      </c>
      <c r="H913" s="69" t="s">
        <v>2606</v>
      </c>
      <c r="I913" s="70" t="s">
        <v>2607</v>
      </c>
      <c r="J913" s="71" t="s">
        <v>2587</v>
      </c>
      <c r="K913" s="72">
        <v>880000</v>
      </c>
      <c r="L913" s="73" t="s">
        <v>2179</v>
      </c>
      <c r="M913" s="74" t="s">
        <v>2138</v>
      </c>
      <c r="N913" s="74" t="s">
        <v>243</v>
      </c>
      <c r="O913" s="74" t="s">
        <v>23</v>
      </c>
      <c r="P913" s="74" t="s">
        <v>24</v>
      </c>
      <c r="Q913" s="74"/>
    </row>
    <row r="914" spans="1:17" ht="89.25" x14ac:dyDescent="0.25">
      <c r="A914" s="7">
        <f t="shared" si="14"/>
        <v>912</v>
      </c>
      <c r="B914" s="65" t="s">
        <v>16</v>
      </c>
      <c r="C914" s="65">
        <v>891180084</v>
      </c>
      <c r="D914" s="65">
        <v>2</v>
      </c>
      <c r="E914" s="66" t="s">
        <v>2608</v>
      </c>
      <c r="F914" s="67">
        <v>800091514</v>
      </c>
      <c r="G914" s="68">
        <v>5</v>
      </c>
      <c r="H914" s="69" t="s">
        <v>2609</v>
      </c>
      <c r="I914" s="70" t="s">
        <v>2610</v>
      </c>
      <c r="J914" s="71" t="s">
        <v>2587</v>
      </c>
      <c r="K914" s="72">
        <v>1013933</v>
      </c>
      <c r="L914" s="73" t="s">
        <v>2179</v>
      </c>
      <c r="M914" s="74" t="s">
        <v>2138</v>
      </c>
      <c r="N914" s="74" t="s">
        <v>243</v>
      </c>
      <c r="O914" s="74" t="s">
        <v>23</v>
      </c>
      <c r="P914" s="74" t="s">
        <v>24</v>
      </c>
      <c r="Q914" s="74"/>
    </row>
    <row r="915" spans="1:17" ht="153" x14ac:dyDescent="0.25">
      <c r="A915" s="7">
        <f t="shared" si="14"/>
        <v>913</v>
      </c>
      <c r="B915" s="65" t="s">
        <v>16</v>
      </c>
      <c r="C915" s="65">
        <v>891180084</v>
      </c>
      <c r="D915" s="65">
        <v>2</v>
      </c>
      <c r="E915" s="66" t="s">
        <v>2611</v>
      </c>
      <c r="F915" s="67">
        <v>900129279</v>
      </c>
      <c r="G915" s="68">
        <v>8</v>
      </c>
      <c r="H915" s="69" t="s">
        <v>2612</v>
      </c>
      <c r="I915" s="70" t="s">
        <v>2613</v>
      </c>
      <c r="J915" s="71" t="s">
        <v>2587</v>
      </c>
      <c r="K915" s="72">
        <v>1494000</v>
      </c>
      <c r="L915" s="73" t="s">
        <v>2179</v>
      </c>
      <c r="M915" s="74" t="s">
        <v>2138</v>
      </c>
      <c r="N915" s="74" t="s">
        <v>243</v>
      </c>
      <c r="O915" s="74" t="s">
        <v>23</v>
      </c>
      <c r="P915" s="74" t="s">
        <v>24</v>
      </c>
      <c r="Q915" s="74"/>
    </row>
    <row r="916" spans="1:17" ht="153" x14ac:dyDescent="0.25">
      <c r="A916" s="7">
        <f t="shared" si="14"/>
        <v>914</v>
      </c>
      <c r="B916" s="65" t="s">
        <v>16</v>
      </c>
      <c r="C916" s="65">
        <v>891180084</v>
      </c>
      <c r="D916" s="65">
        <v>2</v>
      </c>
      <c r="E916" s="66" t="s">
        <v>1286</v>
      </c>
      <c r="F916" s="75">
        <v>4946065</v>
      </c>
      <c r="G916" s="68">
        <v>3</v>
      </c>
      <c r="H916" s="69" t="s">
        <v>2614</v>
      </c>
      <c r="I916" s="70" t="s">
        <v>2615</v>
      </c>
      <c r="J916" s="71" t="s">
        <v>2587</v>
      </c>
      <c r="K916" s="72">
        <v>2800000</v>
      </c>
      <c r="L916" s="73" t="s">
        <v>2137</v>
      </c>
      <c r="M916" s="74" t="s">
        <v>2138</v>
      </c>
      <c r="N916" s="74" t="s">
        <v>243</v>
      </c>
      <c r="O916" s="74" t="s">
        <v>23</v>
      </c>
      <c r="P916" s="74" t="s">
        <v>24</v>
      </c>
      <c r="Q916" s="74"/>
    </row>
    <row r="917" spans="1:17" ht="63.75" x14ac:dyDescent="0.25">
      <c r="A917" s="7">
        <f t="shared" si="14"/>
        <v>915</v>
      </c>
      <c r="B917" s="65" t="s">
        <v>16</v>
      </c>
      <c r="C917" s="65">
        <v>891180084</v>
      </c>
      <c r="D917" s="65">
        <v>2</v>
      </c>
      <c r="E917" s="66" t="s">
        <v>2616</v>
      </c>
      <c r="F917" s="75">
        <v>1075210819</v>
      </c>
      <c r="G917" s="68">
        <v>1</v>
      </c>
      <c r="H917" s="69" t="s">
        <v>2617</v>
      </c>
      <c r="I917" s="70" t="s">
        <v>2618</v>
      </c>
      <c r="J917" s="71" t="s">
        <v>2619</v>
      </c>
      <c r="K917" s="72">
        <v>10799888</v>
      </c>
      <c r="L917" s="73" t="s">
        <v>2137</v>
      </c>
      <c r="M917" s="74" t="s">
        <v>2138</v>
      </c>
      <c r="N917" s="74" t="s">
        <v>243</v>
      </c>
      <c r="O917" s="74" t="s">
        <v>23</v>
      </c>
      <c r="P917" s="74" t="s">
        <v>24</v>
      </c>
      <c r="Q917" s="74"/>
    </row>
    <row r="918" spans="1:17" ht="140.25" x14ac:dyDescent="0.25">
      <c r="A918" s="7">
        <f t="shared" si="14"/>
        <v>916</v>
      </c>
      <c r="B918" s="65" t="s">
        <v>16</v>
      </c>
      <c r="C918" s="65">
        <v>891180084</v>
      </c>
      <c r="D918" s="65">
        <v>2</v>
      </c>
      <c r="E918" s="66" t="s">
        <v>2356</v>
      </c>
      <c r="F918" s="75">
        <v>26421468</v>
      </c>
      <c r="G918" s="68">
        <v>4</v>
      </c>
      <c r="H918" s="69" t="s">
        <v>2620</v>
      </c>
      <c r="I918" s="70" t="s">
        <v>2621</v>
      </c>
      <c r="J918" s="71" t="s">
        <v>2622</v>
      </c>
      <c r="K918" s="72">
        <v>2270000</v>
      </c>
      <c r="L918" s="73" t="s">
        <v>2137</v>
      </c>
      <c r="M918" s="74" t="s">
        <v>2138</v>
      </c>
      <c r="N918" s="74" t="s">
        <v>243</v>
      </c>
      <c r="O918" s="74" t="s">
        <v>23</v>
      </c>
      <c r="P918" s="74" t="s">
        <v>24</v>
      </c>
      <c r="Q918" s="74"/>
    </row>
    <row r="919" spans="1:17" ht="140.25" x14ac:dyDescent="0.25">
      <c r="A919" s="7">
        <f t="shared" si="14"/>
        <v>917</v>
      </c>
      <c r="B919" s="65" t="s">
        <v>16</v>
      </c>
      <c r="C919" s="65">
        <v>891180084</v>
      </c>
      <c r="D919" s="65">
        <v>2</v>
      </c>
      <c r="E919" s="66" t="s">
        <v>2623</v>
      </c>
      <c r="F919" s="75">
        <v>7730600</v>
      </c>
      <c r="G919" s="68">
        <v>7</v>
      </c>
      <c r="H919" s="69" t="s">
        <v>2624</v>
      </c>
      <c r="I919" s="70" t="s">
        <v>2621</v>
      </c>
      <c r="J919" s="71" t="s">
        <v>2622</v>
      </c>
      <c r="K919" s="72">
        <v>2270000</v>
      </c>
      <c r="L919" s="73" t="s">
        <v>2137</v>
      </c>
      <c r="M919" s="74" t="s">
        <v>2138</v>
      </c>
      <c r="N919" s="74" t="s">
        <v>243</v>
      </c>
      <c r="O919" s="74" t="s">
        <v>23</v>
      </c>
      <c r="P919" s="74" t="s">
        <v>24</v>
      </c>
      <c r="Q919" s="74"/>
    </row>
    <row r="920" spans="1:17" ht="140.25" x14ac:dyDescent="0.25">
      <c r="A920" s="7">
        <f t="shared" si="14"/>
        <v>918</v>
      </c>
      <c r="B920" s="65" t="s">
        <v>16</v>
      </c>
      <c r="C920" s="65">
        <v>891180084</v>
      </c>
      <c r="D920" s="65">
        <v>2</v>
      </c>
      <c r="E920" s="66" t="s">
        <v>2625</v>
      </c>
      <c r="F920" s="75">
        <v>7724682</v>
      </c>
      <c r="G920" s="68">
        <v>6</v>
      </c>
      <c r="H920" s="69" t="s">
        <v>2626</v>
      </c>
      <c r="I920" s="70" t="s">
        <v>2621</v>
      </c>
      <c r="J920" s="71" t="s">
        <v>115</v>
      </c>
      <c r="K920" s="72">
        <v>2270000</v>
      </c>
      <c r="L920" s="73" t="s">
        <v>2137</v>
      </c>
      <c r="M920" s="74" t="s">
        <v>2138</v>
      </c>
      <c r="N920" s="74" t="s">
        <v>243</v>
      </c>
      <c r="O920" s="74" t="s">
        <v>23</v>
      </c>
      <c r="P920" s="74" t="s">
        <v>24</v>
      </c>
      <c r="Q920" s="74"/>
    </row>
    <row r="921" spans="1:17" ht="89.25" x14ac:dyDescent="0.25">
      <c r="A921" s="7">
        <f t="shared" si="14"/>
        <v>919</v>
      </c>
      <c r="B921" s="65" t="s">
        <v>16</v>
      </c>
      <c r="C921" s="65">
        <v>891180084</v>
      </c>
      <c r="D921" s="65">
        <v>2</v>
      </c>
      <c r="E921" s="66" t="s">
        <v>2627</v>
      </c>
      <c r="F921" s="75">
        <v>800177588</v>
      </c>
      <c r="G921" s="68">
        <v>0</v>
      </c>
      <c r="H921" s="69" t="s">
        <v>2628</v>
      </c>
      <c r="I921" s="70" t="s">
        <v>2629</v>
      </c>
      <c r="J921" s="71" t="s">
        <v>2630</v>
      </c>
      <c r="K921" s="72">
        <v>17381208</v>
      </c>
      <c r="L921" s="73" t="s">
        <v>2179</v>
      </c>
      <c r="M921" s="74" t="s">
        <v>2138</v>
      </c>
      <c r="N921" s="74" t="s">
        <v>243</v>
      </c>
      <c r="O921" s="74" t="s">
        <v>23</v>
      </c>
      <c r="P921" s="74" t="s">
        <v>24</v>
      </c>
      <c r="Q921" s="74"/>
    </row>
    <row r="922" spans="1:17" ht="153" x14ac:dyDescent="0.25">
      <c r="A922" s="7">
        <f t="shared" si="14"/>
        <v>920</v>
      </c>
      <c r="B922" s="65" t="s">
        <v>16</v>
      </c>
      <c r="C922" s="65">
        <v>891180084</v>
      </c>
      <c r="D922" s="65">
        <v>2</v>
      </c>
      <c r="E922" s="66" t="s">
        <v>2304</v>
      </c>
      <c r="F922" s="75">
        <v>860005114</v>
      </c>
      <c r="G922" s="68">
        <v>4</v>
      </c>
      <c r="H922" s="69" t="s">
        <v>2631</v>
      </c>
      <c r="I922" s="70" t="s">
        <v>2632</v>
      </c>
      <c r="J922" s="71" t="s">
        <v>2633</v>
      </c>
      <c r="K922" s="72">
        <v>202643</v>
      </c>
      <c r="L922" s="73" t="s">
        <v>2179</v>
      </c>
      <c r="M922" s="74" t="s">
        <v>2138</v>
      </c>
      <c r="N922" s="74" t="s">
        <v>243</v>
      </c>
      <c r="O922" s="74" t="s">
        <v>23</v>
      </c>
      <c r="P922" s="74" t="s">
        <v>24</v>
      </c>
      <c r="Q922" s="74"/>
    </row>
    <row r="923" spans="1:17" ht="102" x14ac:dyDescent="0.25">
      <c r="A923" s="7">
        <f t="shared" si="14"/>
        <v>921</v>
      </c>
      <c r="B923" s="65" t="s">
        <v>16</v>
      </c>
      <c r="C923" s="65">
        <v>891180084</v>
      </c>
      <c r="D923" s="65">
        <v>2</v>
      </c>
      <c r="E923" s="66" t="s">
        <v>2204</v>
      </c>
      <c r="F923" s="75">
        <v>805001194</v>
      </c>
      <c r="G923" s="68">
        <v>5</v>
      </c>
      <c r="H923" s="69" t="s">
        <v>2634</v>
      </c>
      <c r="I923" s="70" t="s">
        <v>2635</v>
      </c>
      <c r="J923" s="71" t="s">
        <v>2636</v>
      </c>
      <c r="K923" s="72">
        <v>5240000</v>
      </c>
      <c r="L923" s="73" t="s">
        <v>2179</v>
      </c>
      <c r="M923" s="74" t="s">
        <v>2138</v>
      </c>
      <c r="N923" s="74" t="s">
        <v>243</v>
      </c>
      <c r="O923" s="74" t="s">
        <v>23</v>
      </c>
      <c r="P923" s="74" t="s">
        <v>24</v>
      </c>
      <c r="Q923" s="74"/>
    </row>
    <row r="924" spans="1:17" ht="102" x14ac:dyDescent="0.25">
      <c r="A924" s="7">
        <f t="shared" si="14"/>
        <v>922</v>
      </c>
      <c r="B924" s="65" t="s">
        <v>16</v>
      </c>
      <c r="C924" s="65">
        <v>891180084</v>
      </c>
      <c r="D924" s="65">
        <v>2</v>
      </c>
      <c r="E924" s="66" t="s">
        <v>2637</v>
      </c>
      <c r="F924" s="75">
        <v>830507755</v>
      </c>
      <c r="G924" s="68">
        <v>0</v>
      </c>
      <c r="H924" s="69" t="s">
        <v>2638</v>
      </c>
      <c r="I924" s="70" t="s">
        <v>2639</v>
      </c>
      <c r="J924" s="71" t="s">
        <v>2640</v>
      </c>
      <c r="K924" s="72">
        <v>3688800</v>
      </c>
      <c r="L924" s="73" t="s">
        <v>2137</v>
      </c>
      <c r="M924" s="74" t="s">
        <v>2138</v>
      </c>
      <c r="N924" s="74" t="s">
        <v>243</v>
      </c>
      <c r="O924" s="74" t="s">
        <v>23</v>
      </c>
      <c r="P924" s="74" t="s">
        <v>24</v>
      </c>
      <c r="Q924" s="74"/>
    </row>
    <row r="925" spans="1:17" ht="153" x14ac:dyDescent="0.25">
      <c r="A925" s="7">
        <f t="shared" si="14"/>
        <v>923</v>
      </c>
      <c r="B925" s="65" t="s">
        <v>16</v>
      </c>
      <c r="C925" s="65">
        <v>891180084</v>
      </c>
      <c r="D925" s="65">
        <v>2</v>
      </c>
      <c r="E925" s="66" t="s">
        <v>2641</v>
      </c>
      <c r="F925" s="75">
        <v>55159060</v>
      </c>
      <c r="G925" s="68">
        <v>6</v>
      </c>
      <c r="H925" s="69" t="s">
        <v>2642</v>
      </c>
      <c r="I925" s="70" t="s">
        <v>2643</v>
      </c>
      <c r="J925" s="71" t="s">
        <v>2640</v>
      </c>
      <c r="K925" s="72">
        <v>2000000</v>
      </c>
      <c r="L925" s="73" t="s">
        <v>2137</v>
      </c>
      <c r="M925" s="74" t="s">
        <v>2138</v>
      </c>
      <c r="N925" s="74" t="s">
        <v>243</v>
      </c>
      <c r="O925" s="74" t="s">
        <v>23</v>
      </c>
      <c r="P925" s="74" t="s">
        <v>24</v>
      </c>
      <c r="Q925" s="74"/>
    </row>
    <row r="926" spans="1:17" ht="102" x14ac:dyDescent="0.25">
      <c r="A926" s="7">
        <f t="shared" si="14"/>
        <v>924</v>
      </c>
      <c r="B926" s="65" t="s">
        <v>16</v>
      </c>
      <c r="C926" s="65">
        <v>891180084</v>
      </c>
      <c r="D926" s="65">
        <v>2</v>
      </c>
      <c r="E926" s="66" t="s">
        <v>1475</v>
      </c>
      <c r="F926" s="75">
        <v>860001498</v>
      </c>
      <c r="G926" s="68">
        <v>9</v>
      </c>
      <c r="H926" s="69" t="s">
        <v>2644</v>
      </c>
      <c r="I926" s="70" t="s">
        <v>2645</v>
      </c>
      <c r="J926" s="71" t="s">
        <v>2640</v>
      </c>
      <c r="K926" s="72">
        <v>431000</v>
      </c>
      <c r="L926" s="73" t="s">
        <v>2179</v>
      </c>
      <c r="M926" s="74" t="s">
        <v>2138</v>
      </c>
      <c r="N926" s="74" t="s">
        <v>243</v>
      </c>
      <c r="O926" s="74" t="s">
        <v>23</v>
      </c>
      <c r="P926" s="74" t="s">
        <v>24</v>
      </c>
      <c r="Q926" s="74"/>
    </row>
    <row r="927" spans="1:17" ht="102" x14ac:dyDescent="0.25">
      <c r="A927" s="7">
        <f t="shared" si="14"/>
        <v>925</v>
      </c>
      <c r="B927" s="65" t="s">
        <v>16</v>
      </c>
      <c r="C927" s="65">
        <v>891180084</v>
      </c>
      <c r="D927" s="65">
        <v>2</v>
      </c>
      <c r="E927" s="66" t="s">
        <v>263</v>
      </c>
      <c r="F927" s="75">
        <v>7728873</v>
      </c>
      <c r="G927" s="68">
        <v>4</v>
      </c>
      <c r="H927" s="69" t="s">
        <v>2646</v>
      </c>
      <c r="I927" s="70" t="s">
        <v>2647</v>
      </c>
      <c r="J927" s="71" t="s">
        <v>125</v>
      </c>
      <c r="K927" s="72">
        <v>3000000</v>
      </c>
      <c r="L927" s="73" t="s">
        <v>2137</v>
      </c>
      <c r="M927" s="74" t="s">
        <v>2138</v>
      </c>
      <c r="N927" s="74" t="s">
        <v>243</v>
      </c>
      <c r="O927" s="74" t="s">
        <v>23</v>
      </c>
      <c r="P927" s="74" t="s">
        <v>24</v>
      </c>
      <c r="Q927" s="74"/>
    </row>
    <row r="928" spans="1:17" ht="127.5" x14ac:dyDescent="0.25">
      <c r="A928" s="7">
        <f t="shared" si="14"/>
        <v>926</v>
      </c>
      <c r="B928" s="65" t="s">
        <v>16</v>
      </c>
      <c r="C928" s="65">
        <v>891180084</v>
      </c>
      <c r="D928" s="65">
        <v>2</v>
      </c>
      <c r="E928" s="66" t="s">
        <v>2648</v>
      </c>
      <c r="F928" s="75">
        <v>52385677</v>
      </c>
      <c r="G928" s="68">
        <v>7</v>
      </c>
      <c r="H928" s="69" t="s">
        <v>2649</v>
      </c>
      <c r="I928" s="70" t="s">
        <v>2650</v>
      </c>
      <c r="J928" s="71" t="s">
        <v>125</v>
      </c>
      <c r="K928" s="72">
        <v>1500000</v>
      </c>
      <c r="L928" s="73" t="s">
        <v>2137</v>
      </c>
      <c r="M928" s="74" t="s">
        <v>2138</v>
      </c>
      <c r="N928" s="74" t="s">
        <v>243</v>
      </c>
      <c r="O928" s="74" t="s">
        <v>23</v>
      </c>
      <c r="P928" s="74" t="s">
        <v>24</v>
      </c>
      <c r="Q928" s="74"/>
    </row>
    <row r="929" spans="1:17" ht="114.75" x14ac:dyDescent="0.25">
      <c r="A929" s="7">
        <f t="shared" si="14"/>
        <v>927</v>
      </c>
      <c r="B929" s="65" t="s">
        <v>16</v>
      </c>
      <c r="C929" s="65">
        <v>891180084</v>
      </c>
      <c r="D929" s="65">
        <v>2</v>
      </c>
      <c r="E929" s="66" t="s">
        <v>266</v>
      </c>
      <c r="F929" s="75">
        <v>55179773</v>
      </c>
      <c r="G929" s="68">
        <v>4</v>
      </c>
      <c r="H929" s="69" t="s">
        <v>2651</v>
      </c>
      <c r="I929" s="70" t="s">
        <v>2652</v>
      </c>
      <c r="J929" s="71" t="s">
        <v>125</v>
      </c>
      <c r="K929" s="72">
        <v>1800000</v>
      </c>
      <c r="L929" s="73" t="s">
        <v>2137</v>
      </c>
      <c r="M929" s="74" t="s">
        <v>2138</v>
      </c>
      <c r="N929" s="74" t="s">
        <v>243</v>
      </c>
      <c r="O929" s="74" t="s">
        <v>23</v>
      </c>
      <c r="P929" s="74" t="s">
        <v>24</v>
      </c>
      <c r="Q929" s="74"/>
    </row>
    <row r="930" spans="1:17" ht="191.25" x14ac:dyDescent="0.25">
      <c r="A930" s="7">
        <f t="shared" si="14"/>
        <v>928</v>
      </c>
      <c r="B930" s="65" t="s">
        <v>16</v>
      </c>
      <c r="C930" s="65">
        <v>891180084</v>
      </c>
      <c r="D930" s="65">
        <v>2</v>
      </c>
      <c r="E930" s="66" t="s">
        <v>2653</v>
      </c>
      <c r="F930" s="75">
        <v>26425744</v>
      </c>
      <c r="G930" s="68">
        <v>0</v>
      </c>
      <c r="H930" s="69" t="s">
        <v>2654</v>
      </c>
      <c r="I930" s="70" t="s">
        <v>2655</v>
      </c>
      <c r="J930" s="71" t="s">
        <v>125</v>
      </c>
      <c r="K930" s="72">
        <v>21489168</v>
      </c>
      <c r="L930" s="73" t="s">
        <v>2656</v>
      </c>
      <c r="M930" s="74" t="s">
        <v>2138</v>
      </c>
      <c r="N930" s="74" t="s">
        <v>243</v>
      </c>
      <c r="O930" s="74" t="s">
        <v>23</v>
      </c>
      <c r="P930" s="74" t="s">
        <v>24</v>
      </c>
      <c r="Q930" s="74"/>
    </row>
    <row r="931" spans="1:17" ht="178.5" x14ac:dyDescent="0.25">
      <c r="A931" s="7">
        <f t="shared" si="14"/>
        <v>929</v>
      </c>
      <c r="B931" s="65" t="s">
        <v>16</v>
      </c>
      <c r="C931" s="65">
        <v>891180084</v>
      </c>
      <c r="D931" s="65">
        <v>2</v>
      </c>
      <c r="E931" s="66" t="s">
        <v>2657</v>
      </c>
      <c r="F931" s="75">
        <v>83233911</v>
      </c>
      <c r="G931" s="68">
        <v>7</v>
      </c>
      <c r="H931" s="69" t="s">
        <v>2658</v>
      </c>
      <c r="I931" s="70" t="s">
        <v>2659</v>
      </c>
      <c r="J931" s="71" t="s">
        <v>125</v>
      </c>
      <c r="K931" s="72">
        <v>21489168</v>
      </c>
      <c r="L931" s="73" t="s">
        <v>2656</v>
      </c>
      <c r="M931" s="74" t="s">
        <v>2138</v>
      </c>
      <c r="N931" s="74" t="s">
        <v>243</v>
      </c>
      <c r="O931" s="74" t="s">
        <v>23</v>
      </c>
      <c r="P931" s="74" t="s">
        <v>24</v>
      </c>
      <c r="Q931" s="74"/>
    </row>
    <row r="932" spans="1:17" ht="178.5" x14ac:dyDescent="0.25">
      <c r="A932" s="7">
        <f t="shared" si="14"/>
        <v>930</v>
      </c>
      <c r="B932" s="65" t="s">
        <v>16</v>
      </c>
      <c r="C932" s="65">
        <v>891180084</v>
      </c>
      <c r="D932" s="65">
        <v>2</v>
      </c>
      <c r="E932" s="66" t="s">
        <v>2660</v>
      </c>
      <c r="F932" s="75">
        <v>12133203</v>
      </c>
      <c r="G932" s="68">
        <v>3</v>
      </c>
      <c r="H932" s="69" t="s">
        <v>2661</v>
      </c>
      <c r="I932" s="70" t="s">
        <v>2662</v>
      </c>
      <c r="J932" s="71" t="s">
        <v>125</v>
      </c>
      <c r="K932" s="72">
        <v>21489168</v>
      </c>
      <c r="L932" s="73" t="s">
        <v>2656</v>
      </c>
      <c r="M932" s="74" t="s">
        <v>2138</v>
      </c>
      <c r="N932" s="74" t="s">
        <v>243</v>
      </c>
      <c r="O932" s="74" t="s">
        <v>23</v>
      </c>
      <c r="P932" s="74" t="s">
        <v>24</v>
      </c>
      <c r="Q932" s="74"/>
    </row>
    <row r="933" spans="1:17" ht="191.25" x14ac:dyDescent="0.25">
      <c r="A933" s="7">
        <f t="shared" si="14"/>
        <v>931</v>
      </c>
      <c r="B933" s="65" t="s">
        <v>16</v>
      </c>
      <c r="C933" s="65">
        <v>891180084</v>
      </c>
      <c r="D933" s="65">
        <v>2</v>
      </c>
      <c r="E933" s="66" t="s">
        <v>2663</v>
      </c>
      <c r="F933" s="75">
        <v>36309473</v>
      </c>
      <c r="G933" s="68">
        <v>1</v>
      </c>
      <c r="H933" s="69" t="s">
        <v>2664</v>
      </c>
      <c r="I933" s="70" t="s">
        <v>2665</v>
      </c>
      <c r="J933" s="71" t="s">
        <v>125</v>
      </c>
      <c r="K933" s="72">
        <v>21489168</v>
      </c>
      <c r="L933" s="73" t="s">
        <v>2656</v>
      </c>
      <c r="M933" s="74" t="s">
        <v>2138</v>
      </c>
      <c r="N933" s="74" t="s">
        <v>243</v>
      </c>
      <c r="O933" s="74" t="s">
        <v>23</v>
      </c>
      <c r="P933" s="74" t="s">
        <v>24</v>
      </c>
      <c r="Q933" s="74"/>
    </row>
    <row r="934" spans="1:17" ht="178.5" x14ac:dyDescent="0.25">
      <c r="A934" s="7">
        <f t="shared" si="14"/>
        <v>932</v>
      </c>
      <c r="B934" s="65" t="s">
        <v>16</v>
      </c>
      <c r="C934" s="65">
        <v>891180084</v>
      </c>
      <c r="D934" s="65">
        <v>2</v>
      </c>
      <c r="E934" s="66" t="s">
        <v>2666</v>
      </c>
      <c r="F934" s="75">
        <v>7719795</v>
      </c>
      <c r="G934" s="68">
        <v>1</v>
      </c>
      <c r="H934" s="69" t="s">
        <v>2667</v>
      </c>
      <c r="I934" s="70" t="s">
        <v>2668</v>
      </c>
      <c r="J934" s="71" t="s">
        <v>125</v>
      </c>
      <c r="K934" s="72">
        <v>21489168</v>
      </c>
      <c r="L934" s="73" t="s">
        <v>2656</v>
      </c>
      <c r="M934" s="74" t="s">
        <v>2138</v>
      </c>
      <c r="N934" s="74" t="s">
        <v>243</v>
      </c>
      <c r="O934" s="74" t="s">
        <v>23</v>
      </c>
      <c r="P934" s="74" t="s">
        <v>24</v>
      </c>
      <c r="Q934" s="74"/>
    </row>
    <row r="935" spans="1:17" ht="191.25" x14ac:dyDescent="0.25">
      <c r="A935" s="7">
        <f t="shared" si="14"/>
        <v>933</v>
      </c>
      <c r="B935" s="65" t="s">
        <v>16</v>
      </c>
      <c r="C935" s="65">
        <v>891180084</v>
      </c>
      <c r="D935" s="65">
        <v>2</v>
      </c>
      <c r="E935" s="66" t="s">
        <v>2669</v>
      </c>
      <c r="F935" s="75">
        <v>55190763</v>
      </c>
      <c r="G935" s="68">
        <v>5</v>
      </c>
      <c r="H935" s="69" t="s">
        <v>2670</v>
      </c>
      <c r="I935" s="70" t="s">
        <v>2671</v>
      </c>
      <c r="J935" s="71" t="s">
        <v>125</v>
      </c>
      <c r="K935" s="72">
        <v>21489168</v>
      </c>
      <c r="L935" s="73" t="s">
        <v>2656</v>
      </c>
      <c r="M935" s="74" t="s">
        <v>2138</v>
      </c>
      <c r="N935" s="74" t="s">
        <v>243</v>
      </c>
      <c r="O935" s="74" t="s">
        <v>23</v>
      </c>
      <c r="P935" s="74" t="s">
        <v>24</v>
      </c>
      <c r="Q935" s="74"/>
    </row>
    <row r="936" spans="1:17" ht="165.75" x14ac:dyDescent="0.25">
      <c r="A936" s="7">
        <f t="shared" si="14"/>
        <v>934</v>
      </c>
      <c r="B936" s="65" t="s">
        <v>16</v>
      </c>
      <c r="C936" s="65">
        <v>891180084</v>
      </c>
      <c r="D936" s="65">
        <v>2</v>
      </c>
      <c r="E936" s="66" t="s">
        <v>2672</v>
      </c>
      <c r="F936" s="75">
        <v>36068815</v>
      </c>
      <c r="G936" s="68">
        <v>1</v>
      </c>
      <c r="H936" s="69" t="s">
        <v>2673</v>
      </c>
      <c r="I936" s="70" t="s">
        <v>2674</v>
      </c>
      <c r="J936" s="71" t="s">
        <v>125</v>
      </c>
      <c r="K936" s="72">
        <v>21489168</v>
      </c>
      <c r="L936" s="73" t="s">
        <v>2656</v>
      </c>
      <c r="M936" s="74" t="s">
        <v>2138</v>
      </c>
      <c r="N936" s="74" t="s">
        <v>243</v>
      </c>
      <c r="O936" s="74" t="s">
        <v>23</v>
      </c>
      <c r="P936" s="74" t="s">
        <v>24</v>
      </c>
      <c r="Q936" s="74"/>
    </row>
    <row r="937" spans="1:17" ht="89.25" x14ac:dyDescent="0.25">
      <c r="A937" s="7">
        <f t="shared" si="14"/>
        <v>935</v>
      </c>
      <c r="B937" s="65" t="s">
        <v>16</v>
      </c>
      <c r="C937" s="65">
        <v>891180084</v>
      </c>
      <c r="D937" s="65">
        <v>2</v>
      </c>
      <c r="E937" s="66" t="s">
        <v>2675</v>
      </c>
      <c r="F937" s="75">
        <v>37930351</v>
      </c>
      <c r="G937" s="68">
        <v>5</v>
      </c>
      <c r="H937" s="69" t="s">
        <v>2676</v>
      </c>
      <c r="I937" s="70" t="s">
        <v>2677</v>
      </c>
      <c r="J937" s="71" t="s">
        <v>125</v>
      </c>
      <c r="K937" s="72">
        <v>21489168</v>
      </c>
      <c r="L937" s="73" t="s">
        <v>2656</v>
      </c>
      <c r="M937" s="74" t="s">
        <v>2138</v>
      </c>
      <c r="N937" s="74" t="s">
        <v>243</v>
      </c>
      <c r="O937" s="74" t="s">
        <v>23</v>
      </c>
      <c r="P937" s="74" t="s">
        <v>24</v>
      </c>
      <c r="Q937" s="74"/>
    </row>
    <row r="938" spans="1:17" ht="191.25" x14ac:dyDescent="0.25">
      <c r="A938" s="7">
        <f t="shared" si="14"/>
        <v>936</v>
      </c>
      <c r="B938" s="65" t="s">
        <v>16</v>
      </c>
      <c r="C938" s="65">
        <v>891180084</v>
      </c>
      <c r="D938" s="65">
        <v>2</v>
      </c>
      <c r="E938" s="66" t="s">
        <v>2678</v>
      </c>
      <c r="F938" s="75">
        <v>52967742</v>
      </c>
      <c r="G938" s="68">
        <v>6</v>
      </c>
      <c r="H938" s="69" t="s">
        <v>2679</v>
      </c>
      <c r="I938" s="70" t="s">
        <v>2680</v>
      </c>
      <c r="J938" s="71" t="s">
        <v>125</v>
      </c>
      <c r="K938" s="72">
        <v>21489168</v>
      </c>
      <c r="L938" s="73" t="s">
        <v>2656</v>
      </c>
      <c r="M938" s="74" t="s">
        <v>2138</v>
      </c>
      <c r="N938" s="74" t="s">
        <v>243</v>
      </c>
      <c r="O938" s="74" t="s">
        <v>23</v>
      </c>
      <c r="P938" s="74" t="s">
        <v>24</v>
      </c>
      <c r="Q938" s="74"/>
    </row>
    <row r="939" spans="1:17" ht="191.25" x14ac:dyDescent="0.25">
      <c r="A939" s="7">
        <f t="shared" si="14"/>
        <v>937</v>
      </c>
      <c r="B939" s="65" t="s">
        <v>16</v>
      </c>
      <c r="C939" s="65">
        <v>891180084</v>
      </c>
      <c r="D939" s="65">
        <v>2</v>
      </c>
      <c r="E939" s="66" t="s">
        <v>2681</v>
      </c>
      <c r="F939" s="75">
        <v>26421246</v>
      </c>
      <c r="G939" s="68">
        <v>6</v>
      </c>
      <c r="H939" s="69" t="s">
        <v>2682</v>
      </c>
      <c r="I939" s="70" t="s">
        <v>2680</v>
      </c>
      <c r="J939" s="71" t="s">
        <v>125</v>
      </c>
      <c r="K939" s="72">
        <v>21489168</v>
      </c>
      <c r="L939" s="73" t="s">
        <v>2656</v>
      </c>
      <c r="M939" s="74" t="s">
        <v>2138</v>
      </c>
      <c r="N939" s="74" t="s">
        <v>243</v>
      </c>
      <c r="O939" s="74" t="s">
        <v>23</v>
      </c>
      <c r="P939" s="74" t="s">
        <v>24</v>
      </c>
      <c r="Q939" s="74"/>
    </row>
    <row r="940" spans="1:17" ht="191.25" x14ac:dyDescent="0.25">
      <c r="A940" s="7">
        <f t="shared" si="14"/>
        <v>938</v>
      </c>
      <c r="B940" s="65" t="s">
        <v>16</v>
      </c>
      <c r="C940" s="65">
        <v>891180084</v>
      </c>
      <c r="D940" s="65">
        <v>2</v>
      </c>
      <c r="E940" s="66" t="s">
        <v>2683</v>
      </c>
      <c r="F940" s="75">
        <v>26421570</v>
      </c>
      <c r="G940" s="68">
        <v>8</v>
      </c>
      <c r="H940" s="69" t="s">
        <v>2684</v>
      </c>
      <c r="I940" s="70" t="s">
        <v>2685</v>
      </c>
      <c r="J940" s="71" t="s">
        <v>125</v>
      </c>
      <c r="K940" s="72">
        <v>21489168</v>
      </c>
      <c r="L940" s="73" t="s">
        <v>2656</v>
      </c>
      <c r="M940" s="74" t="s">
        <v>2138</v>
      </c>
      <c r="N940" s="74" t="s">
        <v>243</v>
      </c>
      <c r="O940" s="74" t="s">
        <v>23</v>
      </c>
      <c r="P940" s="74" t="s">
        <v>24</v>
      </c>
      <c r="Q940" s="74"/>
    </row>
    <row r="941" spans="1:17" ht="178.5" x14ac:dyDescent="0.25">
      <c r="A941" s="7">
        <f t="shared" si="14"/>
        <v>939</v>
      </c>
      <c r="B941" s="65" t="s">
        <v>16</v>
      </c>
      <c r="C941" s="65">
        <v>891180084</v>
      </c>
      <c r="D941" s="65">
        <v>2</v>
      </c>
      <c r="E941" s="66" t="s">
        <v>2686</v>
      </c>
      <c r="F941" s="75">
        <v>7708671</v>
      </c>
      <c r="G941" s="68">
        <v>8</v>
      </c>
      <c r="H941" s="69" t="s">
        <v>2687</v>
      </c>
      <c r="I941" s="70" t="s">
        <v>2662</v>
      </c>
      <c r="J941" s="71" t="s">
        <v>125</v>
      </c>
      <c r="K941" s="72">
        <v>21489168</v>
      </c>
      <c r="L941" s="73" t="s">
        <v>2656</v>
      </c>
      <c r="M941" s="74" t="s">
        <v>2138</v>
      </c>
      <c r="N941" s="74" t="s">
        <v>243</v>
      </c>
      <c r="O941" s="74" t="s">
        <v>23</v>
      </c>
      <c r="P941" s="74" t="s">
        <v>24</v>
      </c>
      <c r="Q941" s="74"/>
    </row>
    <row r="942" spans="1:17" ht="191.25" x14ac:dyDescent="0.25">
      <c r="A942" s="7">
        <f t="shared" si="14"/>
        <v>940</v>
      </c>
      <c r="B942" s="65" t="s">
        <v>16</v>
      </c>
      <c r="C942" s="65">
        <v>891180084</v>
      </c>
      <c r="D942" s="65">
        <v>2</v>
      </c>
      <c r="E942" s="66" t="s">
        <v>2688</v>
      </c>
      <c r="F942" s="75">
        <v>36067057</v>
      </c>
      <c r="G942" s="68">
        <v>9</v>
      </c>
      <c r="H942" s="69" t="s">
        <v>2689</v>
      </c>
      <c r="I942" s="70" t="s">
        <v>2665</v>
      </c>
      <c r="J942" s="71" t="s">
        <v>125</v>
      </c>
      <c r="K942" s="72">
        <v>21489168</v>
      </c>
      <c r="L942" s="73" t="s">
        <v>2656</v>
      </c>
      <c r="M942" s="74" t="s">
        <v>2138</v>
      </c>
      <c r="N942" s="74" t="s">
        <v>243</v>
      </c>
      <c r="O942" s="74" t="s">
        <v>23</v>
      </c>
      <c r="P942" s="74" t="s">
        <v>24</v>
      </c>
      <c r="Q942" s="74"/>
    </row>
    <row r="943" spans="1:17" ht="191.25" x14ac:dyDescent="0.25">
      <c r="A943" s="7">
        <f t="shared" si="14"/>
        <v>941</v>
      </c>
      <c r="B943" s="65" t="s">
        <v>16</v>
      </c>
      <c r="C943" s="65">
        <v>891180084</v>
      </c>
      <c r="D943" s="65">
        <v>2</v>
      </c>
      <c r="E943" s="66" t="s">
        <v>2690</v>
      </c>
      <c r="F943" s="75">
        <v>39799425</v>
      </c>
      <c r="G943" s="68">
        <v>8</v>
      </c>
      <c r="H943" s="69" t="s">
        <v>2691</v>
      </c>
      <c r="I943" s="70" t="s">
        <v>2665</v>
      </c>
      <c r="J943" s="71" t="s">
        <v>125</v>
      </c>
      <c r="K943" s="72">
        <v>21489168</v>
      </c>
      <c r="L943" s="73" t="s">
        <v>2656</v>
      </c>
      <c r="M943" s="74" t="s">
        <v>2138</v>
      </c>
      <c r="N943" s="74" t="s">
        <v>243</v>
      </c>
      <c r="O943" s="74" t="s">
        <v>23</v>
      </c>
      <c r="P943" s="74" t="s">
        <v>24</v>
      </c>
      <c r="Q943" s="74"/>
    </row>
    <row r="944" spans="1:17" ht="191.25" x14ac:dyDescent="0.25">
      <c r="A944" s="7">
        <f t="shared" si="14"/>
        <v>942</v>
      </c>
      <c r="B944" s="65" t="s">
        <v>16</v>
      </c>
      <c r="C944" s="65">
        <v>891180084</v>
      </c>
      <c r="D944" s="65">
        <v>2</v>
      </c>
      <c r="E944" s="66" t="s">
        <v>2692</v>
      </c>
      <c r="F944" s="75">
        <v>36313550</v>
      </c>
      <c r="G944" s="68">
        <v>4</v>
      </c>
      <c r="H944" s="69" t="s">
        <v>2693</v>
      </c>
      <c r="I944" s="70" t="s">
        <v>2694</v>
      </c>
      <c r="J944" s="71" t="s">
        <v>125</v>
      </c>
      <c r="K944" s="72">
        <v>21489168</v>
      </c>
      <c r="L944" s="73" t="s">
        <v>2656</v>
      </c>
      <c r="M944" s="74" t="s">
        <v>2138</v>
      </c>
      <c r="N944" s="74" t="s">
        <v>243</v>
      </c>
      <c r="O944" s="74" t="s">
        <v>23</v>
      </c>
      <c r="P944" s="74" t="s">
        <v>24</v>
      </c>
      <c r="Q944" s="74"/>
    </row>
    <row r="945" spans="1:17" ht="191.25" x14ac:dyDescent="0.25">
      <c r="A945" s="7">
        <f t="shared" si="14"/>
        <v>943</v>
      </c>
      <c r="B945" s="65" t="s">
        <v>16</v>
      </c>
      <c r="C945" s="65">
        <v>891180084</v>
      </c>
      <c r="D945" s="65">
        <v>2</v>
      </c>
      <c r="E945" s="66" t="s">
        <v>2695</v>
      </c>
      <c r="F945" s="75">
        <v>26515239</v>
      </c>
      <c r="G945" s="68">
        <v>9</v>
      </c>
      <c r="H945" s="69" t="s">
        <v>2696</v>
      </c>
      <c r="I945" s="70" t="s">
        <v>2671</v>
      </c>
      <c r="J945" s="71" t="s">
        <v>125</v>
      </c>
      <c r="K945" s="72">
        <v>21489168</v>
      </c>
      <c r="L945" s="73" t="s">
        <v>2656</v>
      </c>
      <c r="M945" s="74" t="s">
        <v>2138</v>
      </c>
      <c r="N945" s="74" t="s">
        <v>243</v>
      </c>
      <c r="O945" s="74" t="s">
        <v>23</v>
      </c>
      <c r="P945" s="74" t="s">
        <v>24</v>
      </c>
      <c r="Q945" s="74"/>
    </row>
    <row r="946" spans="1:17" ht="191.25" x14ac:dyDescent="0.25">
      <c r="A946" s="7">
        <f t="shared" si="14"/>
        <v>944</v>
      </c>
      <c r="B946" s="65" t="s">
        <v>16</v>
      </c>
      <c r="C946" s="65">
        <v>891180084</v>
      </c>
      <c r="D946" s="65">
        <v>2</v>
      </c>
      <c r="E946" s="66" t="s">
        <v>2697</v>
      </c>
      <c r="F946" s="75">
        <v>36309604</v>
      </c>
      <c r="G946" s="68">
        <v>8</v>
      </c>
      <c r="H946" s="69" t="s">
        <v>2698</v>
      </c>
      <c r="I946" s="70" t="s">
        <v>2694</v>
      </c>
      <c r="J946" s="71" t="s">
        <v>125</v>
      </c>
      <c r="K946" s="72">
        <v>21489168</v>
      </c>
      <c r="L946" s="73" t="s">
        <v>2656</v>
      </c>
      <c r="M946" s="74" t="s">
        <v>2138</v>
      </c>
      <c r="N946" s="74" t="s">
        <v>243</v>
      </c>
      <c r="O946" s="74" t="s">
        <v>23</v>
      </c>
      <c r="P946" s="74" t="s">
        <v>24</v>
      </c>
      <c r="Q946" s="74"/>
    </row>
    <row r="947" spans="1:17" ht="191.25" x14ac:dyDescent="0.25">
      <c r="A947" s="7">
        <f t="shared" si="14"/>
        <v>945</v>
      </c>
      <c r="B947" s="65" t="s">
        <v>16</v>
      </c>
      <c r="C947" s="65">
        <v>891180084</v>
      </c>
      <c r="D947" s="65">
        <v>2</v>
      </c>
      <c r="E947" s="66" t="s">
        <v>2699</v>
      </c>
      <c r="F947" s="75">
        <v>37721213</v>
      </c>
      <c r="G947" s="68">
        <v>0</v>
      </c>
      <c r="H947" s="69" t="s">
        <v>2700</v>
      </c>
      <c r="I947" s="70" t="s">
        <v>2701</v>
      </c>
      <c r="J947" s="71" t="s">
        <v>125</v>
      </c>
      <c r="K947" s="72">
        <v>21489168</v>
      </c>
      <c r="L947" s="73" t="s">
        <v>2656</v>
      </c>
      <c r="M947" s="74" t="s">
        <v>2138</v>
      </c>
      <c r="N947" s="74" t="s">
        <v>243</v>
      </c>
      <c r="O947" s="74" t="s">
        <v>23</v>
      </c>
      <c r="P947" s="74" t="s">
        <v>24</v>
      </c>
      <c r="Q947" s="74"/>
    </row>
    <row r="948" spans="1:17" ht="191.25" x14ac:dyDescent="0.25">
      <c r="A948" s="7">
        <f t="shared" si="14"/>
        <v>946</v>
      </c>
      <c r="B948" s="65" t="s">
        <v>16</v>
      </c>
      <c r="C948" s="65">
        <v>891180084</v>
      </c>
      <c r="D948" s="65">
        <v>2</v>
      </c>
      <c r="E948" s="66" t="s">
        <v>2702</v>
      </c>
      <c r="F948" s="75">
        <v>1075226107</v>
      </c>
      <c r="G948" s="68">
        <v>4</v>
      </c>
      <c r="H948" s="69" t="s">
        <v>2703</v>
      </c>
      <c r="I948" s="70" t="s">
        <v>2701</v>
      </c>
      <c r="J948" s="71" t="s">
        <v>125</v>
      </c>
      <c r="K948" s="72">
        <v>21489168</v>
      </c>
      <c r="L948" s="73" t="s">
        <v>2656</v>
      </c>
      <c r="M948" s="74" t="s">
        <v>2138</v>
      </c>
      <c r="N948" s="74" t="s">
        <v>243</v>
      </c>
      <c r="O948" s="74" t="s">
        <v>23</v>
      </c>
      <c r="P948" s="74" t="s">
        <v>24</v>
      </c>
      <c r="Q948" s="74"/>
    </row>
    <row r="949" spans="1:17" ht="191.25" x14ac:dyDescent="0.25">
      <c r="A949" s="7">
        <f t="shared" si="14"/>
        <v>947</v>
      </c>
      <c r="B949" s="65" t="s">
        <v>16</v>
      </c>
      <c r="C949" s="65">
        <v>891180084</v>
      </c>
      <c r="D949" s="65">
        <v>2</v>
      </c>
      <c r="E949" s="66" t="s">
        <v>2704</v>
      </c>
      <c r="F949" s="75">
        <v>55069898</v>
      </c>
      <c r="G949" s="68">
        <v>4</v>
      </c>
      <c r="H949" s="69" t="s">
        <v>2705</v>
      </c>
      <c r="I949" s="70" t="s">
        <v>2685</v>
      </c>
      <c r="J949" s="71" t="s">
        <v>125</v>
      </c>
      <c r="K949" s="72">
        <v>21489168</v>
      </c>
      <c r="L949" s="73" t="s">
        <v>2656</v>
      </c>
      <c r="M949" s="74" t="s">
        <v>2138</v>
      </c>
      <c r="N949" s="74" t="s">
        <v>243</v>
      </c>
      <c r="O949" s="74" t="s">
        <v>23</v>
      </c>
      <c r="P949" s="74" t="s">
        <v>24</v>
      </c>
      <c r="Q949" s="74"/>
    </row>
    <row r="950" spans="1:17" ht="191.25" x14ac:dyDescent="0.25">
      <c r="A950" s="7">
        <f t="shared" si="14"/>
        <v>948</v>
      </c>
      <c r="B950" s="65" t="s">
        <v>16</v>
      </c>
      <c r="C950" s="65">
        <v>891180084</v>
      </c>
      <c r="D950" s="65">
        <v>2</v>
      </c>
      <c r="E950" s="66" t="s">
        <v>2706</v>
      </c>
      <c r="F950" s="75">
        <v>1075227359</v>
      </c>
      <c r="G950" s="68">
        <v>8</v>
      </c>
      <c r="H950" s="69" t="s">
        <v>2707</v>
      </c>
      <c r="I950" s="70" t="s">
        <v>2685</v>
      </c>
      <c r="J950" s="71" t="s">
        <v>125</v>
      </c>
      <c r="K950" s="72">
        <v>21489168</v>
      </c>
      <c r="L950" s="73" t="s">
        <v>2656</v>
      </c>
      <c r="M950" s="74" t="s">
        <v>2138</v>
      </c>
      <c r="N950" s="74" t="s">
        <v>243</v>
      </c>
      <c r="O950" s="74" t="s">
        <v>23</v>
      </c>
      <c r="P950" s="74" t="s">
        <v>24</v>
      </c>
      <c r="Q950" s="74"/>
    </row>
    <row r="951" spans="1:17" ht="127.5" x14ac:dyDescent="0.25">
      <c r="A951" s="7">
        <f t="shared" si="14"/>
        <v>949</v>
      </c>
      <c r="B951" s="65" t="s">
        <v>16</v>
      </c>
      <c r="C951" s="65">
        <v>891180084</v>
      </c>
      <c r="D951" s="65">
        <v>2</v>
      </c>
      <c r="E951" s="66" t="s">
        <v>2708</v>
      </c>
      <c r="F951" s="75">
        <v>36311974</v>
      </c>
      <c r="G951" s="68">
        <v>4</v>
      </c>
      <c r="H951" s="69" t="s">
        <v>2709</v>
      </c>
      <c r="I951" s="70" t="s">
        <v>2710</v>
      </c>
      <c r="J951" s="71" t="s">
        <v>125</v>
      </c>
      <c r="K951" s="72">
        <v>33576825</v>
      </c>
      <c r="L951" s="73" t="s">
        <v>2656</v>
      </c>
      <c r="M951" s="74" t="s">
        <v>2138</v>
      </c>
      <c r="N951" s="74" t="s">
        <v>243</v>
      </c>
      <c r="O951" s="74" t="s">
        <v>23</v>
      </c>
      <c r="P951" s="74" t="s">
        <v>24</v>
      </c>
      <c r="Q951" s="74"/>
    </row>
    <row r="952" spans="1:17" ht="89.25" x14ac:dyDescent="0.25">
      <c r="A952" s="7">
        <f t="shared" si="14"/>
        <v>950</v>
      </c>
      <c r="B952" s="65" t="s">
        <v>16</v>
      </c>
      <c r="C952" s="65">
        <v>891180084</v>
      </c>
      <c r="D952" s="65">
        <v>2</v>
      </c>
      <c r="E952" s="66" t="s">
        <v>2162</v>
      </c>
      <c r="F952" s="75">
        <v>24230438</v>
      </c>
      <c r="G952" s="68">
        <v>6</v>
      </c>
      <c r="H952" s="69" t="s">
        <v>2711</v>
      </c>
      <c r="I952" s="70" t="s">
        <v>2712</v>
      </c>
      <c r="J952" s="71" t="s">
        <v>125</v>
      </c>
      <c r="K952" s="72">
        <v>40292190</v>
      </c>
      <c r="L952" s="73" t="s">
        <v>2656</v>
      </c>
      <c r="M952" s="74" t="s">
        <v>2138</v>
      </c>
      <c r="N952" s="74" t="s">
        <v>243</v>
      </c>
      <c r="O952" s="74" t="s">
        <v>23</v>
      </c>
      <c r="P952" s="74" t="s">
        <v>24</v>
      </c>
      <c r="Q952" s="74"/>
    </row>
    <row r="953" spans="1:17" ht="102" x14ac:dyDescent="0.25">
      <c r="A953" s="7">
        <f t="shared" si="14"/>
        <v>951</v>
      </c>
      <c r="B953" s="65" t="s">
        <v>16</v>
      </c>
      <c r="C953" s="65">
        <v>891180084</v>
      </c>
      <c r="D953" s="65">
        <v>2</v>
      </c>
      <c r="E953" s="66" t="s">
        <v>2713</v>
      </c>
      <c r="F953" s="75">
        <v>26430703</v>
      </c>
      <c r="G953" s="68">
        <v>9</v>
      </c>
      <c r="H953" s="69" t="s">
        <v>2714</v>
      </c>
      <c r="I953" s="70" t="s">
        <v>2715</v>
      </c>
      <c r="J953" s="71" t="s">
        <v>125</v>
      </c>
      <c r="K953" s="72">
        <v>33576825</v>
      </c>
      <c r="L953" s="73" t="s">
        <v>2656</v>
      </c>
      <c r="M953" s="74" t="s">
        <v>2138</v>
      </c>
      <c r="N953" s="74" t="s">
        <v>243</v>
      </c>
      <c r="O953" s="74" t="s">
        <v>23</v>
      </c>
      <c r="P953" s="74" t="s">
        <v>24</v>
      </c>
      <c r="Q953" s="74"/>
    </row>
    <row r="954" spans="1:17" ht="114.75" x14ac:dyDescent="0.25">
      <c r="A954" s="7">
        <f t="shared" si="14"/>
        <v>952</v>
      </c>
      <c r="B954" s="65" t="s">
        <v>16</v>
      </c>
      <c r="C954" s="65">
        <v>891180084</v>
      </c>
      <c r="D954" s="65">
        <v>2</v>
      </c>
      <c r="E954" s="66" t="s">
        <v>2716</v>
      </c>
      <c r="F954" s="75">
        <v>26430421</v>
      </c>
      <c r="G954" s="68">
        <v>7</v>
      </c>
      <c r="H954" s="69" t="s">
        <v>2717</v>
      </c>
      <c r="I954" s="70" t="s">
        <v>2718</v>
      </c>
      <c r="J954" s="71" t="s">
        <v>125</v>
      </c>
      <c r="K954" s="72">
        <v>33576825</v>
      </c>
      <c r="L954" s="73" t="s">
        <v>2656</v>
      </c>
      <c r="M954" s="74" t="s">
        <v>2138</v>
      </c>
      <c r="N954" s="74" t="s">
        <v>243</v>
      </c>
      <c r="O954" s="74" t="s">
        <v>23</v>
      </c>
      <c r="P954" s="74" t="s">
        <v>24</v>
      </c>
      <c r="Q954" s="74"/>
    </row>
    <row r="955" spans="1:17" ht="191.25" x14ac:dyDescent="0.25">
      <c r="A955" s="7">
        <f t="shared" si="14"/>
        <v>953</v>
      </c>
      <c r="B955" s="65" t="s">
        <v>16</v>
      </c>
      <c r="C955" s="65">
        <v>891180084</v>
      </c>
      <c r="D955" s="65">
        <v>2</v>
      </c>
      <c r="E955" s="66" t="s">
        <v>2719</v>
      </c>
      <c r="F955" s="75">
        <v>36174858</v>
      </c>
      <c r="G955" s="68">
        <v>1</v>
      </c>
      <c r="H955" s="69" t="s">
        <v>2720</v>
      </c>
      <c r="I955" s="70" t="s">
        <v>2721</v>
      </c>
      <c r="J955" s="71" t="s">
        <v>125</v>
      </c>
      <c r="K955" s="72">
        <v>21489168</v>
      </c>
      <c r="L955" s="73" t="s">
        <v>2656</v>
      </c>
      <c r="M955" s="74" t="s">
        <v>2138</v>
      </c>
      <c r="N955" s="74" t="s">
        <v>243</v>
      </c>
      <c r="O955" s="74" t="s">
        <v>23</v>
      </c>
      <c r="P955" s="74" t="s">
        <v>24</v>
      </c>
      <c r="Q955" s="74"/>
    </row>
    <row r="956" spans="1:17" ht="165.75" x14ac:dyDescent="0.25">
      <c r="A956" s="7">
        <f t="shared" si="14"/>
        <v>954</v>
      </c>
      <c r="B956" s="65" t="s">
        <v>16</v>
      </c>
      <c r="C956" s="65">
        <v>891180084</v>
      </c>
      <c r="D956" s="65">
        <v>2</v>
      </c>
      <c r="E956" s="66" t="s">
        <v>2722</v>
      </c>
      <c r="F956" s="75">
        <v>36146177</v>
      </c>
      <c r="G956" s="68">
        <v>3</v>
      </c>
      <c r="H956" s="69" t="s">
        <v>2723</v>
      </c>
      <c r="I956" s="70" t="s">
        <v>2674</v>
      </c>
      <c r="J956" s="71" t="s">
        <v>125</v>
      </c>
      <c r="K956" s="72">
        <v>21489168</v>
      </c>
      <c r="L956" s="73" t="s">
        <v>2656</v>
      </c>
      <c r="M956" s="74" t="s">
        <v>2138</v>
      </c>
      <c r="N956" s="74" t="s">
        <v>243</v>
      </c>
      <c r="O956" s="74" t="s">
        <v>23</v>
      </c>
      <c r="P956" s="74" t="s">
        <v>24</v>
      </c>
      <c r="Q956" s="74"/>
    </row>
    <row r="957" spans="1:17" ht="191.25" x14ac:dyDescent="0.25">
      <c r="A957" s="7">
        <f t="shared" si="14"/>
        <v>955</v>
      </c>
      <c r="B957" s="65" t="s">
        <v>16</v>
      </c>
      <c r="C957" s="65">
        <v>891180084</v>
      </c>
      <c r="D957" s="65">
        <v>2</v>
      </c>
      <c r="E957" s="66" t="s">
        <v>2724</v>
      </c>
      <c r="F957" s="75">
        <v>26420934</v>
      </c>
      <c r="G957" s="68">
        <v>0</v>
      </c>
      <c r="H957" s="69" t="s">
        <v>2725</v>
      </c>
      <c r="I957" s="70" t="s">
        <v>2680</v>
      </c>
      <c r="J957" s="71" t="s">
        <v>125</v>
      </c>
      <c r="K957" s="72">
        <v>21489168</v>
      </c>
      <c r="L957" s="73" t="s">
        <v>2656</v>
      </c>
      <c r="M957" s="74" t="s">
        <v>2138</v>
      </c>
      <c r="N957" s="74" t="s">
        <v>243</v>
      </c>
      <c r="O957" s="74" t="s">
        <v>23</v>
      </c>
      <c r="P957" s="74" t="s">
        <v>24</v>
      </c>
      <c r="Q957" s="74"/>
    </row>
    <row r="958" spans="1:17" ht="102" x14ac:dyDescent="0.25">
      <c r="A958" s="7">
        <f t="shared" si="14"/>
        <v>956</v>
      </c>
      <c r="B958" s="65" t="s">
        <v>16</v>
      </c>
      <c r="C958" s="65">
        <v>891180084</v>
      </c>
      <c r="D958" s="65">
        <v>2</v>
      </c>
      <c r="E958" s="66" t="s">
        <v>2726</v>
      </c>
      <c r="F958" s="75">
        <v>1075214938</v>
      </c>
      <c r="G958" s="68">
        <v>6</v>
      </c>
      <c r="H958" s="69" t="s">
        <v>2727</v>
      </c>
      <c r="I958" s="70" t="s">
        <v>2728</v>
      </c>
      <c r="J958" s="71" t="s">
        <v>125</v>
      </c>
      <c r="K958" s="72">
        <v>10073048</v>
      </c>
      <c r="L958" s="73" t="s">
        <v>2656</v>
      </c>
      <c r="M958" s="74" t="s">
        <v>2138</v>
      </c>
      <c r="N958" s="74" t="s">
        <v>243</v>
      </c>
      <c r="O958" s="74" t="s">
        <v>23</v>
      </c>
      <c r="P958" s="74" t="s">
        <v>24</v>
      </c>
      <c r="Q958" s="74"/>
    </row>
    <row r="959" spans="1:17" ht="76.5" x14ac:dyDescent="0.25">
      <c r="A959" s="7">
        <f t="shared" si="14"/>
        <v>957</v>
      </c>
      <c r="B959" s="65" t="s">
        <v>16</v>
      </c>
      <c r="C959" s="65">
        <v>891180084</v>
      </c>
      <c r="D959" s="65">
        <v>2</v>
      </c>
      <c r="E959" s="66" t="s">
        <v>2729</v>
      </c>
      <c r="F959" s="75">
        <v>55173451</v>
      </c>
      <c r="G959" s="68">
        <v>0</v>
      </c>
      <c r="H959" s="69" t="s">
        <v>2730</v>
      </c>
      <c r="I959" s="70" t="s">
        <v>2731</v>
      </c>
      <c r="J959" s="71" t="s">
        <v>125</v>
      </c>
      <c r="K959" s="72">
        <v>10073048</v>
      </c>
      <c r="L959" s="73" t="s">
        <v>2656</v>
      </c>
      <c r="M959" s="74" t="s">
        <v>2138</v>
      </c>
      <c r="N959" s="74" t="s">
        <v>243</v>
      </c>
      <c r="O959" s="74" t="s">
        <v>23</v>
      </c>
      <c r="P959" s="74" t="s">
        <v>24</v>
      </c>
      <c r="Q959" s="74"/>
    </row>
    <row r="960" spans="1:17" ht="76.5" x14ac:dyDescent="0.25">
      <c r="A960" s="7">
        <f t="shared" si="14"/>
        <v>958</v>
      </c>
      <c r="B960" s="65" t="s">
        <v>16</v>
      </c>
      <c r="C960" s="65">
        <v>891180084</v>
      </c>
      <c r="D960" s="65">
        <v>2</v>
      </c>
      <c r="E960" s="66" t="s">
        <v>2732</v>
      </c>
      <c r="F960" s="75">
        <v>7731181</v>
      </c>
      <c r="G960" s="68">
        <v>7</v>
      </c>
      <c r="H960" s="69" t="s">
        <v>2733</v>
      </c>
      <c r="I960" s="70" t="s">
        <v>2734</v>
      </c>
      <c r="J960" s="71" t="s">
        <v>125</v>
      </c>
      <c r="K960" s="72">
        <v>20146095</v>
      </c>
      <c r="L960" s="73" t="s">
        <v>2656</v>
      </c>
      <c r="M960" s="74" t="s">
        <v>2138</v>
      </c>
      <c r="N960" s="74" t="s">
        <v>243</v>
      </c>
      <c r="O960" s="74" t="s">
        <v>23</v>
      </c>
      <c r="P960" s="74" t="s">
        <v>24</v>
      </c>
      <c r="Q960" s="74"/>
    </row>
    <row r="961" spans="1:17" ht="76.5" x14ac:dyDescent="0.25">
      <c r="A961" s="7">
        <f t="shared" si="14"/>
        <v>959</v>
      </c>
      <c r="B961" s="65" t="s">
        <v>16</v>
      </c>
      <c r="C961" s="65">
        <v>891180084</v>
      </c>
      <c r="D961" s="65">
        <v>2</v>
      </c>
      <c r="E961" s="66" t="s">
        <v>2735</v>
      </c>
      <c r="F961" s="75">
        <v>7719407</v>
      </c>
      <c r="G961" s="68">
        <v>7</v>
      </c>
      <c r="H961" s="69" t="s">
        <v>2736</v>
      </c>
      <c r="I961" s="70" t="s">
        <v>2731</v>
      </c>
      <c r="J961" s="71" t="s">
        <v>125</v>
      </c>
      <c r="K961" s="72">
        <v>10073048</v>
      </c>
      <c r="L961" s="73" t="s">
        <v>2656</v>
      </c>
      <c r="M961" s="74" t="s">
        <v>2138</v>
      </c>
      <c r="N961" s="74" t="s">
        <v>243</v>
      </c>
      <c r="O961" s="74" t="s">
        <v>23</v>
      </c>
      <c r="P961" s="74" t="s">
        <v>24</v>
      </c>
      <c r="Q961" s="74"/>
    </row>
    <row r="962" spans="1:17" ht="89.25" x14ac:dyDescent="0.25">
      <c r="A962" s="7">
        <f t="shared" si="14"/>
        <v>960</v>
      </c>
      <c r="B962" s="65" t="s">
        <v>16</v>
      </c>
      <c r="C962" s="65">
        <v>891180084</v>
      </c>
      <c r="D962" s="65">
        <v>2</v>
      </c>
      <c r="E962" s="66" t="s">
        <v>2737</v>
      </c>
      <c r="F962" s="75">
        <v>7717831</v>
      </c>
      <c r="G962" s="68">
        <v>8</v>
      </c>
      <c r="H962" s="69" t="s">
        <v>2738</v>
      </c>
      <c r="I962" s="70" t="s">
        <v>2739</v>
      </c>
      <c r="J962" s="71" t="s">
        <v>125</v>
      </c>
      <c r="K962" s="72">
        <v>16788413</v>
      </c>
      <c r="L962" s="73" t="s">
        <v>2656</v>
      </c>
      <c r="M962" s="74" t="s">
        <v>2138</v>
      </c>
      <c r="N962" s="74" t="s">
        <v>243</v>
      </c>
      <c r="O962" s="74" t="s">
        <v>23</v>
      </c>
      <c r="P962" s="74" t="s">
        <v>24</v>
      </c>
      <c r="Q962" s="74"/>
    </row>
    <row r="963" spans="1:17" ht="191.25" x14ac:dyDescent="0.25">
      <c r="A963" s="7">
        <f t="shared" si="14"/>
        <v>961</v>
      </c>
      <c r="B963" s="65" t="s">
        <v>16</v>
      </c>
      <c r="C963" s="65">
        <v>891180084</v>
      </c>
      <c r="D963" s="65">
        <v>2</v>
      </c>
      <c r="E963" s="66" t="s">
        <v>2740</v>
      </c>
      <c r="F963" s="75">
        <v>55190640</v>
      </c>
      <c r="G963" s="68">
        <v>8</v>
      </c>
      <c r="H963" s="69" t="s">
        <v>2741</v>
      </c>
      <c r="I963" s="70" t="s">
        <v>2721</v>
      </c>
      <c r="J963" s="71" t="s">
        <v>125</v>
      </c>
      <c r="K963" s="72">
        <v>21489168</v>
      </c>
      <c r="L963" s="73" t="s">
        <v>2656</v>
      </c>
      <c r="M963" s="74" t="s">
        <v>2138</v>
      </c>
      <c r="N963" s="74" t="s">
        <v>243</v>
      </c>
      <c r="O963" s="74" t="s">
        <v>23</v>
      </c>
      <c r="P963" s="74" t="s">
        <v>24</v>
      </c>
      <c r="Q963" s="74"/>
    </row>
    <row r="964" spans="1:17" ht="191.25" x14ac:dyDescent="0.25">
      <c r="A964" s="7">
        <f t="shared" si="14"/>
        <v>962</v>
      </c>
      <c r="B964" s="65" t="s">
        <v>16</v>
      </c>
      <c r="C964" s="65">
        <v>891180084</v>
      </c>
      <c r="D964" s="65">
        <v>2</v>
      </c>
      <c r="E964" s="66" t="s">
        <v>2742</v>
      </c>
      <c r="F964" s="75">
        <v>26430063</v>
      </c>
      <c r="G964" s="68">
        <v>3</v>
      </c>
      <c r="H964" s="69" t="s">
        <v>2743</v>
      </c>
      <c r="I964" s="70" t="s">
        <v>2721</v>
      </c>
      <c r="J964" s="71" t="s">
        <v>125</v>
      </c>
      <c r="K964" s="72">
        <v>21489168</v>
      </c>
      <c r="L964" s="73" t="s">
        <v>2656</v>
      </c>
      <c r="M964" s="74" t="s">
        <v>2138</v>
      </c>
      <c r="N964" s="74" t="s">
        <v>243</v>
      </c>
      <c r="O964" s="74" t="s">
        <v>23</v>
      </c>
      <c r="P964" s="74" t="s">
        <v>24</v>
      </c>
      <c r="Q964" s="74"/>
    </row>
    <row r="965" spans="1:17" ht="191.25" x14ac:dyDescent="0.25">
      <c r="A965" s="7">
        <f t="shared" ref="A965:A1028" si="15">A964+1</f>
        <v>963</v>
      </c>
      <c r="B965" s="65" t="s">
        <v>16</v>
      </c>
      <c r="C965" s="65">
        <v>891180084</v>
      </c>
      <c r="D965" s="65">
        <v>2</v>
      </c>
      <c r="E965" s="66" t="s">
        <v>2744</v>
      </c>
      <c r="F965" s="75">
        <v>55170613</v>
      </c>
      <c r="G965" s="68">
        <v>3</v>
      </c>
      <c r="H965" s="69" t="s">
        <v>2745</v>
      </c>
      <c r="I965" s="70" t="s">
        <v>2721</v>
      </c>
      <c r="J965" s="71" t="s">
        <v>125</v>
      </c>
      <c r="K965" s="72">
        <v>21489168</v>
      </c>
      <c r="L965" s="73" t="s">
        <v>2656</v>
      </c>
      <c r="M965" s="74" t="s">
        <v>2138</v>
      </c>
      <c r="N965" s="74" t="s">
        <v>243</v>
      </c>
      <c r="O965" s="74" t="s">
        <v>23</v>
      </c>
      <c r="P965" s="74" t="s">
        <v>24</v>
      </c>
      <c r="Q965" s="74"/>
    </row>
    <row r="966" spans="1:17" ht="89.25" x14ac:dyDescent="0.25">
      <c r="A966" s="7">
        <f t="shared" si="15"/>
        <v>964</v>
      </c>
      <c r="B966" s="65" t="s">
        <v>16</v>
      </c>
      <c r="C966" s="65">
        <v>891180084</v>
      </c>
      <c r="D966" s="65">
        <v>2</v>
      </c>
      <c r="E966" s="66" t="s">
        <v>2746</v>
      </c>
      <c r="F966" s="75">
        <v>36174874</v>
      </c>
      <c r="G966" s="68">
        <v>8</v>
      </c>
      <c r="H966" s="69" t="s">
        <v>2747</v>
      </c>
      <c r="I966" s="70" t="s">
        <v>2748</v>
      </c>
      <c r="J966" s="71" t="s">
        <v>125</v>
      </c>
      <c r="K966" s="72">
        <v>26861460</v>
      </c>
      <c r="L966" s="73" t="s">
        <v>2656</v>
      </c>
      <c r="M966" s="74" t="s">
        <v>2138</v>
      </c>
      <c r="N966" s="74" t="s">
        <v>243</v>
      </c>
      <c r="O966" s="74" t="s">
        <v>23</v>
      </c>
      <c r="P966" s="74" t="s">
        <v>24</v>
      </c>
      <c r="Q966" s="74"/>
    </row>
    <row r="967" spans="1:17" ht="76.5" x14ac:dyDescent="0.25">
      <c r="A967" s="7">
        <f t="shared" si="15"/>
        <v>965</v>
      </c>
      <c r="B967" s="65" t="s">
        <v>16</v>
      </c>
      <c r="C967" s="65">
        <v>891180084</v>
      </c>
      <c r="D967" s="65">
        <v>2</v>
      </c>
      <c r="E967" s="66" t="s">
        <v>2749</v>
      </c>
      <c r="F967" s="75">
        <v>7729198</v>
      </c>
      <c r="G967" s="68">
        <v>5</v>
      </c>
      <c r="H967" s="69" t="s">
        <v>2750</v>
      </c>
      <c r="I967" s="70" t="s">
        <v>2751</v>
      </c>
      <c r="J967" s="71" t="s">
        <v>125</v>
      </c>
      <c r="K967" s="72">
        <v>21170022</v>
      </c>
      <c r="L967" s="73" t="s">
        <v>2656</v>
      </c>
      <c r="M967" s="74" t="s">
        <v>2138</v>
      </c>
      <c r="N967" s="74" t="s">
        <v>243</v>
      </c>
      <c r="O967" s="74" t="s">
        <v>23</v>
      </c>
      <c r="P967" s="74" t="s">
        <v>24</v>
      </c>
      <c r="Q967" s="74"/>
    </row>
    <row r="968" spans="1:17" ht="165.75" x14ac:dyDescent="0.25">
      <c r="A968" s="7">
        <f t="shared" si="15"/>
        <v>966</v>
      </c>
      <c r="B968" s="65" t="s">
        <v>16</v>
      </c>
      <c r="C968" s="65">
        <v>891180084</v>
      </c>
      <c r="D968" s="65">
        <v>2</v>
      </c>
      <c r="E968" s="66" t="s">
        <v>2752</v>
      </c>
      <c r="F968" s="75">
        <v>12131921</v>
      </c>
      <c r="G968" s="68">
        <v>4</v>
      </c>
      <c r="H968" s="69" t="s">
        <v>2753</v>
      </c>
      <c r="I968" s="70" t="s">
        <v>2754</v>
      </c>
      <c r="J968" s="71" t="s">
        <v>2755</v>
      </c>
      <c r="K968" s="72">
        <v>12827867</v>
      </c>
      <c r="L968" s="73" t="s">
        <v>2756</v>
      </c>
      <c r="M968" s="74" t="s">
        <v>2138</v>
      </c>
      <c r="N968" s="74" t="s">
        <v>243</v>
      </c>
      <c r="O968" s="74" t="s">
        <v>23</v>
      </c>
      <c r="P968" s="74" t="s">
        <v>24</v>
      </c>
      <c r="Q968" s="74"/>
    </row>
    <row r="969" spans="1:17" ht="153" x14ac:dyDescent="0.25">
      <c r="A969" s="7">
        <f t="shared" si="15"/>
        <v>967</v>
      </c>
      <c r="B969" s="65" t="s">
        <v>16</v>
      </c>
      <c r="C969" s="65">
        <v>891180084</v>
      </c>
      <c r="D969" s="65">
        <v>2</v>
      </c>
      <c r="E969" s="66" t="s">
        <v>2757</v>
      </c>
      <c r="F969" s="75">
        <v>36301583</v>
      </c>
      <c r="G969" s="68">
        <v>5</v>
      </c>
      <c r="H969" s="69" t="s">
        <v>2758</v>
      </c>
      <c r="I969" s="70" t="s">
        <v>2759</v>
      </c>
      <c r="J969" s="71" t="s">
        <v>2760</v>
      </c>
      <c r="K969" s="72">
        <v>12460292</v>
      </c>
      <c r="L969" s="73" t="s">
        <v>2179</v>
      </c>
      <c r="M969" s="74" t="s">
        <v>2138</v>
      </c>
      <c r="N969" s="74" t="s">
        <v>243</v>
      </c>
      <c r="O969" s="74" t="s">
        <v>23</v>
      </c>
      <c r="P969" s="74" t="s">
        <v>24</v>
      </c>
      <c r="Q969" s="74"/>
    </row>
    <row r="970" spans="1:17" ht="114.75" x14ac:dyDescent="0.25">
      <c r="A970" s="7">
        <f t="shared" si="15"/>
        <v>968</v>
      </c>
      <c r="B970" s="65" t="s">
        <v>16</v>
      </c>
      <c r="C970" s="65">
        <v>891180084</v>
      </c>
      <c r="D970" s="65">
        <v>2</v>
      </c>
      <c r="E970" s="66" t="s">
        <v>2761</v>
      </c>
      <c r="F970" s="75">
        <v>1075237649</v>
      </c>
      <c r="G970" s="68">
        <v>1</v>
      </c>
      <c r="H970" s="69" t="s">
        <v>2762</v>
      </c>
      <c r="I970" s="70" t="s">
        <v>2763</v>
      </c>
      <c r="J970" s="71" t="s">
        <v>2764</v>
      </c>
      <c r="K970" s="72">
        <v>3000000</v>
      </c>
      <c r="L970" s="73" t="s">
        <v>2137</v>
      </c>
      <c r="M970" s="74" t="s">
        <v>2138</v>
      </c>
      <c r="N970" s="74" t="s">
        <v>243</v>
      </c>
      <c r="O970" s="74" t="s">
        <v>23</v>
      </c>
      <c r="P970" s="74" t="s">
        <v>24</v>
      </c>
      <c r="Q970" s="74"/>
    </row>
    <row r="971" spans="1:17" ht="140.25" x14ac:dyDescent="0.25">
      <c r="A971" s="7">
        <f t="shared" si="15"/>
        <v>969</v>
      </c>
      <c r="B971" s="65" t="s">
        <v>16</v>
      </c>
      <c r="C971" s="65">
        <v>891180084</v>
      </c>
      <c r="D971" s="65">
        <v>2</v>
      </c>
      <c r="E971" s="66" t="s">
        <v>2757</v>
      </c>
      <c r="F971" s="75">
        <v>36301583</v>
      </c>
      <c r="G971" s="68">
        <v>5</v>
      </c>
      <c r="H971" s="69" t="s">
        <v>2765</v>
      </c>
      <c r="I971" s="70" t="s">
        <v>2766</v>
      </c>
      <c r="J971" s="71" t="s">
        <v>2767</v>
      </c>
      <c r="K971" s="72">
        <v>211357968</v>
      </c>
      <c r="L971" s="73" t="s">
        <v>2179</v>
      </c>
      <c r="M971" s="74" t="s">
        <v>2138</v>
      </c>
      <c r="N971" s="74" t="s">
        <v>243</v>
      </c>
      <c r="O971" s="74" t="s">
        <v>23</v>
      </c>
      <c r="P971" s="74" t="s">
        <v>24</v>
      </c>
      <c r="Q971" s="74"/>
    </row>
    <row r="972" spans="1:17" ht="114.75" x14ac:dyDescent="0.25">
      <c r="A972" s="7">
        <f t="shared" si="15"/>
        <v>970</v>
      </c>
      <c r="B972" s="65" t="s">
        <v>16</v>
      </c>
      <c r="C972" s="65">
        <v>891180084</v>
      </c>
      <c r="D972" s="65">
        <v>2</v>
      </c>
      <c r="E972" s="66" t="s">
        <v>1799</v>
      </c>
      <c r="F972" s="75">
        <v>12137281</v>
      </c>
      <c r="G972" s="68">
        <v>6</v>
      </c>
      <c r="H972" s="69" t="s">
        <v>2768</v>
      </c>
      <c r="I972" s="70" t="s">
        <v>2769</v>
      </c>
      <c r="J972" s="71" t="s">
        <v>134</v>
      </c>
      <c r="K972" s="72">
        <v>720250</v>
      </c>
      <c r="L972" s="73" t="s">
        <v>2179</v>
      </c>
      <c r="M972" s="74" t="s">
        <v>2138</v>
      </c>
      <c r="N972" s="74" t="s">
        <v>243</v>
      </c>
      <c r="O972" s="74" t="s">
        <v>23</v>
      </c>
      <c r="P972" s="74" t="s">
        <v>24</v>
      </c>
      <c r="Q972" s="74"/>
    </row>
    <row r="973" spans="1:17" ht="102" x14ac:dyDescent="0.25">
      <c r="A973" s="7">
        <f t="shared" si="15"/>
        <v>971</v>
      </c>
      <c r="B973" s="65" t="s">
        <v>16</v>
      </c>
      <c r="C973" s="65">
        <v>891180084</v>
      </c>
      <c r="D973" s="65">
        <v>2</v>
      </c>
      <c r="E973" s="66" t="s">
        <v>2770</v>
      </c>
      <c r="F973" s="75">
        <v>860003949</v>
      </c>
      <c r="G973" s="68">
        <v>8</v>
      </c>
      <c r="H973" s="69" t="s">
        <v>2771</v>
      </c>
      <c r="I973" s="70" t="s">
        <v>2772</v>
      </c>
      <c r="J973" s="71" t="s">
        <v>134</v>
      </c>
      <c r="K973" s="72">
        <v>516560</v>
      </c>
      <c r="L973" s="73" t="s">
        <v>2179</v>
      </c>
      <c r="M973" s="74" t="s">
        <v>2138</v>
      </c>
      <c r="N973" s="74" t="s">
        <v>243</v>
      </c>
      <c r="O973" s="74" t="s">
        <v>23</v>
      </c>
      <c r="P973" s="74" t="s">
        <v>24</v>
      </c>
      <c r="Q973" s="74"/>
    </row>
    <row r="974" spans="1:17" ht="114.75" x14ac:dyDescent="0.25">
      <c r="A974" s="7">
        <f t="shared" si="15"/>
        <v>972</v>
      </c>
      <c r="B974" s="65" t="s">
        <v>16</v>
      </c>
      <c r="C974" s="65">
        <v>891180084</v>
      </c>
      <c r="D974" s="65">
        <v>2</v>
      </c>
      <c r="E974" s="66" t="s">
        <v>547</v>
      </c>
      <c r="F974" s="75">
        <v>891100801</v>
      </c>
      <c r="G974" s="68">
        <v>5</v>
      </c>
      <c r="H974" s="69" t="s">
        <v>2773</v>
      </c>
      <c r="I974" s="70" t="s">
        <v>2774</v>
      </c>
      <c r="J974" s="71" t="s">
        <v>134</v>
      </c>
      <c r="K974" s="72">
        <v>16775000</v>
      </c>
      <c r="L974" s="73" t="s">
        <v>2179</v>
      </c>
      <c r="M974" s="74" t="s">
        <v>2138</v>
      </c>
      <c r="N974" s="74" t="s">
        <v>243</v>
      </c>
      <c r="O974" s="74" t="s">
        <v>23</v>
      </c>
      <c r="P974" s="74" t="s">
        <v>24</v>
      </c>
      <c r="Q974" s="74"/>
    </row>
    <row r="975" spans="1:17" ht="102" x14ac:dyDescent="0.25">
      <c r="A975" s="7">
        <f t="shared" si="15"/>
        <v>973</v>
      </c>
      <c r="B975" s="65" t="s">
        <v>16</v>
      </c>
      <c r="C975" s="65">
        <v>891180084</v>
      </c>
      <c r="D975" s="65">
        <v>2</v>
      </c>
      <c r="E975" s="66" t="s">
        <v>2775</v>
      </c>
      <c r="F975" s="75">
        <v>860518394</v>
      </c>
      <c r="G975" s="68">
        <v>1</v>
      </c>
      <c r="H975" s="69" t="s">
        <v>2776</v>
      </c>
      <c r="I975" s="70" t="s">
        <v>2777</v>
      </c>
      <c r="J975" s="71" t="s">
        <v>2778</v>
      </c>
      <c r="K975" s="72">
        <v>1113600</v>
      </c>
      <c r="L975" s="73" t="s">
        <v>2179</v>
      </c>
      <c r="M975" s="74" t="s">
        <v>2138</v>
      </c>
      <c r="N975" s="74" t="s">
        <v>243</v>
      </c>
      <c r="O975" s="74" t="s">
        <v>23</v>
      </c>
      <c r="P975" s="74" t="s">
        <v>24</v>
      </c>
      <c r="Q975" s="74"/>
    </row>
    <row r="976" spans="1:17" ht="127.5" x14ac:dyDescent="0.25">
      <c r="A976" s="7">
        <f t="shared" si="15"/>
        <v>974</v>
      </c>
      <c r="B976" s="65" t="s">
        <v>16</v>
      </c>
      <c r="C976" s="65">
        <v>891180084</v>
      </c>
      <c r="D976" s="65">
        <v>2</v>
      </c>
      <c r="E976" s="66" t="s">
        <v>2187</v>
      </c>
      <c r="F976" s="75">
        <v>22460702</v>
      </c>
      <c r="G976" s="68">
        <v>5</v>
      </c>
      <c r="H976" s="69" t="s">
        <v>2779</v>
      </c>
      <c r="I976" s="70" t="s">
        <v>2780</v>
      </c>
      <c r="J976" s="71" t="s">
        <v>2778</v>
      </c>
      <c r="K976" s="72">
        <v>4320000</v>
      </c>
      <c r="L976" s="73" t="s">
        <v>2137</v>
      </c>
      <c r="M976" s="74" t="s">
        <v>2138</v>
      </c>
      <c r="N976" s="74" t="s">
        <v>243</v>
      </c>
      <c r="O976" s="74" t="s">
        <v>23</v>
      </c>
      <c r="P976" s="74" t="s">
        <v>24</v>
      </c>
      <c r="Q976" s="74"/>
    </row>
    <row r="977" spans="1:17" ht="127.5" x14ac:dyDescent="0.25">
      <c r="A977" s="7">
        <f t="shared" si="15"/>
        <v>975</v>
      </c>
      <c r="B977" s="65" t="s">
        <v>16</v>
      </c>
      <c r="C977" s="65">
        <v>891180084</v>
      </c>
      <c r="D977" s="65">
        <v>2</v>
      </c>
      <c r="E977" s="66" t="s">
        <v>2190</v>
      </c>
      <c r="F977" s="75">
        <v>26467531</v>
      </c>
      <c r="G977" s="68">
        <v>9</v>
      </c>
      <c r="H977" s="69" t="s">
        <v>2781</v>
      </c>
      <c r="I977" s="70" t="s">
        <v>2782</v>
      </c>
      <c r="J977" s="71" t="s">
        <v>2778</v>
      </c>
      <c r="K977" s="72">
        <v>6480000</v>
      </c>
      <c r="L977" s="73" t="s">
        <v>2137</v>
      </c>
      <c r="M977" s="74" t="s">
        <v>2138</v>
      </c>
      <c r="N977" s="74" t="s">
        <v>243</v>
      </c>
      <c r="O977" s="74" t="s">
        <v>23</v>
      </c>
      <c r="P977" s="74" t="s">
        <v>24</v>
      </c>
      <c r="Q977" s="74"/>
    </row>
    <row r="978" spans="1:17" ht="178.5" x14ac:dyDescent="0.25">
      <c r="A978" s="7">
        <f t="shared" si="15"/>
        <v>976</v>
      </c>
      <c r="B978" s="65" t="s">
        <v>16</v>
      </c>
      <c r="C978" s="65">
        <v>891180084</v>
      </c>
      <c r="D978" s="65">
        <v>2</v>
      </c>
      <c r="E978" s="66" t="s">
        <v>154</v>
      </c>
      <c r="F978" s="75">
        <v>900088434</v>
      </c>
      <c r="G978" s="68">
        <v>6</v>
      </c>
      <c r="H978" s="69" t="s">
        <v>2783</v>
      </c>
      <c r="I978" s="70" t="s">
        <v>2784</v>
      </c>
      <c r="J978" s="71" t="s">
        <v>2785</v>
      </c>
      <c r="K978" s="72">
        <v>71000000</v>
      </c>
      <c r="L978" s="73" t="s">
        <v>2179</v>
      </c>
      <c r="M978" s="74" t="s">
        <v>2138</v>
      </c>
      <c r="N978" s="74" t="s">
        <v>243</v>
      </c>
      <c r="O978" s="74" t="s">
        <v>23</v>
      </c>
      <c r="P978" s="74" t="s">
        <v>24</v>
      </c>
      <c r="Q978" s="74"/>
    </row>
    <row r="979" spans="1:17" ht="89.25" x14ac:dyDescent="0.25">
      <c r="A979" s="7">
        <f t="shared" si="15"/>
        <v>977</v>
      </c>
      <c r="B979" s="65" t="s">
        <v>16</v>
      </c>
      <c r="C979" s="65">
        <v>891180084</v>
      </c>
      <c r="D979" s="65">
        <v>2</v>
      </c>
      <c r="E979" s="66" t="s">
        <v>2786</v>
      </c>
      <c r="F979" s="75">
        <v>12139876</v>
      </c>
      <c r="G979" s="68">
        <v>7</v>
      </c>
      <c r="H979" s="69" t="s">
        <v>2787</v>
      </c>
      <c r="I979" s="70" t="s">
        <v>2788</v>
      </c>
      <c r="J979" s="71" t="s">
        <v>2789</v>
      </c>
      <c r="K979" s="72">
        <v>2000657</v>
      </c>
      <c r="L979" s="73" t="s">
        <v>2137</v>
      </c>
      <c r="M979" s="74" t="s">
        <v>2138</v>
      </c>
      <c r="N979" s="74" t="s">
        <v>243</v>
      </c>
      <c r="O979" s="74" t="s">
        <v>23</v>
      </c>
      <c r="P979" s="74" t="s">
        <v>24</v>
      </c>
      <c r="Q979" s="74"/>
    </row>
    <row r="980" spans="1:17" ht="216.75" x14ac:dyDescent="0.25">
      <c r="A980" s="7">
        <f t="shared" si="15"/>
        <v>978</v>
      </c>
      <c r="B980" s="65" t="s">
        <v>16</v>
      </c>
      <c r="C980" s="65">
        <v>891180084</v>
      </c>
      <c r="D980" s="65">
        <v>2</v>
      </c>
      <c r="E980" s="66" t="s">
        <v>2790</v>
      </c>
      <c r="F980" s="75">
        <v>1083865626</v>
      </c>
      <c r="G980" s="68">
        <v>5</v>
      </c>
      <c r="H980" s="69" t="s">
        <v>2791</v>
      </c>
      <c r="I980" s="70" t="s">
        <v>2792</v>
      </c>
      <c r="J980" s="71" t="s">
        <v>2789</v>
      </c>
      <c r="K980" s="72">
        <v>4000000</v>
      </c>
      <c r="L980" s="73" t="s">
        <v>2137</v>
      </c>
      <c r="M980" s="74" t="s">
        <v>2138</v>
      </c>
      <c r="N980" s="74" t="s">
        <v>243</v>
      </c>
      <c r="O980" s="74" t="s">
        <v>23</v>
      </c>
      <c r="P980" s="74" t="s">
        <v>24</v>
      </c>
      <c r="Q980" s="74"/>
    </row>
    <row r="981" spans="1:17" ht="127.5" x14ac:dyDescent="0.25">
      <c r="A981" s="7">
        <f t="shared" si="15"/>
        <v>979</v>
      </c>
      <c r="B981" s="65" t="s">
        <v>16</v>
      </c>
      <c r="C981" s="65">
        <v>891180084</v>
      </c>
      <c r="D981" s="65">
        <v>2</v>
      </c>
      <c r="E981" s="66" t="s">
        <v>2525</v>
      </c>
      <c r="F981" s="75">
        <v>1079508503</v>
      </c>
      <c r="G981" s="68">
        <v>3</v>
      </c>
      <c r="H981" s="69" t="s">
        <v>2793</v>
      </c>
      <c r="I981" s="70" t="s">
        <v>2794</v>
      </c>
      <c r="J981" s="71" t="s">
        <v>2795</v>
      </c>
      <c r="K981" s="72">
        <v>5667000</v>
      </c>
      <c r="L981" s="73" t="s">
        <v>2137</v>
      </c>
      <c r="M981" s="74" t="s">
        <v>2138</v>
      </c>
      <c r="N981" s="74" t="s">
        <v>243</v>
      </c>
      <c r="O981" s="74" t="s">
        <v>23</v>
      </c>
      <c r="P981" s="74" t="s">
        <v>24</v>
      </c>
      <c r="Q981" s="74"/>
    </row>
    <row r="982" spans="1:17" ht="102" x14ac:dyDescent="0.25">
      <c r="A982" s="7">
        <f t="shared" si="15"/>
        <v>980</v>
      </c>
      <c r="B982" s="65" t="s">
        <v>16</v>
      </c>
      <c r="C982" s="65">
        <v>891180084</v>
      </c>
      <c r="D982" s="65">
        <v>2</v>
      </c>
      <c r="E982" s="66" t="s">
        <v>2337</v>
      </c>
      <c r="F982" s="75">
        <v>36293463</v>
      </c>
      <c r="G982" s="68">
        <v>4</v>
      </c>
      <c r="H982" s="69" t="s">
        <v>2796</v>
      </c>
      <c r="I982" s="70" t="s">
        <v>2797</v>
      </c>
      <c r="J982" s="71" t="s">
        <v>2795</v>
      </c>
      <c r="K982" s="72">
        <v>16400000</v>
      </c>
      <c r="L982" s="73" t="s">
        <v>2137</v>
      </c>
      <c r="M982" s="74" t="s">
        <v>2138</v>
      </c>
      <c r="N982" s="74" t="s">
        <v>243</v>
      </c>
      <c r="O982" s="74" t="s">
        <v>23</v>
      </c>
      <c r="P982" s="74" t="s">
        <v>24</v>
      </c>
      <c r="Q982" s="74"/>
    </row>
    <row r="983" spans="1:17" ht="127.5" x14ac:dyDescent="0.25">
      <c r="A983" s="7">
        <f t="shared" si="15"/>
        <v>981</v>
      </c>
      <c r="B983" s="65" t="s">
        <v>16</v>
      </c>
      <c r="C983" s="65">
        <v>891180084</v>
      </c>
      <c r="D983" s="65">
        <v>2</v>
      </c>
      <c r="E983" s="66" t="s">
        <v>2286</v>
      </c>
      <c r="F983" s="75">
        <v>1082773017</v>
      </c>
      <c r="G983" s="68">
        <v>0</v>
      </c>
      <c r="H983" s="69" t="s">
        <v>2798</v>
      </c>
      <c r="I983" s="70" t="s">
        <v>2799</v>
      </c>
      <c r="J983" s="71" t="s">
        <v>2795</v>
      </c>
      <c r="K983" s="72">
        <v>1500000</v>
      </c>
      <c r="L983" s="73" t="s">
        <v>2137</v>
      </c>
      <c r="M983" s="74" t="s">
        <v>2138</v>
      </c>
      <c r="N983" s="74" t="s">
        <v>243</v>
      </c>
      <c r="O983" s="74" t="s">
        <v>23</v>
      </c>
      <c r="P983" s="74" t="s">
        <v>24</v>
      </c>
      <c r="Q983" s="74"/>
    </row>
    <row r="984" spans="1:17" ht="165.75" x14ac:dyDescent="0.25">
      <c r="A984" s="7">
        <f t="shared" si="15"/>
        <v>982</v>
      </c>
      <c r="B984" s="65" t="s">
        <v>16</v>
      </c>
      <c r="C984" s="65">
        <v>891180084</v>
      </c>
      <c r="D984" s="65">
        <v>2</v>
      </c>
      <c r="E984" s="66" t="s">
        <v>2800</v>
      </c>
      <c r="F984" s="75">
        <v>1075223801</v>
      </c>
      <c r="G984" s="68">
        <v>4</v>
      </c>
      <c r="H984" s="69" t="s">
        <v>2801</v>
      </c>
      <c r="I984" s="70" t="s">
        <v>2802</v>
      </c>
      <c r="J984" s="71" t="s">
        <v>2795</v>
      </c>
      <c r="K984" s="72">
        <v>2500000</v>
      </c>
      <c r="L984" s="73" t="s">
        <v>2137</v>
      </c>
      <c r="M984" s="74" t="s">
        <v>2138</v>
      </c>
      <c r="N984" s="74" t="s">
        <v>243</v>
      </c>
      <c r="O984" s="74" t="s">
        <v>23</v>
      </c>
      <c r="P984" s="74" t="s">
        <v>24</v>
      </c>
      <c r="Q984" s="74"/>
    </row>
    <row r="985" spans="1:17" ht="127.5" x14ac:dyDescent="0.25">
      <c r="A985" s="7">
        <f t="shared" si="15"/>
        <v>983</v>
      </c>
      <c r="B985" s="65" t="s">
        <v>16</v>
      </c>
      <c r="C985" s="65">
        <v>891180084</v>
      </c>
      <c r="D985" s="65">
        <v>2</v>
      </c>
      <c r="E985" s="66" t="s">
        <v>2329</v>
      </c>
      <c r="F985" s="75">
        <v>7726591</v>
      </c>
      <c r="G985" s="68">
        <v>3</v>
      </c>
      <c r="H985" s="69" t="s">
        <v>2803</v>
      </c>
      <c r="I985" s="70" t="s">
        <v>2804</v>
      </c>
      <c r="J985" s="71" t="s">
        <v>2795</v>
      </c>
      <c r="K985" s="72">
        <v>23200000</v>
      </c>
      <c r="L985" s="73" t="s">
        <v>2137</v>
      </c>
      <c r="M985" s="74" t="s">
        <v>2138</v>
      </c>
      <c r="N985" s="74" t="s">
        <v>243</v>
      </c>
      <c r="O985" s="74" t="s">
        <v>23</v>
      </c>
      <c r="P985" s="74" t="s">
        <v>24</v>
      </c>
      <c r="Q985" s="74"/>
    </row>
    <row r="986" spans="1:17" ht="89.25" x14ac:dyDescent="0.25">
      <c r="A986" s="7">
        <f t="shared" si="15"/>
        <v>984</v>
      </c>
      <c r="B986" s="65" t="s">
        <v>16</v>
      </c>
      <c r="C986" s="65">
        <v>891180084</v>
      </c>
      <c r="D986" s="65">
        <v>2</v>
      </c>
      <c r="E986" s="66" t="s">
        <v>2805</v>
      </c>
      <c r="F986" s="75">
        <v>1111197664</v>
      </c>
      <c r="G986" s="68">
        <v>1</v>
      </c>
      <c r="H986" s="69" t="s">
        <v>2806</v>
      </c>
      <c r="I986" s="70" t="s">
        <v>2807</v>
      </c>
      <c r="J986" s="71" t="s">
        <v>2795</v>
      </c>
      <c r="K986" s="72">
        <v>6400000</v>
      </c>
      <c r="L986" s="73" t="s">
        <v>2137</v>
      </c>
      <c r="M986" s="74" t="s">
        <v>2138</v>
      </c>
      <c r="N986" s="74" t="s">
        <v>243</v>
      </c>
      <c r="O986" s="74" t="s">
        <v>23</v>
      </c>
      <c r="P986" s="74" t="s">
        <v>24</v>
      </c>
      <c r="Q986" s="74"/>
    </row>
    <row r="987" spans="1:17" ht="89.25" x14ac:dyDescent="0.25">
      <c r="A987" s="7">
        <f t="shared" si="15"/>
        <v>985</v>
      </c>
      <c r="B987" s="65" t="s">
        <v>16</v>
      </c>
      <c r="C987" s="65">
        <v>891180084</v>
      </c>
      <c r="D987" s="65">
        <v>2</v>
      </c>
      <c r="E987" s="66" t="s">
        <v>2808</v>
      </c>
      <c r="F987" s="75">
        <v>1075222201</v>
      </c>
      <c r="G987" s="68">
        <v>0</v>
      </c>
      <c r="H987" s="69" t="s">
        <v>2809</v>
      </c>
      <c r="I987" s="70" t="s">
        <v>2807</v>
      </c>
      <c r="J987" s="71" t="s">
        <v>2795</v>
      </c>
      <c r="K987" s="72">
        <v>6400000</v>
      </c>
      <c r="L987" s="73" t="s">
        <v>2137</v>
      </c>
      <c r="M987" s="74" t="s">
        <v>2138</v>
      </c>
      <c r="N987" s="74" t="s">
        <v>243</v>
      </c>
      <c r="O987" s="74" t="s">
        <v>23</v>
      </c>
      <c r="P987" s="74" t="s">
        <v>24</v>
      </c>
      <c r="Q987" s="74"/>
    </row>
    <row r="988" spans="1:17" ht="102" x14ac:dyDescent="0.25">
      <c r="A988" s="7">
        <f t="shared" si="15"/>
        <v>986</v>
      </c>
      <c r="B988" s="65" t="s">
        <v>16</v>
      </c>
      <c r="C988" s="65">
        <v>891180084</v>
      </c>
      <c r="D988" s="65">
        <v>2</v>
      </c>
      <c r="E988" s="66" t="s">
        <v>2340</v>
      </c>
      <c r="F988" s="75">
        <v>80245202</v>
      </c>
      <c r="G988" s="68">
        <v>4</v>
      </c>
      <c r="H988" s="69" t="s">
        <v>2810</v>
      </c>
      <c r="I988" s="70" t="s">
        <v>2811</v>
      </c>
      <c r="J988" s="71" t="s">
        <v>2795</v>
      </c>
      <c r="K988" s="72">
        <v>16400000</v>
      </c>
      <c r="L988" s="73" t="s">
        <v>2137</v>
      </c>
      <c r="M988" s="74" t="s">
        <v>2138</v>
      </c>
      <c r="N988" s="74" t="s">
        <v>243</v>
      </c>
      <c r="O988" s="74" t="s">
        <v>23</v>
      </c>
      <c r="P988" s="74" t="s">
        <v>24</v>
      </c>
      <c r="Q988" s="74"/>
    </row>
    <row r="989" spans="1:17" ht="102" x14ac:dyDescent="0.25">
      <c r="A989" s="7">
        <f t="shared" si="15"/>
        <v>987</v>
      </c>
      <c r="B989" s="65" t="s">
        <v>16</v>
      </c>
      <c r="C989" s="65">
        <v>891180084</v>
      </c>
      <c r="D989" s="65">
        <v>2</v>
      </c>
      <c r="E989" s="66" t="s">
        <v>2246</v>
      </c>
      <c r="F989" s="75">
        <v>1075215818</v>
      </c>
      <c r="G989" s="68">
        <v>5</v>
      </c>
      <c r="H989" s="69" t="s">
        <v>2812</v>
      </c>
      <c r="I989" s="70" t="s">
        <v>2813</v>
      </c>
      <c r="J989" s="71" t="s">
        <v>2795</v>
      </c>
      <c r="K989" s="72">
        <v>6400000</v>
      </c>
      <c r="L989" s="73" t="s">
        <v>2137</v>
      </c>
      <c r="M989" s="74" t="s">
        <v>2138</v>
      </c>
      <c r="N989" s="74" t="s">
        <v>243</v>
      </c>
      <c r="O989" s="74" t="s">
        <v>23</v>
      </c>
      <c r="P989" s="74" t="s">
        <v>24</v>
      </c>
      <c r="Q989" s="74"/>
    </row>
    <row r="990" spans="1:17" ht="153" x14ac:dyDescent="0.25">
      <c r="A990" s="7">
        <f t="shared" si="15"/>
        <v>988</v>
      </c>
      <c r="B990" s="65" t="s">
        <v>16</v>
      </c>
      <c r="C990" s="65">
        <v>891180084</v>
      </c>
      <c r="D990" s="65">
        <v>2</v>
      </c>
      <c r="E990" s="66" t="s">
        <v>2814</v>
      </c>
      <c r="F990" s="75">
        <v>7717598</v>
      </c>
      <c r="G990" s="68">
        <v>6</v>
      </c>
      <c r="H990" s="69" t="s">
        <v>2815</v>
      </c>
      <c r="I990" s="70" t="s">
        <v>2816</v>
      </c>
      <c r="J990" s="71" t="s">
        <v>2795</v>
      </c>
      <c r="K990" s="72">
        <v>14800000</v>
      </c>
      <c r="L990" s="73" t="s">
        <v>2137</v>
      </c>
      <c r="M990" s="74" t="s">
        <v>2138</v>
      </c>
      <c r="N990" s="74" t="s">
        <v>243</v>
      </c>
      <c r="O990" s="74" t="s">
        <v>23</v>
      </c>
      <c r="P990" s="74" t="s">
        <v>24</v>
      </c>
      <c r="Q990" s="74"/>
    </row>
    <row r="991" spans="1:17" ht="153" x14ac:dyDescent="0.25">
      <c r="A991" s="7">
        <f t="shared" si="15"/>
        <v>989</v>
      </c>
      <c r="B991" s="65" t="s">
        <v>16</v>
      </c>
      <c r="C991" s="65">
        <v>891180084</v>
      </c>
      <c r="D991" s="65">
        <v>2</v>
      </c>
      <c r="E991" s="66" t="s">
        <v>2382</v>
      </c>
      <c r="F991" s="75">
        <v>83042750</v>
      </c>
      <c r="G991" s="68">
        <v>8</v>
      </c>
      <c r="H991" s="69" t="s">
        <v>2817</v>
      </c>
      <c r="I991" s="70" t="s">
        <v>2818</v>
      </c>
      <c r="J991" s="71" t="s">
        <v>2795</v>
      </c>
      <c r="K991" s="72">
        <v>6000000</v>
      </c>
      <c r="L991" s="73" t="s">
        <v>2137</v>
      </c>
      <c r="M991" s="74" t="s">
        <v>2138</v>
      </c>
      <c r="N991" s="74" t="s">
        <v>243</v>
      </c>
      <c r="O991" s="74" t="s">
        <v>23</v>
      </c>
      <c r="P991" s="74" t="s">
        <v>24</v>
      </c>
      <c r="Q991" s="74"/>
    </row>
    <row r="992" spans="1:17" ht="127.5" x14ac:dyDescent="0.25">
      <c r="A992" s="7">
        <f t="shared" si="15"/>
        <v>990</v>
      </c>
      <c r="B992" s="65" t="s">
        <v>16</v>
      </c>
      <c r="C992" s="65">
        <v>891180084</v>
      </c>
      <c r="D992" s="65">
        <v>2</v>
      </c>
      <c r="E992" s="66" t="s">
        <v>655</v>
      </c>
      <c r="F992" s="75">
        <v>800224833</v>
      </c>
      <c r="G992" s="68">
        <v>2</v>
      </c>
      <c r="H992" s="69" t="s">
        <v>2819</v>
      </c>
      <c r="I992" s="70" t="s">
        <v>2820</v>
      </c>
      <c r="J992" s="71" t="s">
        <v>138</v>
      </c>
      <c r="K992" s="72">
        <v>5017096</v>
      </c>
      <c r="L992" s="73" t="s">
        <v>2179</v>
      </c>
      <c r="M992" s="74" t="s">
        <v>2138</v>
      </c>
      <c r="N992" s="74" t="s">
        <v>243</v>
      </c>
      <c r="O992" s="74" t="s">
        <v>23</v>
      </c>
      <c r="P992" s="74" t="s">
        <v>24</v>
      </c>
      <c r="Q992" s="74"/>
    </row>
    <row r="993" spans="1:17" ht="127.5" x14ac:dyDescent="0.25">
      <c r="A993" s="7">
        <f t="shared" si="15"/>
        <v>991</v>
      </c>
      <c r="B993" s="65" t="s">
        <v>16</v>
      </c>
      <c r="C993" s="65">
        <v>891180084</v>
      </c>
      <c r="D993" s="65">
        <v>2</v>
      </c>
      <c r="E993" s="66" t="s">
        <v>2821</v>
      </c>
      <c r="F993" s="75">
        <v>817001112</v>
      </c>
      <c r="G993" s="68">
        <v>5</v>
      </c>
      <c r="H993" s="69" t="s">
        <v>2822</v>
      </c>
      <c r="I993" s="70" t="s">
        <v>2823</v>
      </c>
      <c r="J993" s="71" t="s">
        <v>138</v>
      </c>
      <c r="K993" s="72">
        <v>11818800</v>
      </c>
      <c r="L993" s="73" t="s">
        <v>2179</v>
      </c>
      <c r="M993" s="74" t="s">
        <v>2138</v>
      </c>
      <c r="N993" s="74" t="s">
        <v>243</v>
      </c>
      <c r="O993" s="74" t="s">
        <v>23</v>
      </c>
      <c r="P993" s="74" t="s">
        <v>24</v>
      </c>
      <c r="Q993" s="74"/>
    </row>
    <row r="994" spans="1:17" ht="127.5" x14ac:dyDescent="0.25">
      <c r="A994" s="7">
        <f t="shared" si="15"/>
        <v>992</v>
      </c>
      <c r="B994" s="65" t="s">
        <v>16</v>
      </c>
      <c r="C994" s="65">
        <v>891180084</v>
      </c>
      <c r="D994" s="65">
        <v>2</v>
      </c>
      <c r="E994" s="66" t="s">
        <v>2824</v>
      </c>
      <c r="F994" s="75">
        <v>79554409</v>
      </c>
      <c r="G994" s="68">
        <v>3</v>
      </c>
      <c r="H994" s="69" t="s">
        <v>2825</v>
      </c>
      <c r="I994" s="70" t="s">
        <v>2826</v>
      </c>
      <c r="J994" s="71" t="s">
        <v>138</v>
      </c>
      <c r="K994" s="72">
        <v>26128000</v>
      </c>
      <c r="L994" s="73" t="s">
        <v>2179</v>
      </c>
      <c r="M994" s="74" t="s">
        <v>2138</v>
      </c>
      <c r="N994" s="74" t="s">
        <v>243</v>
      </c>
      <c r="O994" s="74" t="s">
        <v>23</v>
      </c>
      <c r="P994" s="74" t="s">
        <v>24</v>
      </c>
      <c r="Q994" s="74"/>
    </row>
    <row r="995" spans="1:17" ht="178.5" x14ac:dyDescent="0.25">
      <c r="A995" s="7">
        <f t="shared" si="15"/>
        <v>993</v>
      </c>
      <c r="B995" s="65" t="s">
        <v>16</v>
      </c>
      <c r="C995" s="65">
        <v>891180084</v>
      </c>
      <c r="D995" s="65">
        <v>2</v>
      </c>
      <c r="E995" s="66" t="s">
        <v>2827</v>
      </c>
      <c r="F995" s="75">
        <v>4112610</v>
      </c>
      <c r="G995" s="68">
        <v>9</v>
      </c>
      <c r="H995" s="69" t="s">
        <v>2828</v>
      </c>
      <c r="I995" s="70" t="s">
        <v>2829</v>
      </c>
      <c r="J995" s="71" t="s">
        <v>2830</v>
      </c>
      <c r="K995" s="72">
        <v>8400000</v>
      </c>
      <c r="L995" s="73" t="s">
        <v>2179</v>
      </c>
      <c r="M995" s="74" t="s">
        <v>2138</v>
      </c>
      <c r="N995" s="74" t="s">
        <v>243</v>
      </c>
      <c r="O995" s="74" t="s">
        <v>23</v>
      </c>
      <c r="P995" s="74" t="s">
        <v>24</v>
      </c>
      <c r="Q995" s="74"/>
    </row>
    <row r="996" spans="1:17" ht="178.5" x14ac:dyDescent="0.25">
      <c r="A996" s="7">
        <f t="shared" si="15"/>
        <v>994</v>
      </c>
      <c r="B996" s="65" t="s">
        <v>16</v>
      </c>
      <c r="C996" s="65">
        <v>891180084</v>
      </c>
      <c r="D996" s="65">
        <v>2</v>
      </c>
      <c r="E996" s="66" t="s">
        <v>2831</v>
      </c>
      <c r="F996" s="75">
        <v>800224833</v>
      </c>
      <c r="G996" s="68">
        <v>2</v>
      </c>
      <c r="H996" s="69" t="s">
        <v>2832</v>
      </c>
      <c r="I996" s="70" t="s">
        <v>2833</v>
      </c>
      <c r="J996" s="71" t="s">
        <v>2830</v>
      </c>
      <c r="K996" s="72">
        <v>18406000</v>
      </c>
      <c r="L996" s="73" t="s">
        <v>2179</v>
      </c>
      <c r="M996" s="74" t="s">
        <v>2138</v>
      </c>
      <c r="N996" s="74" t="s">
        <v>243</v>
      </c>
      <c r="O996" s="74" t="s">
        <v>23</v>
      </c>
      <c r="P996" s="74" t="s">
        <v>24</v>
      </c>
      <c r="Q996" s="74"/>
    </row>
    <row r="997" spans="1:17" ht="153" x14ac:dyDescent="0.25">
      <c r="A997" s="7">
        <f t="shared" si="15"/>
        <v>995</v>
      </c>
      <c r="B997" s="65" t="s">
        <v>16</v>
      </c>
      <c r="C997" s="65">
        <v>891180084</v>
      </c>
      <c r="D997" s="65">
        <v>2</v>
      </c>
      <c r="E997" s="66" t="s">
        <v>2834</v>
      </c>
      <c r="F997" s="75">
        <v>817001112</v>
      </c>
      <c r="G997" s="68">
        <v>5</v>
      </c>
      <c r="H997" s="69" t="s">
        <v>2835</v>
      </c>
      <c r="I997" s="70" t="s">
        <v>2836</v>
      </c>
      <c r="J997" s="71" t="s">
        <v>141</v>
      </c>
      <c r="K997" s="72">
        <v>3151720</v>
      </c>
      <c r="L997" s="73" t="s">
        <v>2179</v>
      </c>
      <c r="M997" s="74" t="s">
        <v>2138</v>
      </c>
      <c r="N997" s="74" t="s">
        <v>243</v>
      </c>
      <c r="O997" s="74" t="s">
        <v>23</v>
      </c>
      <c r="P997" s="74" t="s">
        <v>24</v>
      </c>
      <c r="Q997" s="74"/>
    </row>
    <row r="998" spans="1:17" ht="178.5" x14ac:dyDescent="0.25">
      <c r="A998" s="7">
        <f t="shared" si="15"/>
        <v>996</v>
      </c>
      <c r="B998" s="65" t="s">
        <v>16</v>
      </c>
      <c r="C998" s="65">
        <v>891180084</v>
      </c>
      <c r="D998" s="65">
        <v>2</v>
      </c>
      <c r="E998" s="66" t="s">
        <v>2837</v>
      </c>
      <c r="F998" s="75">
        <v>26430065</v>
      </c>
      <c r="G998" s="68">
        <v>8</v>
      </c>
      <c r="H998" s="69" t="s">
        <v>2838</v>
      </c>
      <c r="I998" s="70" t="s">
        <v>2839</v>
      </c>
      <c r="J998" s="71" t="s">
        <v>141</v>
      </c>
      <c r="K998" s="72">
        <v>2000000</v>
      </c>
      <c r="L998" s="73" t="s">
        <v>2137</v>
      </c>
      <c r="M998" s="74" t="s">
        <v>2138</v>
      </c>
      <c r="N998" s="74" t="s">
        <v>243</v>
      </c>
      <c r="O998" s="74" t="s">
        <v>23</v>
      </c>
      <c r="P998" s="74" t="s">
        <v>24</v>
      </c>
      <c r="Q998" s="74"/>
    </row>
    <row r="999" spans="1:17" ht="178.5" x14ac:dyDescent="0.25">
      <c r="A999" s="7">
        <f t="shared" si="15"/>
        <v>997</v>
      </c>
      <c r="B999" s="65" t="s">
        <v>16</v>
      </c>
      <c r="C999" s="65">
        <v>891180084</v>
      </c>
      <c r="D999" s="65">
        <v>2</v>
      </c>
      <c r="E999" s="66" t="s">
        <v>919</v>
      </c>
      <c r="F999" s="75">
        <v>55164704</v>
      </c>
      <c r="G999" s="68">
        <v>0</v>
      </c>
      <c r="H999" s="69" t="s">
        <v>2840</v>
      </c>
      <c r="I999" s="70" t="s">
        <v>2841</v>
      </c>
      <c r="J999" s="71" t="s">
        <v>141</v>
      </c>
      <c r="K999" s="72">
        <v>1556000</v>
      </c>
      <c r="L999" s="73" t="s">
        <v>2137</v>
      </c>
      <c r="M999" s="74" t="s">
        <v>2138</v>
      </c>
      <c r="N999" s="74" t="s">
        <v>243</v>
      </c>
      <c r="O999" s="74" t="s">
        <v>23</v>
      </c>
      <c r="P999" s="74" t="s">
        <v>24</v>
      </c>
      <c r="Q999" s="74"/>
    </row>
    <row r="1000" spans="1:17" ht="127.5" x14ac:dyDescent="0.25">
      <c r="A1000" s="7">
        <f t="shared" si="15"/>
        <v>998</v>
      </c>
      <c r="B1000" s="65" t="s">
        <v>16</v>
      </c>
      <c r="C1000" s="65">
        <v>891180084</v>
      </c>
      <c r="D1000" s="65">
        <v>2</v>
      </c>
      <c r="E1000" s="66" t="s">
        <v>1522</v>
      </c>
      <c r="F1000" s="75">
        <v>860020309</v>
      </c>
      <c r="G1000" s="68">
        <v>6</v>
      </c>
      <c r="H1000" s="69" t="s">
        <v>2842</v>
      </c>
      <c r="I1000" s="70" t="s">
        <v>2843</v>
      </c>
      <c r="J1000" s="71" t="s">
        <v>141</v>
      </c>
      <c r="K1000" s="72">
        <v>7725800</v>
      </c>
      <c r="L1000" s="73" t="s">
        <v>2179</v>
      </c>
      <c r="M1000" s="74" t="s">
        <v>2138</v>
      </c>
      <c r="N1000" s="74" t="s">
        <v>243</v>
      </c>
      <c r="O1000" s="74" t="s">
        <v>23</v>
      </c>
      <c r="P1000" s="74" t="s">
        <v>24</v>
      </c>
      <c r="Q1000" s="74"/>
    </row>
    <row r="1001" spans="1:17" ht="89.25" x14ac:dyDescent="0.25">
      <c r="A1001" s="7">
        <f t="shared" si="15"/>
        <v>999</v>
      </c>
      <c r="B1001" s="65" t="s">
        <v>16</v>
      </c>
      <c r="C1001" s="65">
        <v>891180084</v>
      </c>
      <c r="D1001" s="65">
        <v>2</v>
      </c>
      <c r="E1001" s="66" t="s">
        <v>2844</v>
      </c>
      <c r="F1001" s="75">
        <v>52818227</v>
      </c>
      <c r="G1001" s="68">
        <v>6</v>
      </c>
      <c r="H1001" s="69" t="s">
        <v>2845</v>
      </c>
      <c r="I1001" s="70" t="s">
        <v>2846</v>
      </c>
      <c r="J1001" s="71" t="s">
        <v>2847</v>
      </c>
      <c r="K1001" s="72">
        <v>6000000</v>
      </c>
      <c r="L1001" s="73" t="s">
        <v>2137</v>
      </c>
      <c r="M1001" s="74" t="s">
        <v>2138</v>
      </c>
      <c r="N1001" s="74" t="s">
        <v>243</v>
      </c>
      <c r="O1001" s="74" t="s">
        <v>23</v>
      </c>
      <c r="P1001" s="74" t="s">
        <v>24</v>
      </c>
      <c r="Q1001" s="74"/>
    </row>
    <row r="1002" spans="1:17" ht="76.5" x14ac:dyDescent="0.25">
      <c r="A1002" s="7">
        <f t="shared" si="15"/>
        <v>1000</v>
      </c>
      <c r="B1002" s="65" t="s">
        <v>16</v>
      </c>
      <c r="C1002" s="65">
        <v>891180084</v>
      </c>
      <c r="D1002" s="65">
        <v>2</v>
      </c>
      <c r="E1002" s="66" t="s">
        <v>2848</v>
      </c>
      <c r="F1002" s="75">
        <v>79581056</v>
      </c>
      <c r="G1002" s="68">
        <v>1</v>
      </c>
      <c r="H1002" s="69" t="s">
        <v>2849</v>
      </c>
      <c r="I1002" s="70" t="s">
        <v>2850</v>
      </c>
      <c r="J1002" s="71" t="s">
        <v>2847</v>
      </c>
      <c r="K1002" s="72">
        <v>16800000</v>
      </c>
      <c r="L1002" s="73" t="s">
        <v>2137</v>
      </c>
      <c r="M1002" s="74" t="s">
        <v>2138</v>
      </c>
      <c r="N1002" s="74" t="s">
        <v>243</v>
      </c>
      <c r="O1002" s="74" t="s">
        <v>23</v>
      </c>
      <c r="P1002" s="74" t="s">
        <v>24</v>
      </c>
      <c r="Q1002" s="74"/>
    </row>
    <row r="1003" spans="1:17" ht="204" x14ac:dyDescent="0.25">
      <c r="A1003" s="7">
        <f t="shared" si="15"/>
        <v>1001</v>
      </c>
      <c r="B1003" s="65" t="s">
        <v>16</v>
      </c>
      <c r="C1003" s="65">
        <v>891180084</v>
      </c>
      <c r="D1003" s="65">
        <v>2</v>
      </c>
      <c r="E1003" s="66" t="s">
        <v>2851</v>
      </c>
      <c r="F1003" s="75">
        <v>814003583</v>
      </c>
      <c r="G1003" s="68">
        <v>9</v>
      </c>
      <c r="H1003" s="69" t="s">
        <v>2852</v>
      </c>
      <c r="I1003" s="70" t="s">
        <v>2853</v>
      </c>
      <c r="J1003" s="71" t="s">
        <v>2854</v>
      </c>
      <c r="K1003" s="72">
        <v>67340000</v>
      </c>
      <c r="L1003" s="73" t="s">
        <v>2179</v>
      </c>
      <c r="M1003" s="74" t="s">
        <v>2138</v>
      </c>
      <c r="N1003" s="74" t="s">
        <v>243</v>
      </c>
      <c r="O1003" s="74" t="s">
        <v>23</v>
      </c>
      <c r="P1003" s="74" t="s">
        <v>24</v>
      </c>
      <c r="Q1003" s="74"/>
    </row>
    <row r="1004" spans="1:17" ht="165.75" x14ac:dyDescent="0.25">
      <c r="A1004" s="7">
        <f t="shared" si="15"/>
        <v>1002</v>
      </c>
      <c r="B1004" s="65" t="s">
        <v>16</v>
      </c>
      <c r="C1004" s="65">
        <v>891180084</v>
      </c>
      <c r="D1004" s="65">
        <v>2</v>
      </c>
      <c r="E1004" s="66" t="s">
        <v>2855</v>
      </c>
      <c r="F1004" s="75">
        <v>91439962</v>
      </c>
      <c r="G1004" s="68">
        <v>7</v>
      </c>
      <c r="H1004" s="69" t="s">
        <v>2856</v>
      </c>
      <c r="I1004" s="70" t="s">
        <v>2857</v>
      </c>
      <c r="J1004" s="71" t="s">
        <v>2854</v>
      </c>
      <c r="K1004" s="72">
        <v>14000000</v>
      </c>
      <c r="L1004" s="73" t="s">
        <v>2179</v>
      </c>
      <c r="M1004" s="74" t="s">
        <v>2138</v>
      </c>
      <c r="N1004" s="74" t="s">
        <v>243</v>
      </c>
      <c r="O1004" s="74" t="s">
        <v>23</v>
      </c>
      <c r="P1004" s="74" t="s">
        <v>24</v>
      </c>
      <c r="Q1004" s="74"/>
    </row>
    <row r="1005" spans="1:17" ht="102" x14ac:dyDescent="0.25">
      <c r="A1005" s="7">
        <f t="shared" si="15"/>
        <v>1003</v>
      </c>
      <c r="B1005" s="65" t="s">
        <v>16</v>
      </c>
      <c r="C1005" s="65">
        <v>891180084</v>
      </c>
      <c r="D1005" s="65">
        <v>2</v>
      </c>
      <c r="E1005" s="66" t="s">
        <v>316</v>
      </c>
      <c r="F1005" s="75">
        <v>12127303</v>
      </c>
      <c r="G1005" s="68">
        <v>7</v>
      </c>
      <c r="H1005" s="69" t="s">
        <v>2858</v>
      </c>
      <c r="I1005" s="70" t="s">
        <v>2859</v>
      </c>
      <c r="J1005" s="71" t="s">
        <v>2854</v>
      </c>
      <c r="K1005" s="72">
        <v>6000000</v>
      </c>
      <c r="L1005" s="73" t="s">
        <v>2179</v>
      </c>
      <c r="M1005" s="74" t="s">
        <v>2138</v>
      </c>
      <c r="N1005" s="74" t="s">
        <v>243</v>
      </c>
      <c r="O1005" s="74" t="s">
        <v>23</v>
      </c>
      <c r="P1005" s="74" t="s">
        <v>24</v>
      </c>
      <c r="Q1005" s="74"/>
    </row>
    <row r="1006" spans="1:17" ht="153" x14ac:dyDescent="0.25">
      <c r="A1006" s="7">
        <f t="shared" si="15"/>
        <v>1004</v>
      </c>
      <c r="B1006" s="65" t="s">
        <v>16</v>
      </c>
      <c r="C1006" s="65">
        <v>891180084</v>
      </c>
      <c r="D1006" s="65">
        <v>2</v>
      </c>
      <c r="E1006" s="66" t="s">
        <v>2860</v>
      </c>
      <c r="F1006" s="75">
        <v>800079832</v>
      </c>
      <c r="G1006" s="68">
        <v>3</v>
      </c>
      <c r="H1006" s="69" t="s">
        <v>2861</v>
      </c>
      <c r="I1006" s="70" t="s">
        <v>2862</v>
      </c>
      <c r="J1006" s="71" t="s">
        <v>2854</v>
      </c>
      <c r="K1006" s="72">
        <v>390000</v>
      </c>
      <c r="L1006" s="73" t="s">
        <v>2179</v>
      </c>
      <c r="M1006" s="74" t="s">
        <v>2138</v>
      </c>
      <c r="N1006" s="74" t="s">
        <v>243</v>
      </c>
      <c r="O1006" s="74" t="s">
        <v>23</v>
      </c>
      <c r="P1006" s="74" t="s">
        <v>24</v>
      </c>
      <c r="Q1006" s="74"/>
    </row>
    <row r="1007" spans="1:17" ht="153" x14ac:dyDescent="0.25">
      <c r="A1007" s="7">
        <f t="shared" si="15"/>
        <v>1005</v>
      </c>
      <c r="B1007" s="65" t="s">
        <v>16</v>
      </c>
      <c r="C1007" s="65">
        <v>891180084</v>
      </c>
      <c r="D1007" s="65">
        <v>2</v>
      </c>
      <c r="E1007" s="66" t="s">
        <v>202</v>
      </c>
      <c r="F1007" s="75">
        <v>890935513</v>
      </c>
      <c r="G1007" s="68">
        <v>9</v>
      </c>
      <c r="H1007" s="69" t="s">
        <v>2863</v>
      </c>
      <c r="I1007" s="70" t="s">
        <v>2864</v>
      </c>
      <c r="J1007" s="71" t="s">
        <v>2865</v>
      </c>
      <c r="K1007" s="72">
        <v>15000000</v>
      </c>
      <c r="L1007" s="73" t="s">
        <v>2179</v>
      </c>
      <c r="M1007" s="74" t="s">
        <v>2138</v>
      </c>
      <c r="N1007" s="74" t="s">
        <v>243</v>
      </c>
      <c r="O1007" s="74" t="s">
        <v>23</v>
      </c>
      <c r="P1007" s="74" t="s">
        <v>24</v>
      </c>
      <c r="Q1007" s="74"/>
    </row>
    <row r="1008" spans="1:17" ht="165.75" x14ac:dyDescent="0.25">
      <c r="A1008" s="7">
        <f t="shared" si="15"/>
        <v>1006</v>
      </c>
      <c r="B1008" s="65" t="s">
        <v>16</v>
      </c>
      <c r="C1008" s="65">
        <v>891180084</v>
      </c>
      <c r="D1008" s="65">
        <v>2</v>
      </c>
      <c r="E1008" s="66" t="s">
        <v>2866</v>
      </c>
      <c r="F1008" s="75">
        <v>28717332</v>
      </c>
      <c r="G1008" s="68">
        <v>0</v>
      </c>
      <c r="H1008" s="69" t="s">
        <v>2867</v>
      </c>
      <c r="I1008" s="70" t="s">
        <v>2868</v>
      </c>
      <c r="J1008" s="71" t="s">
        <v>163</v>
      </c>
      <c r="K1008" s="72">
        <v>17184000</v>
      </c>
      <c r="L1008" s="73" t="s">
        <v>2179</v>
      </c>
      <c r="M1008" s="74" t="s">
        <v>2138</v>
      </c>
      <c r="N1008" s="74" t="s">
        <v>243</v>
      </c>
      <c r="O1008" s="74" t="s">
        <v>23</v>
      </c>
      <c r="P1008" s="74" t="s">
        <v>24</v>
      </c>
      <c r="Q1008" s="74"/>
    </row>
    <row r="1009" spans="1:17" ht="140.25" x14ac:dyDescent="0.25">
      <c r="A1009" s="7">
        <f t="shared" si="15"/>
        <v>1007</v>
      </c>
      <c r="B1009" s="65" t="s">
        <v>16</v>
      </c>
      <c r="C1009" s="65">
        <v>891180084</v>
      </c>
      <c r="D1009" s="65">
        <v>2</v>
      </c>
      <c r="E1009" s="66" t="s">
        <v>1103</v>
      </c>
      <c r="F1009" s="75">
        <v>813000298</v>
      </c>
      <c r="G1009" s="68">
        <v>7</v>
      </c>
      <c r="H1009" s="69" t="s">
        <v>2869</v>
      </c>
      <c r="I1009" s="70" t="s">
        <v>2870</v>
      </c>
      <c r="J1009" s="71" t="s">
        <v>163</v>
      </c>
      <c r="K1009" s="72">
        <v>6000000</v>
      </c>
      <c r="L1009" s="73" t="s">
        <v>2179</v>
      </c>
      <c r="M1009" s="74" t="s">
        <v>2138</v>
      </c>
      <c r="N1009" s="74" t="s">
        <v>243</v>
      </c>
      <c r="O1009" s="74" t="s">
        <v>23</v>
      </c>
      <c r="P1009" s="74" t="s">
        <v>24</v>
      </c>
      <c r="Q1009" s="74"/>
    </row>
    <row r="1010" spans="1:17" ht="140.25" x14ac:dyDescent="0.25">
      <c r="A1010" s="7">
        <f t="shared" si="15"/>
        <v>1008</v>
      </c>
      <c r="B1010" s="65" t="s">
        <v>16</v>
      </c>
      <c r="C1010" s="65">
        <v>891180084</v>
      </c>
      <c r="D1010" s="65">
        <v>2</v>
      </c>
      <c r="E1010" s="66" t="s">
        <v>2871</v>
      </c>
      <c r="F1010" s="75">
        <v>860031028</v>
      </c>
      <c r="G1010" s="68">
        <v>9</v>
      </c>
      <c r="H1010" s="69" t="s">
        <v>2872</v>
      </c>
      <c r="I1010" s="70" t="s">
        <v>2873</v>
      </c>
      <c r="J1010" s="33" t="s">
        <v>163</v>
      </c>
      <c r="K1010" s="72">
        <v>3970000</v>
      </c>
      <c r="L1010" s="73" t="s">
        <v>2179</v>
      </c>
      <c r="M1010" s="74" t="s">
        <v>2138</v>
      </c>
      <c r="N1010" s="74" t="s">
        <v>243</v>
      </c>
      <c r="O1010" s="74" t="s">
        <v>23</v>
      </c>
      <c r="P1010" s="74" t="s">
        <v>24</v>
      </c>
      <c r="Q1010" s="74"/>
    </row>
    <row r="1011" spans="1:17" ht="140.25" x14ac:dyDescent="0.25">
      <c r="A1011" s="7">
        <f t="shared" si="15"/>
        <v>1009</v>
      </c>
      <c r="B1011" s="65" t="s">
        <v>16</v>
      </c>
      <c r="C1011" s="65">
        <v>891180084</v>
      </c>
      <c r="D1011" s="65">
        <v>2</v>
      </c>
      <c r="E1011" s="66" t="s">
        <v>2874</v>
      </c>
      <c r="F1011" s="75"/>
      <c r="G1011" s="68"/>
      <c r="H1011" s="69" t="s">
        <v>2875</v>
      </c>
      <c r="I1011" s="70" t="s">
        <v>2876</v>
      </c>
      <c r="J1011" s="33" t="s">
        <v>2877</v>
      </c>
      <c r="K1011" s="72">
        <v>500000</v>
      </c>
      <c r="L1011" s="73" t="s">
        <v>2179</v>
      </c>
      <c r="M1011" s="74" t="s">
        <v>2138</v>
      </c>
      <c r="N1011" s="74" t="s">
        <v>243</v>
      </c>
      <c r="O1011" s="74" t="s">
        <v>23</v>
      </c>
      <c r="P1011" s="74" t="s">
        <v>24</v>
      </c>
      <c r="Q1011" s="74"/>
    </row>
    <row r="1012" spans="1:17" ht="165.75" x14ac:dyDescent="0.25">
      <c r="A1012" s="7">
        <f t="shared" si="15"/>
        <v>1010</v>
      </c>
      <c r="B1012" s="65" t="s">
        <v>16</v>
      </c>
      <c r="C1012" s="65">
        <v>891180084</v>
      </c>
      <c r="D1012" s="65">
        <v>2</v>
      </c>
      <c r="E1012" s="66" t="s">
        <v>2878</v>
      </c>
      <c r="F1012" s="75">
        <v>16624612</v>
      </c>
      <c r="G1012" s="68">
        <v>4</v>
      </c>
      <c r="H1012" s="69" t="s">
        <v>2879</v>
      </c>
      <c r="I1012" s="70" t="s">
        <v>2880</v>
      </c>
      <c r="J1012" s="33" t="s">
        <v>2881</v>
      </c>
      <c r="K1012" s="72">
        <v>12947200</v>
      </c>
      <c r="L1012" s="73" t="s">
        <v>2179</v>
      </c>
      <c r="M1012" s="74" t="s">
        <v>2138</v>
      </c>
      <c r="N1012" s="74" t="s">
        <v>243</v>
      </c>
      <c r="O1012" s="74" t="s">
        <v>23</v>
      </c>
      <c r="P1012" s="74" t="s">
        <v>24</v>
      </c>
      <c r="Q1012" s="74"/>
    </row>
    <row r="1013" spans="1:17" ht="357" x14ac:dyDescent="0.25">
      <c r="A1013" s="7">
        <f t="shared" si="15"/>
        <v>1011</v>
      </c>
      <c r="B1013" s="65" t="s">
        <v>16</v>
      </c>
      <c r="C1013" s="65">
        <v>891180084</v>
      </c>
      <c r="D1013" s="65">
        <v>2</v>
      </c>
      <c r="E1013" s="66" t="s">
        <v>2882</v>
      </c>
      <c r="F1013" s="75">
        <v>63444405</v>
      </c>
      <c r="G1013" s="68">
        <v>4</v>
      </c>
      <c r="H1013" s="69" t="s">
        <v>2883</v>
      </c>
      <c r="I1013" s="70" t="s">
        <v>2884</v>
      </c>
      <c r="J1013" s="71" t="s">
        <v>2881</v>
      </c>
      <c r="K1013" s="72">
        <v>4212000</v>
      </c>
      <c r="L1013" s="73" t="s">
        <v>2179</v>
      </c>
      <c r="M1013" s="74" t="s">
        <v>2138</v>
      </c>
      <c r="N1013" s="74" t="s">
        <v>243</v>
      </c>
      <c r="O1013" s="74" t="s">
        <v>23</v>
      </c>
      <c r="P1013" s="74" t="s">
        <v>24</v>
      </c>
      <c r="Q1013" s="74"/>
    </row>
    <row r="1014" spans="1:17" ht="242.25" x14ac:dyDescent="0.25">
      <c r="A1014" s="7">
        <f t="shared" si="15"/>
        <v>1012</v>
      </c>
      <c r="B1014" s="65" t="s">
        <v>16</v>
      </c>
      <c r="C1014" s="65">
        <v>891180084</v>
      </c>
      <c r="D1014" s="65">
        <v>2</v>
      </c>
      <c r="E1014" s="66" t="s">
        <v>2885</v>
      </c>
      <c r="F1014" s="75">
        <v>12098693</v>
      </c>
      <c r="G1014" s="68">
        <v>9</v>
      </c>
      <c r="H1014" s="69" t="s">
        <v>2886</v>
      </c>
      <c r="I1014" s="70" t="s">
        <v>2887</v>
      </c>
      <c r="J1014" s="33" t="s">
        <v>2881</v>
      </c>
      <c r="K1014" s="72">
        <v>1500000</v>
      </c>
      <c r="L1014" s="73" t="s">
        <v>2179</v>
      </c>
      <c r="M1014" s="74" t="s">
        <v>2138</v>
      </c>
      <c r="N1014" s="74" t="s">
        <v>243</v>
      </c>
      <c r="O1014" s="74" t="s">
        <v>23</v>
      </c>
      <c r="P1014" s="74" t="s">
        <v>24</v>
      </c>
      <c r="Q1014" s="74"/>
    </row>
    <row r="1015" spans="1:17" ht="255" x14ac:dyDescent="0.25">
      <c r="A1015" s="7">
        <f t="shared" si="15"/>
        <v>1013</v>
      </c>
      <c r="B1015" s="65" t="s">
        <v>16</v>
      </c>
      <c r="C1015" s="65">
        <v>891180084</v>
      </c>
      <c r="D1015" s="65">
        <v>2</v>
      </c>
      <c r="E1015" s="66" t="s">
        <v>2270</v>
      </c>
      <c r="F1015" s="75">
        <v>12203568</v>
      </c>
      <c r="G1015" s="68">
        <v>7</v>
      </c>
      <c r="H1015" s="69" t="s">
        <v>2888</v>
      </c>
      <c r="I1015" s="70" t="s">
        <v>2889</v>
      </c>
      <c r="J1015" s="33" t="s">
        <v>168</v>
      </c>
      <c r="K1015" s="72">
        <v>4000000</v>
      </c>
      <c r="L1015" s="73" t="s">
        <v>2137</v>
      </c>
      <c r="M1015" s="74" t="s">
        <v>2138</v>
      </c>
      <c r="N1015" s="74" t="s">
        <v>243</v>
      </c>
      <c r="O1015" s="74" t="s">
        <v>23</v>
      </c>
      <c r="P1015" s="74" t="s">
        <v>24</v>
      </c>
      <c r="Q1015" s="74"/>
    </row>
    <row r="1016" spans="1:17" ht="267.75" x14ac:dyDescent="0.25">
      <c r="A1016" s="7">
        <f t="shared" si="15"/>
        <v>1014</v>
      </c>
      <c r="B1016" s="65" t="s">
        <v>16</v>
      </c>
      <c r="C1016" s="65">
        <v>891180084</v>
      </c>
      <c r="D1016" s="65">
        <v>2</v>
      </c>
      <c r="E1016" s="66" t="s">
        <v>2890</v>
      </c>
      <c r="F1016" s="75">
        <v>17325228</v>
      </c>
      <c r="G1016" s="68">
        <v>1</v>
      </c>
      <c r="H1016" s="69" t="s">
        <v>2891</v>
      </c>
      <c r="I1016" s="70" t="s">
        <v>2892</v>
      </c>
      <c r="J1016" s="33" t="s">
        <v>2893</v>
      </c>
      <c r="K1016" s="72">
        <v>13064000</v>
      </c>
      <c r="L1016" s="73" t="s">
        <v>2179</v>
      </c>
      <c r="M1016" s="74" t="s">
        <v>2138</v>
      </c>
      <c r="N1016" s="74" t="s">
        <v>243</v>
      </c>
      <c r="O1016" s="74" t="s">
        <v>23</v>
      </c>
      <c r="P1016" s="74" t="s">
        <v>24</v>
      </c>
      <c r="Q1016" s="74"/>
    </row>
    <row r="1017" spans="1:17" ht="216.75" x14ac:dyDescent="0.25">
      <c r="A1017" s="7">
        <f t="shared" si="15"/>
        <v>1015</v>
      </c>
      <c r="B1017" s="65" t="s">
        <v>16</v>
      </c>
      <c r="C1017" s="65">
        <v>891180084</v>
      </c>
      <c r="D1017" s="65">
        <v>2</v>
      </c>
      <c r="E1017" s="66" t="s">
        <v>2894</v>
      </c>
      <c r="F1017" s="75">
        <v>63362474</v>
      </c>
      <c r="G1017" s="68">
        <v>1</v>
      </c>
      <c r="H1017" s="69" t="s">
        <v>2895</v>
      </c>
      <c r="I1017" s="70" t="s">
        <v>2896</v>
      </c>
      <c r="J1017" s="33" t="s">
        <v>2893</v>
      </c>
      <c r="K1017" s="72">
        <v>12636000</v>
      </c>
      <c r="L1017" s="73" t="s">
        <v>2179</v>
      </c>
      <c r="M1017" s="74" t="s">
        <v>2138</v>
      </c>
      <c r="N1017" s="74" t="s">
        <v>243</v>
      </c>
      <c r="O1017" s="74" t="s">
        <v>23</v>
      </c>
      <c r="P1017" s="74" t="s">
        <v>24</v>
      </c>
      <c r="Q1017" s="74"/>
    </row>
    <row r="1018" spans="1:17" ht="242.25" x14ac:dyDescent="0.25">
      <c r="A1018" s="7">
        <f t="shared" si="15"/>
        <v>1016</v>
      </c>
      <c r="B1018" s="65" t="s">
        <v>16</v>
      </c>
      <c r="C1018" s="65">
        <v>891180084</v>
      </c>
      <c r="D1018" s="65">
        <v>2</v>
      </c>
      <c r="E1018" s="66" t="s">
        <v>2897</v>
      </c>
      <c r="F1018" s="75">
        <v>804006483</v>
      </c>
      <c r="G1018" s="68">
        <v>8</v>
      </c>
      <c r="H1018" s="69" t="s">
        <v>2898</v>
      </c>
      <c r="I1018" s="70" t="s">
        <v>2899</v>
      </c>
      <c r="J1018" s="33" t="s">
        <v>2893</v>
      </c>
      <c r="K1018" s="72">
        <v>9450000</v>
      </c>
      <c r="L1018" s="73" t="s">
        <v>2179</v>
      </c>
      <c r="M1018" s="74" t="s">
        <v>2138</v>
      </c>
      <c r="N1018" s="74" t="s">
        <v>243</v>
      </c>
      <c r="O1018" s="74" t="s">
        <v>23</v>
      </c>
      <c r="P1018" s="74" t="s">
        <v>24</v>
      </c>
      <c r="Q1018" s="74"/>
    </row>
    <row r="1019" spans="1:17" ht="76.5" x14ac:dyDescent="0.25">
      <c r="A1019" s="7">
        <f t="shared" si="15"/>
        <v>1017</v>
      </c>
      <c r="B1019" s="65" t="s">
        <v>16</v>
      </c>
      <c r="C1019" s="65">
        <v>891180084</v>
      </c>
      <c r="D1019" s="65">
        <v>2</v>
      </c>
      <c r="E1019" s="66" t="s">
        <v>2379</v>
      </c>
      <c r="F1019" s="75">
        <v>900170943</v>
      </c>
      <c r="G1019" s="68">
        <v>3</v>
      </c>
      <c r="H1019" s="69" t="s">
        <v>2900</v>
      </c>
      <c r="I1019" s="70" t="s">
        <v>2901</v>
      </c>
      <c r="J1019" s="33" t="s">
        <v>2893</v>
      </c>
      <c r="K1019" s="72">
        <v>376133</v>
      </c>
      <c r="L1019" s="73" t="s">
        <v>2179</v>
      </c>
      <c r="M1019" s="74" t="s">
        <v>2138</v>
      </c>
      <c r="N1019" s="74" t="s">
        <v>243</v>
      </c>
      <c r="O1019" s="74" t="s">
        <v>23</v>
      </c>
      <c r="P1019" s="74" t="s">
        <v>24</v>
      </c>
      <c r="Q1019" s="74"/>
    </row>
    <row r="1020" spans="1:17" ht="318.75" x14ac:dyDescent="0.25">
      <c r="A1020" s="7">
        <f t="shared" si="15"/>
        <v>1018</v>
      </c>
      <c r="B1020" s="65" t="s">
        <v>16</v>
      </c>
      <c r="C1020" s="65">
        <v>891180084</v>
      </c>
      <c r="D1020" s="65">
        <v>2</v>
      </c>
      <c r="E1020" s="66" t="s">
        <v>2902</v>
      </c>
      <c r="F1020" s="75">
        <v>12139494</v>
      </c>
      <c r="G1020" s="68">
        <v>7</v>
      </c>
      <c r="H1020" s="69" t="s">
        <v>2903</v>
      </c>
      <c r="I1020" s="70" t="s">
        <v>2904</v>
      </c>
      <c r="J1020" s="33" t="s">
        <v>2893</v>
      </c>
      <c r="K1020" s="72">
        <v>4750000</v>
      </c>
      <c r="L1020" s="73" t="s">
        <v>2179</v>
      </c>
      <c r="M1020" s="74" t="s">
        <v>2138</v>
      </c>
      <c r="N1020" s="74" t="s">
        <v>243</v>
      </c>
      <c r="O1020" s="74" t="s">
        <v>23</v>
      </c>
      <c r="P1020" s="74" t="s">
        <v>24</v>
      </c>
      <c r="Q1020" s="74"/>
    </row>
    <row r="1021" spans="1:17" ht="242.25" x14ac:dyDescent="0.25">
      <c r="A1021" s="7">
        <f t="shared" si="15"/>
        <v>1019</v>
      </c>
      <c r="B1021" s="65" t="s">
        <v>16</v>
      </c>
      <c r="C1021" s="65">
        <v>891180084</v>
      </c>
      <c r="D1021" s="65">
        <v>2</v>
      </c>
      <c r="E1021" s="66" t="s">
        <v>2334</v>
      </c>
      <c r="F1021" s="75">
        <v>80199244</v>
      </c>
      <c r="G1021" s="68">
        <v>6</v>
      </c>
      <c r="H1021" s="69" t="s">
        <v>2905</v>
      </c>
      <c r="I1021" s="70" t="s">
        <v>2906</v>
      </c>
      <c r="J1021" s="33" t="s">
        <v>178</v>
      </c>
      <c r="K1021" s="72">
        <v>2500000</v>
      </c>
      <c r="L1021" s="73" t="s">
        <v>2137</v>
      </c>
      <c r="M1021" s="74" t="s">
        <v>2138</v>
      </c>
      <c r="N1021" s="74" t="s">
        <v>243</v>
      </c>
      <c r="O1021" s="74" t="s">
        <v>23</v>
      </c>
      <c r="P1021" s="74" t="s">
        <v>24</v>
      </c>
      <c r="Q1021" s="74"/>
    </row>
    <row r="1022" spans="1:17" ht="280.5" x14ac:dyDescent="0.25">
      <c r="A1022" s="7">
        <f t="shared" si="15"/>
        <v>1020</v>
      </c>
      <c r="B1022" s="65" t="s">
        <v>16</v>
      </c>
      <c r="C1022" s="65">
        <v>891180084</v>
      </c>
      <c r="D1022" s="65">
        <v>2</v>
      </c>
      <c r="E1022" s="66" t="s">
        <v>2249</v>
      </c>
      <c r="F1022" s="75">
        <v>7722858</v>
      </c>
      <c r="G1022" s="68">
        <v>6</v>
      </c>
      <c r="H1022" s="69" t="s">
        <v>2907</v>
      </c>
      <c r="I1022" s="70" t="s">
        <v>2908</v>
      </c>
      <c r="J1022" s="33" t="s">
        <v>178</v>
      </c>
      <c r="K1022" s="72">
        <v>2500000</v>
      </c>
      <c r="L1022" s="73" t="s">
        <v>2137</v>
      </c>
      <c r="M1022" s="74" t="s">
        <v>2138</v>
      </c>
      <c r="N1022" s="74" t="s">
        <v>243</v>
      </c>
      <c r="O1022" s="74" t="s">
        <v>23</v>
      </c>
      <c r="P1022" s="74" t="s">
        <v>24</v>
      </c>
      <c r="Q1022" s="74"/>
    </row>
    <row r="1023" spans="1:17" ht="280.5" x14ac:dyDescent="0.25">
      <c r="A1023" s="7">
        <f t="shared" si="15"/>
        <v>1021</v>
      </c>
      <c r="B1023" s="65" t="s">
        <v>16</v>
      </c>
      <c r="C1023" s="65">
        <v>891180084</v>
      </c>
      <c r="D1023" s="65">
        <v>2</v>
      </c>
      <c r="E1023" s="66" t="s">
        <v>2909</v>
      </c>
      <c r="F1023" s="75">
        <v>36069669</v>
      </c>
      <c r="G1023" s="68">
        <v>5</v>
      </c>
      <c r="H1023" s="69" t="s">
        <v>2910</v>
      </c>
      <c r="I1023" s="70" t="s">
        <v>2911</v>
      </c>
      <c r="J1023" s="33" t="s">
        <v>178</v>
      </c>
      <c r="K1023" s="72">
        <v>3200000</v>
      </c>
      <c r="L1023" s="73" t="s">
        <v>2137</v>
      </c>
      <c r="M1023" s="74" t="s">
        <v>2138</v>
      </c>
      <c r="N1023" s="74" t="s">
        <v>243</v>
      </c>
      <c r="O1023" s="74" t="s">
        <v>23</v>
      </c>
      <c r="P1023" s="74" t="s">
        <v>24</v>
      </c>
      <c r="Q1023" s="74"/>
    </row>
    <row r="1024" spans="1:17" ht="204" x14ac:dyDescent="0.25">
      <c r="A1024" s="7">
        <f t="shared" si="15"/>
        <v>1022</v>
      </c>
      <c r="B1024" s="65" t="s">
        <v>16</v>
      </c>
      <c r="C1024" s="65">
        <v>891180084</v>
      </c>
      <c r="D1024" s="65">
        <v>2</v>
      </c>
      <c r="E1024" s="66" t="s">
        <v>2912</v>
      </c>
      <c r="F1024" s="75">
        <v>28423451</v>
      </c>
      <c r="G1024" s="68">
        <v>6</v>
      </c>
      <c r="H1024" s="69" t="s">
        <v>2913</v>
      </c>
      <c r="I1024" s="70" t="s">
        <v>2914</v>
      </c>
      <c r="J1024" s="33" t="s">
        <v>2915</v>
      </c>
      <c r="K1024" s="72">
        <v>8400000</v>
      </c>
      <c r="L1024" s="73" t="s">
        <v>2179</v>
      </c>
      <c r="M1024" s="74" t="s">
        <v>2138</v>
      </c>
      <c r="N1024" s="74" t="s">
        <v>243</v>
      </c>
      <c r="O1024" s="74" t="s">
        <v>23</v>
      </c>
      <c r="P1024" s="74" t="s">
        <v>24</v>
      </c>
      <c r="Q1024" s="74"/>
    </row>
    <row r="1025" spans="1:17" ht="216.75" x14ac:dyDescent="0.25">
      <c r="A1025" s="7">
        <f t="shared" si="15"/>
        <v>1023</v>
      </c>
      <c r="B1025" s="65" t="s">
        <v>16</v>
      </c>
      <c r="C1025" s="65">
        <v>891180084</v>
      </c>
      <c r="D1025" s="65">
        <v>2</v>
      </c>
      <c r="E1025" s="66" t="s">
        <v>2916</v>
      </c>
      <c r="F1025" s="75">
        <v>41242898</v>
      </c>
      <c r="G1025" s="68">
        <v>4</v>
      </c>
      <c r="H1025" s="69" t="s">
        <v>2917</v>
      </c>
      <c r="I1025" s="70" t="s">
        <v>2918</v>
      </c>
      <c r="J1025" s="33" t="s">
        <v>2915</v>
      </c>
      <c r="K1025" s="72">
        <v>11512800</v>
      </c>
      <c r="L1025" s="73" t="s">
        <v>2179</v>
      </c>
      <c r="M1025" s="74" t="s">
        <v>2138</v>
      </c>
      <c r="N1025" s="74" t="s">
        <v>243</v>
      </c>
      <c r="O1025" s="74" t="s">
        <v>23</v>
      </c>
      <c r="P1025" s="74" t="s">
        <v>24</v>
      </c>
      <c r="Q1025" s="74"/>
    </row>
    <row r="1026" spans="1:17" ht="165.75" x14ac:dyDescent="0.25">
      <c r="A1026" s="7">
        <f t="shared" si="15"/>
        <v>1024</v>
      </c>
      <c r="B1026" s="65" t="s">
        <v>16</v>
      </c>
      <c r="C1026" s="65">
        <v>891180084</v>
      </c>
      <c r="D1026" s="65">
        <v>2</v>
      </c>
      <c r="E1026" s="66" t="s">
        <v>2919</v>
      </c>
      <c r="F1026" s="75">
        <v>26422061</v>
      </c>
      <c r="G1026" s="68">
        <v>5</v>
      </c>
      <c r="H1026" s="69" t="s">
        <v>2920</v>
      </c>
      <c r="I1026" s="70" t="s">
        <v>2712</v>
      </c>
      <c r="J1026" s="33" t="s">
        <v>2915</v>
      </c>
      <c r="K1026" s="72">
        <v>12721285</v>
      </c>
      <c r="L1026" s="73" t="s">
        <v>2656</v>
      </c>
      <c r="M1026" s="74" t="s">
        <v>2138</v>
      </c>
      <c r="N1026" s="74" t="s">
        <v>243</v>
      </c>
      <c r="O1026" s="74" t="s">
        <v>23</v>
      </c>
      <c r="P1026" s="74" t="s">
        <v>24</v>
      </c>
      <c r="Q1026" s="74"/>
    </row>
    <row r="1027" spans="1:17" ht="267.75" x14ac:dyDescent="0.25">
      <c r="A1027" s="7">
        <f t="shared" si="15"/>
        <v>1025</v>
      </c>
      <c r="B1027" s="65" t="s">
        <v>16</v>
      </c>
      <c r="C1027" s="65">
        <v>891180084</v>
      </c>
      <c r="D1027" s="65">
        <v>2</v>
      </c>
      <c r="E1027" s="66" t="s">
        <v>2921</v>
      </c>
      <c r="F1027" s="75">
        <v>800018856</v>
      </c>
      <c r="G1027" s="68">
        <v>9</v>
      </c>
      <c r="H1027" s="69" t="s">
        <v>2922</v>
      </c>
      <c r="I1027" s="70" t="s">
        <v>2923</v>
      </c>
      <c r="J1027" s="33" t="s">
        <v>2924</v>
      </c>
      <c r="K1027" s="72">
        <v>1009200</v>
      </c>
      <c r="L1027" s="73" t="s">
        <v>2925</v>
      </c>
      <c r="M1027" s="74" t="s">
        <v>2138</v>
      </c>
      <c r="N1027" s="74" t="s">
        <v>243</v>
      </c>
      <c r="O1027" s="74" t="s">
        <v>23</v>
      </c>
      <c r="P1027" s="74" t="s">
        <v>24</v>
      </c>
      <c r="Q1027" s="74"/>
    </row>
    <row r="1028" spans="1:17" ht="382.5" x14ac:dyDescent="0.25">
      <c r="A1028" s="7">
        <f t="shared" si="15"/>
        <v>1026</v>
      </c>
      <c r="B1028" s="65" t="s">
        <v>16</v>
      </c>
      <c r="C1028" s="65">
        <v>891180084</v>
      </c>
      <c r="D1028" s="65">
        <v>2</v>
      </c>
      <c r="E1028" s="66" t="s">
        <v>2926</v>
      </c>
      <c r="F1028" s="75">
        <v>900337274</v>
      </c>
      <c r="G1028" s="68">
        <v>3</v>
      </c>
      <c r="H1028" s="69" t="s">
        <v>2927</v>
      </c>
      <c r="I1028" s="70" t="s">
        <v>2928</v>
      </c>
      <c r="J1028" s="33" t="s">
        <v>171</v>
      </c>
      <c r="K1028" s="72">
        <v>3107200</v>
      </c>
      <c r="L1028" s="73" t="s">
        <v>2179</v>
      </c>
      <c r="M1028" s="74" t="s">
        <v>2138</v>
      </c>
      <c r="N1028" s="74" t="s">
        <v>243</v>
      </c>
      <c r="O1028" s="74" t="s">
        <v>23</v>
      </c>
      <c r="P1028" s="74" t="s">
        <v>24</v>
      </c>
      <c r="Q1028" s="74"/>
    </row>
    <row r="1029" spans="1:17" ht="357" x14ac:dyDescent="0.25">
      <c r="A1029" s="7">
        <f t="shared" ref="A1029:A1092" si="16">A1028+1</f>
        <v>1027</v>
      </c>
      <c r="B1029" s="65" t="s">
        <v>16</v>
      </c>
      <c r="C1029" s="65">
        <v>891180084</v>
      </c>
      <c r="D1029" s="65">
        <v>2</v>
      </c>
      <c r="E1029" s="66" t="s">
        <v>2929</v>
      </c>
      <c r="F1029" s="75">
        <v>900468944</v>
      </c>
      <c r="G1029" s="68">
        <v>1</v>
      </c>
      <c r="H1029" s="69" t="s">
        <v>2930</v>
      </c>
      <c r="I1029" s="70" t="s">
        <v>2931</v>
      </c>
      <c r="J1029" s="33" t="s">
        <v>171</v>
      </c>
      <c r="K1029" s="72">
        <v>2201100</v>
      </c>
      <c r="L1029" s="73" t="s">
        <v>2179</v>
      </c>
      <c r="M1029" s="74" t="s">
        <v>2138</v>
      </c>
      <c r="N1029" s="74" t="s">
        <v>243</v>
      </c>
      <c r="O1029" s="74" t="s">
        <v>23</v>
      </c>
      <c r="P1029" s="74" t="s">
        <v>24</v>
      </c>
      <c r="Q1029" s="74"/>
    </row>
    <row r="1030" spans="1:17" ht="204" x14ac:dyDescent="0.25">
      <c r="A1030" s="7">
        <f t="shared" si="16"/>
        <v>1028</v>
      </c>
      <c r="B1030" s="65" t="s">
        <v>16</v>
      </c>
      <c r="C1030" s="65">
        <v>891180084</v>
      </c>
      <c r="D1030" s="65">
        <v>2</v>
      </c>
      <c r="E1030" s="66" t="s">
        <v>2932</v>
      </c>
      <c r="F1030" s="75">
        <v>12108468</v>
      </c>
      <c r="G1030" s="68">
        <v>2</v>
      </c>
      <c r="H1030" s="69" t="s">
        <v>2933</v>
      </c>
      <c r="I1030" s="70" t="s">
        <v>2934</v>
      </c>
      <c r="J1030" s="33" t="s">
        <v>171</v>
      </c>
      <c r="K1030" s="72">
        <v>1999933</v>
      </c>
      <c r="L1030" s="73" t="s">
        <v>2179</v>
      </c>
      <c r="M1030" s="74" t="s">
        <v>2138</v>
      </c>
      <c r="N1030" s="74" t="s">
        <v>243</v>
      </c>
      <c r="O1030" s="74" t="s">
        <v>23</v>
      </c>
      <c r="P1030" s="74" t="s">
        <v>24</v>
      </c>
      <c r="Q1030" s="74"/>
    </row>
    <row r="1031" spans="1:17" ht="204" x14ac:dyDescent="0.25">
      <c r="A1031" s="7">
        <f t="shared" si="16"/>
        <v>1029</v>
      </c>
      <c r="B1031" s="65" t="s">
        <v>16</v>
      </c>
      <c r="C1031" s="65">
        <v>891180084</v>
      </c>
      <c r="D1031" s="65">
        <v>2</v>
      </c>
      <c r="E1031" s="66" t="s">
        <v>2935</v>
      </c>
      <c r="F1031" s="75">
        <v>36274439</v>
      </c>
      <c r="G1031" s="68">
        <v>6</v>
      </c>
      <c r="H1031" s="69" t="s">
        <v>2936</v>
      </c>
      <c r="I1031" s="70" t="s">
        <v>2937</v>
      </c>
      <c r="J1031" s="33" t="s">
        <v>2938</v>
      </c>
      <c r="K1031" s="72">
        <v>2000000</v>
      </c>
      <c r="L1031" s="73" t="s">
        <v>2137</v>
      </c>
      <c r="M1031" s="74" t="s">
        <v>2138</v>
      </c>
      <c r="N1031" s="74" t="s">
        <v>243</v>
      </c>
      <c r="O1031" s="74" t="s">
        <v>23</v>
      </c>
      <c r="P1031" s="74" t="s">
        <v>24</v>
      </c>
      <c r="Q1031" s="74"/>
    </row>
    <row r="1032" spans="1:17" ht="280.5" x14ac:dyDescent="0.25">
      <c r="A1032" s="7">
        <f t="shared" si="16"/>
        <v>1030</v>
      </c>
      <c r="B1032" s="65" t="s">
        <v>16</v>
      </c>
      <c r="C1032" s="65">
        <v>891180084</v>
      </c>
      <c r="D1032" s="65">
        <v>2</v>
      </c>
      <c r="E1032" s="66" t="s">
        <v>2939</v>
      </c>
      <c r="F1032" s="75">
        <v>900310826</v>
      </c>
      <c r="G1032" s="68">
        <v>1</v>
      </c>
      <c r="H1032" s="69" t="s">
        <v>2940</v>
      </c>
      <c r="I1032" s="70" t="s">
        <v>2941</v>
      </c>
      <c r="J1032" s="33" t="s">
        <v>2942</v>
      </c>
      <c r="K1032" s="72">
        <v>28332000</v>
      </c>
      <c r="L1032" s="73" t="s">
        <v>2179</v>
      </c>
      <c r="M1032" s="74" t="s">
        <v>2138</v>
      </c>
      <c r="N1032" s="74" t="s">
        <v>243</v>
      </c>
      <c r="O1032" s="74" t="s">
        <v>23</v>
      </c>
      <c r="P1032" s="74" t="s">
        <v>24</v>
      </c>
      <c r="Q1032" s="74"/>
    </row>
    <row r="1033" spans="1:17" ht="255" x14ac:dyDescent="0.25">
      <c r="A1033" s="7">
        <f t="shared" si="16"/>
        <v>1031</v>
      </c>
      <c r="B1033" s="65" t="s">
        <v>16</v>
      </c>
      <c r="C1033" s="65">
        <v>891180084</v>
      </c>
      <c r="D1033" s="65">
        <v>2</v>
      </c>
      <c r="E1033" s="66" t="s">
        <v>2943</v>
      </c>
      <c r="F1033" s="75">
        <v>79149896</v>
      </c>
      <c r="G1033" s="68">
        <v>0</v>
      </c>
      <c r="H1033" s="69" t="s">
        <v>2944</v>
      </c>
      <c r="I1033" s="70" t="s">
        <v>2945</v>
      </c>
      <c r="J1033" s="33" t="s">
        <v>2942</v>
      </c>
      <c r="K1033" s="72">
        <v>3000000</v>
      </c>
      <c r="L1033" s="73" t="s">
        <v>2137</v>
      </c>
      <c r="M1033" s="74" t="s">
        <v>2138</v>
      </c>
      <c r="N1033" s="74" t="s">
        <v>243</v>
      </c>
      <c r="O1033" s="74" t="s">
        <v>23</v>
      </c>
      <c r="P1033" s="74" t="s">
        <v>24</v>
      </c>
      <c r="Q1033" s="74"/>
    </row>
    <row r="1034" spans="1:17" ht="369.75" x14ac:dyDescent="0.25">
      <c r="A1034" s="7">
        <f t="shared" si="16"/>
        <v>1032</v>
      </c>
      <c r="B1034" s="65" t="s">
        <v>16</v>
      </c>
      <c r="C1034" s="65">
        <v>891180084</v>
      </c>
      <c r="D1034" s="65">
        <v>2</v>
      </c>
      <c r="E1034" s="66" t="s">
        <v>2946</v>
      </c>
      <c r="F1034" s="75">
        <v>900365845</v>
      </c>
      <c r="G1034" s="68">
        <v>8</v>
      </c>
      <c r="H1034" s="69" t="s">
        <v>2947</v>
      </c>
      <c r="I1034" s="70" t="s">
        <v>2948</v>
      </c>
      <c r="J1034" s="33" t="s">
        <v>2942</v>
      </c>
      <c r="K1034" s="72">
        <v>1800000</v>
      </c>
      <c r="L1034" s="73" t="s">
        <v>2179</v>
      </c>
      <c r="M1034" s="74" t="s">
        <v>2138</v>
      </c>
      <c r="N1034" s="74" t="s">
        <v>243</v>
      </c>
      <c r="O1034" s="74" t="s">
        <v>23</v>
      </c>
      <c r="P1034" s="74" t="s">
        <v>24</v>
      </c>
      <c r="Q1034" s="74"/>
    </row>
    <row r="1035" spans="1:17" ht="204" x14ac:dyDescent="0.25">
      <c r="A1035" s="7">
        <f t="shared" si="16"/>
        <v>1033</v>
      </c>
      <c r="B1035" s="65" t="s">
        <v>16</v>
      </c>
      <c r="C1035" s="65">
        <v>891180084</v>
      </c>
      <c r="D1035" s="65">
        <v>2</v>
      </c>
      <c r="E1035" s="66" t="s">
        <v>2949</v>
      </c>
      <c r="F1035" s="75">
        <v>1075209507</v>
      </c>
      <c r="G1035" s="68">
        <v>5</v>
      </c>
      <c r="H1035" s="69" t="s">
        <v>2950</v>
      </c>
      <c r="I1035" s="70" t="s">
        <v>2951</v>
      </c>
      <c r="J1035" s="33" t="s">
        <v>2942</v>
      </c>
      <c r="K1035" s="72">
        <v>4500000</v>
      </c>
      <c r="L1035" s="73" t="s">
        <v>2137</v>
      </c>
      <c r="M1035" s="74" t="s">
        <v>2138</v>
      </c>
      <c r="N1035" s="74" t="s">
        <v>243</v>
      </c>
      <c r="O1035" s="74" t="s">
        <v>23</v>
      </c>
      <c r="P1035" s="74" t="s">
        <v>24</v>
      </c>
      <c r="Q1035" s="74"/>
    </row>
    <row r="1036" spans="1:17" ht="293.25" x14ac:dyDescent="0.25">
      <c r="A1036" s="7">
        <f t="shared" si="16"/>
        <v>1034</v>
      </c>
      <c r="B1036" s="65" t="s">
        <v>16</v>
      </c>
      <c r="C1036" s="65">
        <v>891180084</v>
      </c>
      <c r="D1036" s="65">
        <v>2</v>
      </c>
      <c r="E1036" s="66" t="s">
        <v>2952</v>
      </c>
      <c r="F1036" s="75">
        <v>900081725</v>
      </c>
      <c r="G1036" s="68">
        <v>2</v>
      </c>
      <c r="H1036" s="69" t="s">
        <v>2953</v>
      </c>
      <c r="I1036" s="70" t="s">
        <v>2954</v>
      </c>
      <c r="J1036" s="33" t="s">
        <v>2942</v>
      </c>
      <c r="K1036" s="72">
        <v>6570000</v>
      </c>
      <c r="L1036" s="73" t="s">
        <v>2179</v>
      </c>
      <c r="M1036" s="74" t="s">
        <v>2138</v>
      </c>
      <c r="N1036" s="74" t="s">
        <v>243</v>
      </c>
      <c r="O1036" s="74" t="s">
        <v>23</v>
      </c>
      <c r="P1036" s="74" t="s">
        <v>24</v>
      </c>
      <c r="Q1036" s="74"/>
    </row>
    <row r="1037" spans="1:17" ht="409.5" x14ac:dyDescent="0.25">
      <c r="A1037" s="7">
        <f t="shared" si="16"/>
        <v>1035</v>
      </c>
      <c r="B1037" s="65" t="s">
        <v>16</v>
      </c>
      <c r="C1037" s="65">
        <v>891180084</v>
      </c>
      <c r="D1037" s="65">
        <v>2</v>
      </c>
      <c r="E1037" s="66" t="s">
        <v>2955</v>
      </c>
      <c r="F1037" s="75">
        <v>12109246</v>
      </c>
      <c r="G1037" s="68">
        <v>9</v>
      </c>
      <c r="H1037" s="69" t="s">
        <v>2956</v>
      </c>
      <c r="I1037" s="70" t="s">
        <v>2957</v>
      </c>
      <c r="J1037" s="33" t="s">
        <v>2942</v>
      </c>
      <c r="K1037" s="72">
        <v>18200000</v>
      </c>
      <c r="L1037" s="73" t="s">
        <v>2179</v>
      </c>
      <c r="M1037" s="74" t="s">
        <v>2138</v>
      </c>
      <c r="N1037" s="74" t="s">
        <v>243</v>
      </c>
      <c r="O1037" s="74" t="s">
        <v>23</v>
      </c>
      <c r="P1037" s="74" t="s">
        <v>24</v>
      </c>
      <c r="Q1037" s="74"/>
    </row>
    <row r="1038" spans="1:17" ht="255" x14ac:dyDescent="0.25">
      <c r="A1038" s="7">
        <f t="shared" si="16"/>
        <v>1036</v>
      </c>
      <c r="B1038" s="65" t="s">
        <v>16</v>
      </c>
      <c r="C1038" s="65">
        <v>891180084</v>
      </c>
      <c r="D1038" s="65">
        <v>2</v>
      </c>
      <c r="E1038" s="66" t="s">
        <v>1922</v>
      </c>
      <c r="F1038" s="75">
        <v>891100279</v>
      </c>
      <c r="G1038" s="68">
        <v>1</v>
      </c>
      <c r="H1038" s="69" t="s">
        <v>2958</v>
      </c>
      <c r="I1038" s="70" t="s">
        <v>2959</v>
      </c>
      <c r="J1038" s="33" t="s">
        <v>2942</v>
      </c>
      <c r="K1038" s="72">
        <v>820000</v>
      </c>
      <c r="L1038" s="73" t="s">
        <v>2179</v>
      </c>
      <c r="M1038" s="74" t="s">
        <v>2138</v>
      </c>
      <c r="N1038" s="74" t="s">
        <v>243</v>
      </c>
      <c r="O1038" s="74" t="s">
        <v>23</v>
      </c>
      <c r="P1038" s="74" t="s">
        <v>24</v>
      </c>
      <c r="Q1038" s="74"/>
    </row>
    <row r="1039" spans="1:17" ht="293.25" x14ac:dyDescent="0.25">
      <c r="A1039" s="7">
        <f t="shared" si="16"/>
        <v>1037</v>
      </c>
      <c r="B1039" s="65" t="s">
        <v>16</v>
      </c>
      <c r="C1039" s="65">
        <v>891180084</v>
      </c>
      <c r="D1039" s="65">
        <v>2</v>
      </c>
      <c r="E1039" s="66" t="s">
        <v>2960</v>
      </c>
      <c r="F1039" s="75">
        <v>1075538162</v>
      </c>
      <c r="G1039" s="68">
        <v>9</v>
      </c>
      <c r="H1039" s="69" t="s">
        <v>2961</v>
      </c>
      <c r="I1039" s="70" t="s">
        <v>2962</v>
      </c>
      <c r="J1039" s="33" t="s">
        <v>2942</v>
      </c>
      <c r="K1039" s="72">
        <v>15000000</v>
      </c>
      <c r="L1039" s="73" t="s">
        <v>2137</v>
      </c>
      <c r="M1039" s="74" t="s">
        <v>2138</v>
      </c>
      <c r="N1039" s="74" t="s">
        <v>243</v>
      </c>
      <c r="O1039" s="74" t="s">
        <v>23</v>
      </c>
      <c r="P1039" s="74" t="s">
        <v>24</v>
      </c>
      <c r="Q1039" s="74"/>
    </row>
    <row r="1040" spans="1:17" ht="204" x14ac:dyDescent="0.25">
      <c r="A1040" s="7">
        <f t="shared" si="16"/>
        <v>1038</v>
      </c>
      <c r="B1040" s="65" t="s">
        <v>16</v>
      </c>
      <c r="C1040" s="65">
        <v>891180084</v>
      </c>
      <c r="D1040" s="65">
        <v>2</v>
      </c>
      <c r="E1040" s="66" t="s">
        <v>307</v>
      </c>
      <c r="F1040" s="75">
        <v>900036523</v>
      </c>
      <c r="G1040" s="68">
        <v>0</v>
      </c>
      <c r="H1040" s="69" t="s">
        <v>2963</v>
      </c>
      <c r="I1040" s="70" t="s">
        <v>2964</v>
      </c>
      <c r="J1040" s="33" t="s">
        <v>2942</v>
      </c>
      <c r="K1040" s="72">
        <v>6120000</v>
      </c>
      <c r="L1040" s="73" t="s">
        <v>2179</v>
      </c>
      <c r="M1040" s="74" t="s">
        <v>2138</v>
      </c>
      <c r="N1040" s="74" t="s">
        <v>243</v>
      </c>
      <c r="O1040" s="74" t="s">
        <v>23</v>
      </c>
      <c r="P1040" s="74" t="s">
        <v>24</v>
      </c>
      <c r="Q1040" s="74"/>
    </row>
    <row r="1041" spans="1:17" ht="306" x14ac:dyDescent="0.25">
      <c r="A1041" s="7">
        <f t="shared" si="16"/>
        <v>1039</v>
      </c>
      <c r="B1041" s="65" t="s">
        <v>16</v>
      </c>
      <c r="C1041" s="65">
        <v>891180084</v>
      </c>
      <c r="D1041" s="65">
        <v>2</v>
      </c>
      <c r="E1041" s="66" t="s">
        <v>2965</v>
      </c>
      <c r="F1041" s="75">
        <v>7724303</v>
      </c>
      <c r="G1041" s="68">
        <v>1</v>
      </c>
      <c r="H1041" s="69" t="s">
        <v>2966</v>
      </c>
      <c r="I1041" s="70" t="s">
        <v>2967</v>
      </c>
      <c r="J1041" s="33" t="s">
        <v>2942</v>
      </c>
      <c r="K1041" s="72">
        <v>1500000</v>
      </c>
      <c r="L1041" s="73" t="s">
        <v>2137</v>
      </c>
      <c r="M1041" s="74" t="s">
        <v>2138</v>
      </c>
      <c r="N1041" s="74" t="s">
        <v>243</v>
      </c>
      <c r="O1041" s="74" t="s">
        <v>23</v>
      </c>
      <c r="P1041" s="74" t="s">
        <v>24</v>
      </c>
      <c r="Q1041" s="74"/>
    </row>
    <row r="1042" spans="1:17" ht="344.25" x14ac:dyDescent="0.25">
      <c r="A1042" s="7">
        <f t="shared" si="16"/>
        <v>1040</v>
      </c>
      <c r="B1042" s="65" t="s">
        <v>16</v>
      </c>
      <c r="C1042" s="65">
        <v>891180084</v>
      </c>
      <c r="D1042" s="65">
        <v>2</v>
      </c>
      <c r="E1042" s="66" t="s">
        <v>2968</v>
      </c>
      <c r="F1042" s="75">
        <v>4830549</v>
      </c>
      <c r="G1042" s="68">
        <v>7</v>
      </c>
      <c r="H1042" s="69" t="s">
        <v>2969</v>
      </c>
      <c r="I1042" s="70" t="s">
        <v>2970</v>
      </c>
      <c r="J1042" s="33" t="s">
        <v>2971</v>
      </c>
      <c r="K1042" s="72">
        <v>31020000</v>
      </c>
      <c r="L1042" s="73" t="s">
        <v>2179</v>
      </c>
      <c r="M1042" s="74" t="s">
        <v>2138</v>
      </c>
      <c r="N1042" s="74" t="s">
        <v>243</v>
      </c>
      <c r="O1042" s="74" t="s">
        <v>23</v>
      </c>
      <c r="P1042" s="74" t="s">
        <v>24</v>
      </c>
      <c r="Q1042" s="74"/>
    </row>
    <row r="1043" spans="1:17" ht="242.25" x14ac:dyDescent="0.25">
      <c r="A1043" s="7">
        <f t="shared" si="16"/>
        <v>1041</v>
      </c>
      <c r="B1043" s="65" t="s">
        <v>16</v>
      </c>
      <c r="C1043" s="65">
        <v>891180084</v>
      </c>
      <c r="D1043" s="65">
        <v>2</v>
      </c>
      <c r="E1043" s="66" t="s">
        <v>2972</v>
      </c>
      <c r="F1043" s="75">
        <v>40372865</v>
      </c>
      <c r="G1043" s="68">
        <v>5</v>
      </c>
      <c r="H1043" s="69" t="s">
        <v>2973</v>
      </c>
      <c r="I1043" s="70" t="s">
        <v>2974</v>
      </c>
      <c r="J1043" s="33" t="s">
        <v>2971</v>
      </c>
      <c r="K1043" s="72">
        <v>10800000</v>
      </c>
      <c r="L1043" s="73" t="s">
        <v>2179</v>
      </c>
      <c r="M1043" s="74" t="s">
        <v>2138</v>
      </c>
      <c r="N1043" s="74" t="s">
        <v>243</v>
      </c>
      <c r="O1043" s="74" t="s">
        <v>23</v>
      </c>
      <c r="P1043" s="74" t="s">
        <v>24</v>
      </c>
      <c r="Q1043" s="74"/>
    </row>
    <row r="1044" spans="1:17" ht="204" x14ac:dyDescent="0.25">
      <c r="A1044" s="7">
        <f t="shared" si="16"/>
        <v>1042</v>
      </c>
      <c r="B1044" s="65" t="s">
        <v>16</v>
      </c>
      <c r="C1044" s="65">
        <v>891180084</v>
      </c>
      <c r="D1044" s="65">
        <v>2</v>
      </c>
      <c r="E1044" s="66" t="s">
        <v>2975</v>
      </c>
      <c r="F1044" s="75">
        <v>800137399</v>
      </c>
      <c r="G1044" s="68">
        <v>4</v>
      </c>
      <c r="H1044" s="69" t="s">
        <v>2976</v>
      </c>
      <c r="I1044" s="70" t="s">
        <v>2977</v>
      </c>
      <c r="J1044" s="33" t="s">
        <v>2971</v>
      </c>
      <c r="K1044" s="72">
        <v>4441565</v>
      </c>
      <c r="L1044" s="73" t="s">
        <v>2179</v>
      </c>
      <c r="M1044" s="74" t="s">
        <v>2138</v>
      </c>
      <c r="N1044" s="74" t="s">
        <v>243</v>
      </c>
      <c r="O1044" s="74" t="s">
        <v>23</v>
      </c>
      <c r="P1044" s="74" t="s">
        <v>24</v>
      </c>
      <c r="Q1044" s="74"/>
    </row>
    <row r="1045" spans="1:17" ht="127.5" x14ac:dyDescent="0.25">
      <c r="A1045" s="7">
        <f t="shared" si="16"/>
        <v>1043</v>
      </c>
      <c r="B1045" s="65" t="s">
        <v>16</v>
      </c>
      <c r="C1045" s="65">
        <v>891180084</v>
      </c>
      <c r="D1045" s="65">
        <v>2</v>
      </c>
      <c r="E1045" s="66" t="s">
        <v>2978</v>
      </c>
      <c r="F1045" s="75">
        <v>7732411</v>
      </c>
      <c r="G1045" s="68">
        <v>0</v>
      </c>
      <c r="H1045" s="69" t="s">
        <v>2979</v>
      </c>
      <c r="I1045" s="70" t="s">
        <v>2980</v>
      </c>
      <c r="J1045" s="33" t="s">
        <v>2971</v>
      </c>
      <c r="K1045" s="72">
        <v>2250000</v>
      </c>
      <c r="L1045" s="73" t="s">
        <v>2137</v>
      </c>
      <c r="M1045" s="74" t="s">
        <v>2138</v>
      </c>
      <c r="N1045" s="74" t="s">
        <v>243</v>
      </c>
      <c r="O1045" s="74" t="s">
        <v>23</v>
      </c>
      <c r="P1045" s="74" t="s">
        <v>24</v>
      </c>
      <c r="Q1045" s="74"/>
    </row>
    <row r="1046" spans="1:17" ht="255" x14ac:dyDescent="0.25">
      <c r="A1046" s="7">
        <f t="shared" si="16"/>
        <v>1044</v>
      </c>
      <c r="B1046" s="65" t="s">
        <v>16</v>
      </c>
      <c r="C1046" s="65">
        <v>891180084</v>
      </c>
      <c r="D1046" s="65">
        <v>2</v>
      </c>
      <c r="E1046" s="66" t="s">
        <v>2981</v>
      </c>
      <c r="F1046" s="75">
        <v>813012892</v>
      </c>
      <c r="G1046" s="68">
        <v>4</v>
      </c>
      <c r="H1046" s="69" t="s">
        <v>2982</v>
      </c>
      <c r="I1046" s="70" t="s">
        <v>2983</v>
      </c>
      <c r="J1046" s="33" t="s">
        <v>2971</v>
      </c>
      <c r="K1046" s="72">
        <v>2200000</v>
      </c>
      <c r="L1046" s="73" t="s">
        <v>2137</v>
      </c>
      <c r="M1046" s="74" t="s">
        <v>2138</v>
      </c>
      <c r="N1046" s="74" t="s">
        <v>243</v>
      </c>
      <c r="O1046" s="74" t="s">
        <v>23</v>
      </c>
      <c r="P1046" s="74" t="s">
        <v>24</v>
      </c>
      <c r="Q1046" s="74"/>
    </row>
    <row r="1047" spans="1:17" ht="165.75" x14ac:dyDescent="0.25">
      <c r="A1047" s="7">
        <f t="shared" si="16"/>
        <v>1045</v>
      </c>
      <c r="B1047" s="65" t="s">
        <v>16</v>
      </c>
      <c r="C1047" s="65">
        <v>891180084</v>
      </c>
      <c r="D1047" s="65">
        <v>2</v>
      </c>
      <c r="E1047" s="66" t="s">
        <v>2984</v>
      </c>
      <c r="F1047" s="75">
        <v>36307972</v>
      </c>
      <c r="G1047" s="68">
        <v>4</v>
      </c>
      <c r="H1047" s="69" t="s">
        <v>2985</v>
      </c>
      <c r="I1047" s="70" t="s">
        <v>2986</v>
      </c>
      <c r="J1047" s="33" t="s">
        <v>2971</v>
      </c>
      <c r="K1047" s="72">
        <v>1000000</v>
      </c>
      <c r="L1047" s="73" t="s">
        <v>2137</v>
      </c>
      <c r="M1047" s="74" t="s">
        <v>2138</v>
      </c>
      <c r="N1047" s="74" t="s">
        <v>243</v>
      </c>
      <c r="O1047" s="74" t="s">
        <v>23</v>
      </c>
      <c r="P1047" s="74" t="s">
        <v>24</v>
      </c>
      <c r="Q1047" s="74"/>
    </row>
    <row r="1048" spans="1:17" ht="242.25" x14ac:dyDescent="0.25">
      <c r="A1048" s="7">
        <f t="shared" si="16"/>
        <v>1046</v>
      </c>
      <c r="B1048" s="65" t="s">
        <v>16</v>
      </c>
      <c r="C1048" s="65">
        <v>891180084</v>
      </c>
      <c r="D1048" s="65">
        <v>2</v>
      </c>
      <c r="E1048" s="66" t="s">
        <v>2987</v>
      </c>
      <c r="F1048" s="75">
        <v>12131743</v>
      </c>
      <c r="G1048" s="68">
        <v>1</v>
      </c>
      <c r="H1048" s="69" t="s">
        <v>2988</v>
      </c>
      <c r="I1048" s="70" t="s">
        <v>2989</v>
      </c>
      <c r="J1048" s="33" t="s">
        <v>2971</v>
      </c>
      <c r="K1048" s="72">
        <v>9400000</v>
      </c>
      <c r="L1048" s="73" t="s">
        <v>2137</v>
      </c>
      <c r="M1048" s="74" t="s">
        <v>2138</v>
      </c>
      <c r="N1048" s="74" t="s">
        <v>243</v>
      </c>
      <c r="O1048" s="74" t="s">
        <v>23</v>
      </c>
      <c r="P1048" s="74" t="s">
        <v>24</v>
      </c>
      <c r="Q1048" s="74"/>
    </row>
    <row r="1049" spans="1:17" ht="140.25" x14ac:dyDescent="0.25">
      <c r="A1049" s="7">
        <f t="shared" si="16"/>
        <v>1047</v>
      </c>
      <c r="B1049" s="65" t="s">
        <v>16</v>
      </c>
      <c r="C1049" s="65">
        <v>891180084</v>
      </c>
      <c r="D1049" s="65">
        <v>2</v>
      </c>
      <c r="E1049" s="66" t="s">
        <v>2990</v>
      </c>
      <c r="F1049" s="75">
        <v>7730329</v>
      </c>
      <c r="G1049" s="68">
        <v>5</v>
      </c>
      <c r="H1049" s="69" t="s">
        <v>2991</v>
      </c>
      <c r="I1049" s="70" t="s">
        <v>2992</v>
      </c>
      <c r="J1049" s="33" t="s">
        <v>2971</v>
      </c>
      <c r="K1049" s="72">
        <v>1595000</v>
      </c>
      <c r="L1049" s="73" t="s">
        <v>2137</v>
      </c>
      <c r="M1049" s="74" t="s">
        <v>2138</v>
      </c>
      <c r="N1049" s="74" t="s">
        <v>243</v>
      </c>
      <c r="O1049" s="74" t="s">
        <v>23</v>
      </c>
      <c r="P1049" s="74" t="s">
        <v>24</v>
      </c>
      <c r="Q1049" s="74"/>
    </row>
    <row r="1050" spans="1:17" ht="216.75" x14ac:dyDescent="0.25">
      <c r="A1050" s="7">
        <f t="shared" si="16"/>
        <v>1048</v>
      </c>
      <c r="B1050" s="65" t="s">
        <v>16</v>
      </c>
      <c r="C1050" s="65">
        <v>891180084</v>
      </c>
      <c r="D1050" s="65">
        <v>2</v>
      </c>
      <c r="E1050" s="66" t="s">
        <v>2993</v>
      </c>
      <c r="F1050" s="75">
        <v>36300929</v>
      </c>
      <c r="G1050" s="68">
        <v>5</v>
      </c>
      <c r="H1050" s="69" t="s">
        <v>2994</v>
      </c>
      <c r="I1050" s="70" t="s">
        <v>2995</v>
      </c>
      <c r="J1050" s="33" t="s">
        <v>2971</v>
      </c>
      <c r="K1050" s="72">
        <v>108063000</v>
      </c>
      <c r="L1050" s="73" t="s">
        <v>2137</v>
      </c>
      <c r="M1050" s="74" t="s">
        <v>2138</v>
      </c>
      <c r="N1050" s="74" t="s">
        <v>243</v>
      </c>
      <c r="O1050" s="74" t="s">
        <v>23</v>
      </c>
      <c r="P1050" s="74" t="s">
        <v>24</v>
      </c>
      <c r="Q1050" s="74"/>
    </row>
    <row r="1051" spans="1:17" ht="267.75" x14ac:dyDescent="0.25">
      <c r="A1051" s="7">
        <f t="shared" si="16"/>
        <v>1049</v>
      </c>
      <c r="B1051" s="65" t="s">
        <v>16</v>
      </c>
      <c r="C1051" s="65">
        <v>891180084</v>
      </c>
      <c r="D1051" s="65">
        <v>2</v>
      </c>
      <c r="E1051" s="66" t="s">
        <v>1329</v>
      </c>
      <c r="F1051" s="75">
        <v>900067362</v>
      </c>
      <c r="G1051" s="68">
        <v>4</v>
      </c>
      <c r="H1051" s="69" t="s">
        <v>2996</v>
      </c>
      <c r="I1051" s="70" t="s">
        <v>2997</v>
      </c>
      <c r="J1051" s="33" t="s">
        <v>2971</v>
      </c>
      <c r="K1051" s="72">
        <v>5000000</v>
      </c>
      <c r="L1051" s="73" t="s">
        <v>2137</v>
      </c>
      <c r="M1051" s="74" t="s">
        <v>2138</v>
      </c>
      <c r="N1051" s="74" t="s">
        <v>243</v>
      </c>
      <c r="O1051" s="74" t="s">
        <v>23</v>
      </c>
      <c r="P1051" s="74" t="s">
        <v>24</v>
      </c>
      <c r="Q1051" s="74"/>
    </row>
    <row r="1052" spans="1:17" ht="255" x14ac:dyDescent="0.25">
      <c r="A1052" s="7">
        <f t="shared" si="16"/>
        <v>1050</v>
      </c>
      <c r="B1052" s="65" t="s">
        <v>16</v>
      </c>
      <c r="C1052" s="65">
        <v>891180084</v>
      </c>
      <c r="D1052" s="65">
        <v>2</v>
      </c>
      <c r="E1052" s="66" t="s">
        <v>2611</v>
      </c>
      <c r="F1052" s="75">
        <v>900129279</v>
      </c>
      <c r="G1052" s="68">
        <v>8</v>
      </c>
      <c r="H1052" s="69" t="s">
        <v>2998</v>
      </c>
      <c r="I1052" s="70" t="s">
        <v>2999</v>
      </c>
      <c r="J1052" s="33" t="s">
        <v>2971</v>
      </c>
      <c r="K1052" s="72">
        <v>3000000</v>
      </c>
      <c r="L1052" s="73" t="s">
        <v>2137</v>
      </c>
      <c r="M1052" s="74" t="s">
        <v>2138</v>
      </c>
      <c r="N1052" s="74" t="s">
        <v>243</v>
      </c>
      <c r="O1052" s="74" t="s">
        <v>23</v>
      </c>
      <c r="P1052" s="74" t="s">
        <v>24</v>
      </c>
      <c r="Q1052" s="74"/>
    </row>
    <row r="1053" spans="1:17" ht="242.25" x14ac:dyDescent="0.25">
      <c r="A1053" s="7">
        <f t="shared" si="16"/>
        <v>1051</v>
      </c>
      <c r="B1053" s="65" t="s">
        <v>16</v>
      </c>
      <c r="C1053" s="65">
        <v>891180084</v>
      </c>
      <c r="D1053" s="65">
        <v>2</v>
      </c>
      <c r="E1053" s="66" t="s">
        <v>3000</v>
      </c>
      <c r="F1053" s="75">
        <v>813013007</v>
      </c>
      <c r="G1053" s="68">
        <v>7</v>
      </c>
      <c r="H1053" s="69" t="s">
        <v>3001</v>
      </c>
      <c r="I1053" s="70" t="s">
        <v>3002</v>
      </c>
      <c r="J1053" s="33" t="s">
        <v>2971</v>
      </c>
      <c r="K1053" s="72">
        <v>3000000</v>
      </c>
      <c r="L1053" s="73" t="s">
        <v>2137</v>
      </c>
      <c r="M1053" s="74" t="s">
        <v>2138</v>
      </c>
      <c r="N1053" s="74" t="s">
        <v>243</v>
      </c>
      <c r="O1053" s="74" t="s">
        <v>23</v>
      </c>
      <c r="P1053" s="74" t="s">
        <v>24</v>
      </c>
      <c r="Q1053" s="74"/>
    </row>
    <row r="1054" spans="1:17" ht="229.5" x14ac:dyDescent="0.25">
      <c r="A1054" s="7">
        <f t="shared" si="16"/>
        <v>1052</v>
      </c>
      <c r="B1054" s="65" t="s">
        <v>16</v>
      </c>
      <c r="C1054" s="65">
        <v>891180084</v>
      </c>
      <c r="D1054" s="65">
        <v>2</v>
      </c>
      <c r="E1054" s="66" t="s">
        <v>2960</v>
      </c>
      <c r="F1054" s="75">
        <v>1075538162</v>
      </c>
      <c r="G1054" s="68">
        <v>9</v>
      </c>
      <c r="H1054" s="69" t="s">
        <v>3003</v>
      </c>
      <c r="I1054" s="70" t="s">
        <v>3004</v>
      </c>
      <c r="J1054" s="33" t="s">
        <v>2971</v>
      </c>
      <c r="K1054" s="72">
        <v>1000000</v>
      </c>
      <c r="L1054" s="73" t="s">
        <v>2137</v>
      </c>
      <c r="M1054" s="74" t="s">
        <v>2138</v>
      </c>
      <c r="N1054" s="74" t="s">
        <v>243</v>
      </c>
      <c r="O1054" s="74" t="s">
        <v>23</v>
      </c>
      <c r="P1054" s="74" t="s">
        <v>24</v>
      </c>
      <c r="Q1054" s="74"/>
    </row>
    <row r="1055" spans="1:17" ht="267.75" x14ac:dyDescent="0.25">
      <c r="A1055" s="7">
        <f t="shared" si="16"/>
        <v>1053</v>
      </c>
      <c r="B1055" s="65" t="s">
        <v>16</v>
      </c>
      <c r="C1055" s="65">
        <v>891180084</v>
      </c>
      <c r="D1055" s="65">
        <v>2</v>
      </c>
      <c r="E1055" s="66" t="s">
        <v>3005</v>
      </c>
      <c r="F1055" s="75">
        <v>900346747</v>
      </c>
      <c r="G1055" s="68">
        <v>3</v>
      </c>
      <c r="H1055" s="69" t="s">
        <v>3006</v>
      </c>
      <c r="I1055" s="70" t="s">
        <v>3007</v>
      </c>
      <c r="J1055" s="33" t="s">
        <v>2971</v>
      </c>
      <c r="K1055" s="72">
        <v>7499985</v>
      </c>
      <c r="L1055" s="73" t="s">
        <v>2137</v>
      </c>
      <c r="M1055" s="74" t="s">
        <v>2138</v>
      </c>
      <c r="N1055" s="74" t="s">
        <v>243</v>
      </c>
      <c r="O1055" s="74" t="s">
        <v>23</v>
      </c>
      <c r="P1055" s="74" t="s">
        <v>24</v>
      </c>
      <c r="Q1055" s="74"/>
    </row>
    <row r="1056" spans="1:17" ht="318.75" x14ac:dyDescent="0.25">
      <c r="A1056" s="7">
        <f t="shared" si="16"/>
        <v>1054</v>
      </c>
      <c r="B1056" s="65" t="s">
        <v>16</v>
      </c>
      <c r="C1056" s="65">
        <v>891180084</v>
      </c>
      <c r="D1056" s="65">
        <v>2</v>
      </c>
      <c r="E1056" s="66" t="s">
        <v>3008</v>
      </c>
      <c r="F1056" s="75">
        <v>813008520</v>
      </c>
      <c r="G1056" s="68">
        <v>4</v>
      </c>
      <c r="H1056" s="69" t="s">
        <v>3009</v>
      </c>
      <c r="I1056" s="70" t="s">
        <v>3010</v>
      </c>
      <c r="J1056" s="33" t="s">
        <v>2971</v>
      </c>
      <c r="K1056" s="72">
        <v>1470000</v>
      </c>
      <c r="L1056" s="73" t="s">
        <v>2179</v>
      </c>
      <c r="M1056" s="74" t="s">
        <v>2138</v>
      </c>
      <c r="N1056" s="74" t="s">
        <v>243</v>
      </c>
      <c r="O1056" s="74" t="s">
        <v>23</v>
      </c>
      <c r="P1056" s="74" t="s">
        <v>24</v>
      </c>
      <c r="Q1056" s="74"/>
    </row>
    <row r="1057" spans="1:17" ht="127.5" x14ac:dyDescent="0.25">
      <c r="A1057" s="7">
        <f t="shared" si="16"/>
        <v>1055</v>
      </c>
      <c r="B1057" s="65" t="s">
        <v>16</v>
      </c>
      <c r="C1057" s="65">
        <v>891180084</v>
      </c>
      <c r="D1057" s="65">
        <v>2</v>
      </c>
      <c r="E1057" s="66" t="s">
        <v>3011</v>
      </c>
      <c r="F1057" s="75">
        <v>1075208849</v>
      </c>
      <c r="G1057" s="68">
        <v>4</v>
      </c>
      <c r="H1057" s="69" t="s">
        <v>3012</v>
      </c>
      <c r="I1057" s="70" t="s">
        <v>3013</v>
      </c>
      <c r="J1057" s="33" t="s">
        <v>3014</v>
      </c>
      <c r="K1057" s="72">
        <v>4000000</v>
      </c>
      <c r="L1057" s="73" t="s">
        <v>2137</v>
      </c>
      <c r="M1057" s="74" t="s">
        <v>2138</v>
      </c>
      <c r="N1057" s="74" t="s">
        <v>243</v>
      </c>
      <c r="O1057" s="74" t="s">
        <v>23</v>
      </c>
      <c r="P1057" s="74" t="s">
        <v>24</v>
      </c>
      <c r="Q1057" s="74"/>
    </row>
    <row r="1058" spans="1:17" ht="344.25" x14ac:dyDescent="0.25">
      <c r="A1058" s="7">
        <f t="shared" si="16"/>
        <v>1056</v>
      </c>
      <c r="B1058" s="65" t="s">
        <v>16</v>
      </c>
      <c r="C1058" s="65">
        <v>891180084</v>
      </c>
      <c r="D1058" s="65">
        <v>2</v>
      </c>
      <c r="E1058" s="66" t="s">
        <v>3015</v>
      </c>
      <c r="F1058" s="75">
        <v>890200110</v>
      </c>
      <c r="G1058" s="68">
        <v>1</v>
      </c>
      <c r="H1058" s="69" t="s">
        <v>3016</v>
      </c>
      <c r="I1058" s="70" t="s">
        <v>3017</v>
      </c>
      <c r="J1058" s="33" t="s">
        <v>3014</v>
      </c>
      <c r="K1058" s="72">
        <v>55770000</v>
      </c>
      <c r="L1058" s="73" t="s">
        <v>2179</v>
      </c>
      <c r="M1058" s="74" t="s">
        <v>2138</v>
      </c>
      <c r="N1058" s="74" t="s">
        <v>243</v>
      </c>
      <c r="O1058" s="74" t="s">
        <v>23</v>
      </c>
      <c r="P1058" s="74" t="s">
        <v>24</v>
      </c>
      <c r="Q1058" s="74"/>
    </row>
    <row r="1059" spans="1:17" ht="178.5" x14ac:dyDescent="0.25">
      <c r="A1059" s="7">
        <f t="shared" si="16"/>
        <v>1057</v>
      </c>
      <c r="B1059" s="65" t="s">
        <v>16</v>
      </c>
      <c r="C1059" s="65">
        <v>891180084</v>
      </c>
      <c r="D1059" s="65">
        <v>2</v>
      </c>
      <c r="E1059" s="66" t="s">
        <v>3018</v>
      </c>
      <c r="F1059" s="75">
        <v>26417696</v>
      </c>
      <c r="G1059" s="68">
        <v>1</v>
      </c>
      <c r="H1059" s="69" t="s">
        <v>3019</v>
      </c>
      <c r="I1059" s="70" t="s">
        <v>3020</v>
      </c>
      <c r="J1059" s="33" t="s">
        <v>3021</v>
      </c>
      <c r="K1059" s="72">
        <v>26679870</v>
      </c>
      <c r="L1059" s="73" t="s">
        <v>2179</v>
      </c>
      <c r="M1059" s="74" t="s">
        <v>2138</v>
      </c>
      <c r="N1059" s="74" t="s">
        <v>243</v>
      </c>
      <c r="O1059" s="74" t="s">
        <v>23</v>
      </c>
      <c r="P1059" s="74" t="s">
        <v>24</v>
      </c>
      <c r="Q1059" s="74"/>
    </row>
    <row r="1060" spans="1:17" ht="267.75" x14ac:dyDescent="0.25">
      <c r="A1060" s="7">
        <f t="shared" si="16"/>
        <v>1058</v>
      </c>
      <c r="B1060" s="65" t="s">
        <v>16</v>
      </c>
      <c r="C1060" s="65">
        <v>891180084</v>
      </c>
      <c r="D1060" s="65">
        <v>2</v>
      </c>
      <c r="E1060" s="66" t="s">
        <v>3022</v>
      </c>
      <c r="F1060" s="75">
        <v>36153631</v>
      </c>
      <c r="G1060" s="68">
        <v>5</v>
      </c>
      <c r="H1060" s="69" t="s">
        <v>3023</v>
      </c>
      <c r="I1060" s="70" t="s">
        <v>3024</v>
      </c>
      <c r="J1060" s="33" t="s">
        <v>3021</v>
      </c>
      <c r="K1060" s="72">
        <v>1000000</v>
      </c>
      <c r="L1060" s="73" t="s">
        <v>2179</v>
      </c>
      <c r="M1060" s="74" t="s">
        <v>2138</v>
      </c>
      <c r="N1060" s="74" t="s">
        <v>243</v>
      </c>
      <c r="O1060" s="74" t="s">
        <v>23</v>
      </c>
      <c r="P1060" s="74" t="s">
        <v>24</v>
      </c>
      <c r="Q1060" s="74"/>
    </row>
    <row r="1061" spans="1:17" ht="204" x14ac:dyDescent="0.25">
      <c r="A1061" s="7">
        <f t="shared" si="16"/>
        <v>1059</v>
      </c>
      <c r="B1061" s="65" t="s">
        <v>16</v>
      </c>
      <c r="C1061" s="65">
        <v>891180084</v>
      </c>
      <c r="D1061" s="65">
        <v>2</v>
      </c>
      <c r="E1061" s="66" t="s">
        <v>547</v>
      </c>
      <c r="F1061" s="75">
        <v>891100801</v>
      </c>
      <c r="G1061" s="68">
        <v>5</v>
      </c>
      <c r="H1061" s="69" t="s">
        <v>3025</v>
      </c>
      <c r="I1061" s="70" t="s">
        <v>3026</v>
      </c>
      <c r="J1061" s="33" t="s">
        <v>3021</v>
      </c>
      <c r="K1061" s="72">
        <v>1000000</v>
      </c>
      <c r="L1061" s="73" t="s">
        <v>2179</v>
      </c>
      <c r="M1061" s="74" t="s">
        <v>2138</v>
      </c>
      <c r="N1061" s="74" t="s">
        <v>243</v>
      </c>
      <c r="O1061" s="74" t="s">
        <v>23</v>
      </c>
      <c r="P1061" s="74" t="s">
        <v>24</v>
      </c>
      <c r="Q1061" s="74"/>
    </row>
    <row r="1062" spans="1:17" ht="306" x14ac:dyDescent="0.25">
      <c r="A1062" s="7">
        <f t="shared" si="16"/>
        <v>1060</v>
      </c>
      <c r="B1062" s="65" t="s">
        <v>16</v>
      </c>
      <c r="C1062" s="65">
        <v>891180084</v>
      </c>
      <c r="D1062" s="65">
        <v>2</v>
      </c>
      <c r="E1062" s="66" t="s">
        <v>3027</v>
      </c>
      <c r="F1062" s="75">
        <v>7696689</v>
      </c>
      <c r="G1062" s="68">
        <v>6</v>
      </c>
      <c r="H1062" s="69" t="s">
        <v>3028</v>
      </c>
      <c r="I1062" s="70" t="s">
        <v>3029</v>
      </c>
      <c r="J1062" s="33" t="s">
        <v>3030</v>
      </c>
      <c r="K1062" s="72">
        <v>3200000</v>
      </c>
      <c r="L1062" s="73" t="s">
        <v>2137</v>
      </c>
      <c r="M1062" s="74" t="s">
        <v>2138</v>
      </c>
      <c r="N1062" s="74" t="s">
        <v>243</v>
      </c>
      <c r="O1062" s="74" t="s">
        <v>23</v>
      </c>
      <c r="P1062" s="74" t="s">
        <v>24</v>
      </c>
      <c r="Q1062" s="74"/>
    </row>
    <row r="1063" spans="1:17" ht="216.75" x14ac:dyDescent="0.25">
      <c r="A1063" s="7">
        <f t="shared" si="16"/>
        <v>1061</v>
      </c>
      <c r="B1063" s="65" t="s">
        <v>16</v>
      </c>
      <c r="C1063" s="65">
        <v>891180084</v>
      </c>
      <c r="D1063" s="65">
        <v>2</v>
      </c>
      <c r="E1063" s="66" t="s">
        <v>284</v>
      </c>
      <c r="F1063" s="75">
        <v>7075244222</v>
      </c>
      <c r="G1063" s="68">
        <v>1</v>
      </c>
      <c r="H1063" s="69" t="s">
        <v>3031</v>
      </c>
      <c r="I1063" s="70" t="s">
        <v>3032</v>
      </c>
      <c r="J1063" s="33" t="s">
        <v>3030</v>
      </c>
      <c r="K1063" s="72">
        <v>1700000</v>
      </c>
      <c r="L1063" s="73" t="s">
        <v>2137</v>
      </c>
      <c r="M1063" s="74" t="s">
        <v>2138</v>
      </c>
      <c r="N1063" s="74" t="s">
        <v>243</v>
      </c>
      <c r="O1063" s="74" t="s">
        <v>23</v>
      </c>
      <c r="P1063" s="74" t="s">
        <v>24</v>
      </c>
      <c r="Q1063" s="74"/>
    </row>
    <row r="1064" spans="1:17" ht="382.5" x14ac:dyDescent="0.25">
      <c r="A1064" s="7">
        <f t="shared" si="16"/>
        <v>1062</v>
      </c>
      <c r="B1064" s="65" t="s">
        <v>16</v>
      </c>
      <c r="C1064" s="65">
        <v>891180084</v>
      </c>
      <c r="D1064" s="65">
        <v>2</v>
      </c>
      <c r="E1064" s="66" t="s">
        <v>3033</v>
      </c>
      <c r="F1064" s="75">
        <v>822002197</v>
      </c>
      <c r="G1064" s="68">
        <v>3</v>
      </c>
      <c r="H1064" s="69" t="s">
        <v>3034</v>
      </c>
      <c r="I1064" s="70" t="s">
        <v>3035</v>
      </c>
      <c r="J1064" s="33" t="s">
        <v>3030</v>
      </c>
      <c r="K1064" s="72">
        <v>1275000</v>
      </c>
      <c r="L1064" s="73" t="s">
        <v>2137</v>
      </c>
      <c r="M1064" s="74" t="s">
        <v>2138</v>
      </c>
      <c r="N1064" s="74" t="s">
        <v>243</v>
      </c>
      <c r="O1064" s="74" t="s">
        <v>23</v>
      </c>
      <c r="P1064" s="74" t="s">
        <v>24</v>
      </c>
      <c r="Q1064" s="74"/>
    </row>
    <row r="1065" spans="1:17" ht="216.75" x14ac:dyDescent="0.25">
      <c r="A1065" s="7">
        <f t="shared" si="16"/>
        <v>1063</v>
      </c>
      <c r="B1065" s="65" t="s">
        <v>16</v>
      </c>
      <c r="C1065" s="65">
        <v>891180084</v>
      </c>
      <c r="D1065" s="65">
        <v>2</v>
      </c>
      <c r="E1065" s="66" t="s">
        <v>1858</v>
      </c>
      <c r="F1065" s="75">
        <v>19230040</v>
      </c>
      <c r="G1065" s="68">
        <v>0</v>
      </c>
      <c r="H1065" s="69" t="s">
        <v>3036</v>
      </c>
      <c r="I1065" s="70" t="s">
        <v>3037</v>
      </c>
      <c r="J1065" s="33" t="s">
        <v>3030</v>
      </c>
      <c r="K1065" s="72">
        <v>6600000</v>
      </c>
      <c r="L1065" s="73" t="s">
        <v>2179</v>
      </c>
      <c r="M1065" s="74" t="s">
        <v>2138</v>
      </c>
      <c r="N1065" s="74" t="s">
        <v>243</v>
      </c>
      <c r="O1065" s="74" t="s">
        <v>23</v>
      </c>
      <c r="P1065" s="74" t="s">
        <v>24</v>
      </c>
      <c r="Q1065" s="74"/>
    </row>
    <row r="1066" spans="1:17" ht="255" x14ac:dyDescent="0.25">
      <c r="A1066" s="7">
        <f t="shared" si="16"/>
        <v>1064</v>
      </c>
      <c r="B1066" s="65" t="s">
        <v>16</v>
      </c>
      <c r="C1066" s="65">
        <v>891180084</v>
      </c>
      <c r="D1066" s="65">
        <v>2</v>
      </c>
      <c r="E1066" s="66" t="s">
        <v>3038</v>
      </c>
      <c r="F1066" s="75">
        <v>53069928</v>
      </c>
      <c r="G1066" s="68">
        <v>1</v>
      </c>
      <c r="H1066" s="69" t="s">
        <v>3039</v>
      </c>
      <c r="I1066" s="70" t="s">
        <v>3040</v>
      </c>
      <c r="J1066" s="33" t="s">
        <v>3030</v>
      </c>
      <c r="K1066" s="72">
        <v>3500000</v>
      </c>
      <c r="L1066" s="73" t="s">
        <v>2137</v>
      </c>
      <c r="M1066" s="74" t="s">
        <v>2138</v>
      </c>
      <c r="N1066" s="74" t="s">
        <v>243</v>
      </c>
      <c r="O1066" s="74" t="s">
        <v>23</v>
      </c>
      <c r="P1066" s="74" t="s">
        <v>24</v>
      </c>
      <c r="Q1066" s="74"/>
    </row>
    <row r="1067" spans="1:17" ht="280.5" x14ac:dyDescent="0.25">
      <c r="A1067" s="7">
        <f t="shared" si="16"/>
        <v>1065</v>
      </c>
      <c r="B1067" s="65" t="s">
        <v>16</v>
      </c>
      <c r="C1067" s="65">
        <v>891180084</v>
      </c>
      <c r="D1067" s="65">
        <v>2</v>
      </c>
      <c r="E1067" s="66" t="s">
        <v>3041</v>
      </c>
      <c r="F1067" s="75">
        <v>860007701</v>
      </c>
      <c r="G1067" s="68">
        <v>7</v>
      </c>
      <c r="H1067" s="69" t="s">
        <v>3042</v>
      </c>
      <c r="I1067" s="70" t="s">
        <v>3043</v>
      </c>
      <c r="J1067" s="33" t="s">
        <v>3044</v>
      </c>
      <c r="K1067" s="72">
        <v>3500000</v>
      </c>
      <c r="L1067" s="73" t="s">
        <v>2137</v>
      </c>
      <c r="M1067" s="74" t="s">
        <v>2138</v>
      </c>
      <c r="N1067" s="74" t="s">
        <v>243</v>
      </c>
      <c r="O1067" s="74" t="s">
        <v>23</v>
      </c>
      <c r="P1067" s="74" t="s">
        <v>24</v>
      </c>
      <c r="Q1067" s="74"/>
    </row>
    <row r="1068" spans="1:17" ht="204" x14ac:dyDescent="0.25">
      <c r="A1068" s="7">
        <f t="shared" si="16"/>
        <v>1066</v>
      </c>
      <c r="B1068" s="65" t="s">
        <v>16</v>
      </c>
      <c r="C1068" s="65">
        <v>891180084</v>
      </c>
      <c r="D1068" s="65">
        <v>2</v>
      </c>
      <c r="E1068" s="66" t="s">
        <v>3045</v>
      </c>
      <c r="F1068" s="75">
        <v>1075220849</v>
      </c>
      <c r="G1068" s="68">
        <v>3</v>
      </c>
      <c r="H1068" s="69" t="s">
        <v>3046</v>
      </c>
      <c r="I1068" s="70" t="s">
        <v>3047</v>
      </c>
      <c r="J1068" s="33" t="s">
        <v>3048</v>
      </c>
      <c r="K1068" s="72">
        <v>1300500</v>
      </c>
      <c r="L1068" s="73" t="s">
        <v>2137</v>
      </c>
      <c r="M1068" s="74" t="s">
        <v>2138</v>
      </c>
      <c r="N1068" s="74" t="s">
        <v>243</v>
      </c>
      <c r="O1068" s="74" t="s">
        <v>23</v>
      </c>
      <c r="P1068" s="74" t="s">
        <v>24</v>
      </c>
      <c r="Q1068" s="74"/>
    </row>
    <row r="1069" spans="1:17" ht="204" x14ac:dyDescent="0.25">
      <c r="A1069" s="7">
        <f t="shared" si="16"/>
        <v>1067</v>
      </c>
      <c r="B1069" s="65" t="s">
        <v>16</v>
      </c>
      <c r="C1069" s="65">
        <v>891180084</v>
      </c>
      <c r="D1069" s="65">
        <v>2</v>
      </c>
      <c r="E1069" s="66" t="s">
        <v>3049</v>
      </c>
      <c r="F1069" s="75">
        <v>36066439</v>
      </c>
      <c r="G1069" s="68">
        <v>4</v>
      </c>
      <c r="H1069" s="69" t="s">
        <v>3050</v>
      </c>
      <c r="I1069" s="70" t="s">
        <v>3051</v>
      </c>
      <c r="J1069" s="33" t="s">
        <v>3048</v>
      </c>
      <c r="K1069" s="72">
        <v>2000000</v>
      </c>
      <c r="L1069" s="73" t="s">
        <v>2137</v>
      </c>
      <c r="M1069" s="74" t="s">
        <v>2138</v>
      </c>
      <c r="N1069" s="74" t="s">
        <v>243</v>
      </c>
      <c r="O1069" s="74" t="s">
        <v>23</v>
      </c>
      <c r="P1069" s="74" t="s">
        <v>24</v>
      </c>
      <c r="Q1069" s="74"/>
    </row>
    <row r="1070" spans="1:17" ht="293.25" x14ac:dyDescent="0.25">
      <c r="A1070" s="7">
        <f t="shared" si="16"/>
        <v>1068</v>
      </c>
      <c r="B1070" s="65" t="s">
        <v>16</v>
      </c>
      <c r="C1070" s="65">
        <v>891180084</v>
      </c>
      <c r="D1070" s="65">
        <v>2</v>
      </c>
      <c r="E1070" s="66" t="s">
        <v>3052</v>
      </c>
      <c r="F1070" s="75">
        <v>7704251</v>
      </c>
      <c r="G1070" s="68">
        <v>1</v>
      </c>
      <c r="H1070" s="69" t="s">
        <v>3053</v>
      </c>
      <c r="I1070" s="70" t="s">
        <v>3054</v>
      </c>
      <c r="J1070" s="33" t="s">
        <v>3048</v>
      </c>
      <c r="K1070" s="72">
        <v>3600000</v>
      </c>
      <c r="L1070" s="73" t="s">
        <v>2137</v>
      </c>
      <c r="M1070" s="74" t="s">
        <v>2138</v>
      </c>
      <c r="N1070" s="74" t="s">
        <v>243</v>
      </c>
      <c r="O1070" s="74" t="s">
        <v>23</v>
      </c>
      <c r="P1070" s="74" t="s">
        <v>24</v>
      </c>
      <c r="Q1070" s="74"/>
    </row>
    <row r="1071" spans="1:17" ht="293.25" x14ac:dyDescent="0.25">
      <c r="A1071" s="7">
        <f t="shared" si="16"/>
        <v>1069</v>
      </c>
      <c r="B1071" s="65" t="s">
        <v>16</v>
      </c>
      <c r="C1071" s="65">
        <v>891180084</v>
      </c>
      <c r="D1071" s="65">
        <v>2</v>
      </c>
      <c r="E1071" s="66" t="s">
        <v>3055</v>
      </c>
      <c r="F1071" s="75">
        <v>79320922</v>
      </c>
      <c r="G1071" s="68">
        <v>6</v>
      </c>
      <c r="H1071" s="69" t="s">
        <v>3056</v>
      </c>
      <c r="I1071" s="70" t="s">
        <v>3057</v>
      </c>
      <c r="J1071" s="33" t="s">
        <v>3048</v>
      </c>
      <c r="K1071" s="72">
        <v>3500000</v>
      </c>
      <c r="L1071" s="73" t="s">
        <v>2137</v>
      </c>
      <c r="M1071" s="74" t="s">
        <v>2138</v>
      </c>
      <c r="N1071" s="74" t="s">
        <v>243</v>
      </c>
      <c r="O1071" s="74" t="s">
        <v>23</v>
      </c>
      <c r="P1071" s="74" t="s">
        <v>24</v>
      </c>
      <c r="Q1071" s="74"/>
    </row>
    <row r="1072" spans="1:17" ht="357" x14ac:dyDescent="0.25">
      <c r="A1072" s="7">
        <f t="shared" si="16"/>
        <v>1070</v>
      </c>
      <c r="B1072" s="65" t="s">
        <v>16</v>
      </c>
      <c r="C1072" s="65">
        <v>891180084</v>
      </c>
      <c r="D1072" s="65">
        <v>2</v>
      </c>
      <c r="E1072" s="66" t="s">
        <v>3058</v>
      </c>
      <c r="F1072" s="75">
        <v>900206119</v>
      </c>
      <c r="G1072" s="68">
        <v>8</v>
      </c>
      <c r="H1072" s="69" t="s">
        <v>3059</v>
      </c>
      <c r="I1072" s="70" t="s">
        <v>3060</v>
      </c>
      <c r="J1072" s="33" t="s">
        <v>3061</v>
      </c>
      <c r="K1072" s="72">
        <v>12249600</v>
      </c>
      <c r="L1072" s="73" t="s">
        <v>2179</v>
      </c>
      <c r="M1072" s="74" t="s">
        <v>2138</v>
      </c>
      <c r="N1072" s="74" t="s">
        <v>243</v>
      </c>
      <c r="O1072" s="74" t="s">
        <v>23</v>
      </c>
      <c r="P1072" s="74" t="s">
        <v>24</v>
      </c>
      <c r="Q1072" s="74"/>
    </row>
    <row r="1073" spans="1:17" ht="357" x14ac:dyDescent="0.25">
      <c r="A1073" s="7">
        <f t="shared" si="16"/>
        <v>1071</v>
      </c>
      <c r="B1073" s="65" t="s">
        <v>16</v>
      </c>
      <c r="C1073" s="65">
        <v>891180084</v>
      </c>
      <c r="D1073" s="65">
        <v>2</v>
      </c>
      <c r="E1073" s="66" t="s">
        <v>3062</v>
      </c>
      <c r="F1073" s="75">
        <v>800084463</v>
      </c>
      <c r="G1073" s="68">
        <v>9</v>
      </c>
      <c r="H1073" s="69" t="s">
        <v>3063</v>
      </c>
      <c r="I1073" s="70" t="s">
        <v>3064</v>
      </c>
      <c r="J1073" s="33" t="s">
        <v>3061</v>
      </c>
      <c r="K1073" s="72">
        <v>33792000</v>
      </c>
      <c r="L1073" s="73" t="s">
        <v>2179</v>
      </c>
      <c r="M1073" s="74" t="s">
        <v>2138</v>
      </c>
      <c r="N1073" s="74" t="s">
        <v>243</v>
      </c>
      <c r="O1073" s="74" t="s">
        <v>23</v>
      </c>
      <c r="P1073" s="74" t="s">
        <v>24</v>
      </c>
      <c r="Q1073" s="74"/>
    </row>
    <row r="1074" spans="1:17" ht="242.25" x14ac:dyDescent="0.25">
      <c r="A1074" s="7">
        <f t="shared" si="16"/>
        <v>1072</v>
      </c>
      <c r="B1074" s="65" t="s">
        <v>16</v>
      </c>
      <c r="C1074" s="65">
        <v>891180084</v>
      </c>
      <c r="D1074" s="65">
        <v>2</v>
      </c>
      <c r="E1074" s="66" t="s">
        <v>3065</v>
      </c>
      <c r="F1074" s="75">
        <v>12137978</v>
      </c>
      <c r="G1074" s="68">
        <v>0</v>
      </c>
      <c r="H1074" s="69" t="s">
        <v>3066</v>
      </c>
      <c r="I1074" s="70" t="s">
        <v>3067</v>
      </c>
      <c r="J1074" s="33" t="s">
        <v>3061</v>
      </c>
      <c r="K1074" s="72">
        <v>1950000</v>
      </c>
      <c r="L1074" s="73" t="s">
        <v>2137</v>
      </c>
      <c r="M1074" s="74" t="s">
        <v>2138</v>
      </c>
      <c r="N1074" s="74" t="s">
        <v>243</v>
      </c>
      <c r="O1074" s="74" t="s">
        <v>23</v>
      </c>
      <c r="P1074" s="74" t="s">
        <v>24</v>
      </c>
      <c r="Q1074" s="74"/>
    </row>
    <row r="1075" spans="1:17" ht="318.75" x14ac:dyDescent="0.25">
      <c r="A1075" s="7">
        <f t="shared" si="16"/>
        <v>1073</v>
      </c>
      <c r="B1075" s="65" t="s">
        <v>16</v>
      </c>
      <c r="C1075" s="65">
        <v>891180084</v>
      </c>
      <c r="D1075" s="65">
        <v>2</v>
      </c>
      <c r="E1075" s="66" t="s">
        <v>3068</v>
      </c>
      <c r="F1075" s="75">
        <v>804005190</v>
      </c>
      <c r="G1075" s="68">
        <v>0</v>
      </c>
      <c r="H1075" s="69" t="s">
        <v>3069</v>
      </c>
      <c r="I1075" s="70" t="s">
        <v>3070</v>
      </c>
      <c r="J1075" s="33" t="s">
        <v>3061</v>
      </c>
      <c r="K1075" s="72">
        <v>3841000</v>
      </c>
      <c r="L1075" s="73" t="s">
        <v>2179</v>
      </c>
      <c r="M1075" s="74" t="s">
        <v>2138</v>
      </c>
      <c r="N1075" s="74" t="s">
        <v>243</v>
      </c>
      <c r="O1075" s="74" t="s">
        <v>23</v>
      </c>
      <c r="P1075" s="74" t="s">
        <v>24</v>
      </c>
      <c r="Q1075" s="74"/>
    </row>
    <row r="1076" spans="1:17" ht="409.5" x14ac:dyDescent="0.25">
      <c r="A1076" s="7">
        <f t="shared" si="16"/>
        <v>1074</v>
      </c>
      <c r="B1076" s="65" t="s">
        <v>16</v>
      </c>
      <c r="C1076" s="65">
        <v>891180084</v>
      </c>
      <c r="D1076" s="65">
        <v>2</v>
      </c>
      <c r="E1076" s="66" t="s">
        <v>3071</v>
      </c>
      <c r="F1076" s="75">
        <v>900309823</v>
      </c>
      <c r="G1076" s="68">
        <v>8</v>
      </c>
      <c r="H1076" s="69" t="s">
        <v>3069</v>
      </c>
      <c r="I1076" s="70" t="s">
        <v>3072</v>
      </c>
      <c r="J1076" s="33" t="s">
        <v>3073</v>
      </c>
      <c r="K1076" s="72">
        <v>4320000</v>
      </c>
      <c r="L1076" s="73" t="s">
        <v>2179</v>
      </c>
      <c r="M1076" s="74" t="s">
        <v>2138</v>
      </c>
      <c r="N1076" s="74" t="s">
        <v>243</v>
      </c>
      <c r="O1076" s="74" t="s">
        <v>23</v>
      </c>
      <c r="P1076" s="74" t="s">
        <v>24</v>
      </c>
      <c r="Q1076" s="74"/>
    </row>
    <row r="1077" spans="1:17" ht="293.25" x14ac:dyDescent="0.25">
      <c r="A1077" s="7">
        <f t="shared" si="16"/>
        <v>1075</v>
      </c>
      <c r="B1077" s="65" t="s">
        <v>16</v>
      </c>
      <c r="C1077" s="65">
        <v>891180084</v>
      </c>
      <c r="D1077" s="65">
        <v>2</v>
      </c>
      <c r="E1077" s="66" t="s">
        <v>3074</v>
      </c>
      <c r="F1077" s="75">
        <v>11809713</v>
      </c>
      <c r="G1077" s="68">
        <v>7</v>
      </c>
      <c r="H1077" s="69" t="s">
        <v>3075</v>
      </c>
      <c r="I1077" s="70" t="s">
        <v>3076</v>
      </c>
      <c r="J1077" s="33" t="s">
        <v>3061</v>
      </c>
      <c r="K1077" s="72">
        <v>10560000</v>
      </c>
      <c r="L1077" s="73" t="s">
        <v>2179</v>
      </c>
      <c r="M1077" s="74" t="s">
        <v>2138</v>
      </c>
      <c r="N1077" s="74" t="s">
        <v>243</v>
      </c>
      <c r="O1077" s="74" t="s">
        <v>23</v>
      </c>
      <c r="P1077" s="74" t="s">
        <v>24</v>
      </c>
      <c r="Q1077" s="74"/>
    </row>
    <row r="1078" spans="1:17" ht="216.75" x14ac:dyDescent="0.25">
      <c r="A1078" s="7">
        <f t="shared" si="16"/>
        <v>1076</v>
      </c>
      <c r="B1078" s="65" t="s">
        <v>16</v>
      </c>
      <c r="C1078" s="65">
        <v>891180084</v>
      </c>
      <c r="D1078" s="65">
        <v>2</v>
      </c>
      <c r="E1078" s="66" t="s">
        <v>3077</v>
      </c>
      <c r="F1078" s="75">
        <v>800110570</v>
      </c>
      <c r="G1078" s="68">
        <v>0</v>
      </c>
      <c r="H1078" s="69" t="s">
        <v>3075</v>
      </c>
      <c r="I1078" s="70" t="s">
        <v>3078</v>
      </c>
      <c r="J1078" s="33" t="s">
        <v>3073</v>
      </c>
      <c r="K1078" s="72">
        <v>23769445</v>
      </c>
      <c r="L1078" s="73" t="s">
        <v>2179</v>
      </c>
      <c r="M1078" s="74" t="s">
        <v>2138</v>
      </c>
      <c r="N1078" s="74" t="s">
        <v>243</v>
      </c>
      <c r="O1078" s="74" t="s">
        <v>23</v>
      </c>
      <c r="P1078" s="74" t="s">
        <v>24</v>
      </c>
      <c r="Q1078" s="74"/>
    </row>
    <row r="1079" spans="1:17" ht="409.5" x14ac:dyDescent="0.25">
      <c r="A1079" s="7">
        <f t="shared" si="16"/>
        <v>1077</v>
      </c>
      <c r="B1079" s="65" t="s">
        <v>16</v>
      </c>
      <c r="C1079" s="65">
        <v>891180084</v>
      </c>
      <c r="D1079" s="65">
        <v>2</v>
      </c>
      <c r="E1079" s="66" t="s">
        <v>3079</v>
      </c>
      <c r="F1079" s="75">
        <v>830112119</v>
      </c>
      <c r="G1079" s="68">
        <v>1</v>
      </c>
      <c r="H1079" s="69" t="s">
        <v>3080</v>
      </c>
      <c r="I1079" s="70" t="s">
        <v>3081</v>
      </c>
      <c r="J1079" s="33" t="s">
        <v>3082</v>
      </c>
      <c r="K1079" s="72">
        <v>101152734</v>
      </c>
      <c r="L1079" s="73" t="s">
        <v>2179</v>
      </c>
      <c r="M1079" s="74" t="s">
        <v>2138</v>
      </c>
      <c r="N1079" s="74" t="s">
        <v>243</v>
      </c>
      <c r="O1079" s="74" t="s">
        <v>23</v>
      </c>
      <c r="P1079" s="74" t="s">
        <v>24</v>
      </c>
      <c r="Q1079" s="74"/>
    </row>
    <row r="1080" spans="1:17" ht="255" x14ac:dyDescent="0.25">
      <c r="A1080" s="7">
        <f t="shared" si="16"/>
        <v>1078</v>
      </c>
      <c r="B1080" s="65" t="s">
        <v>16</v>
      </c>
      <c r="C1080" s="65">
        <v>891180084</v>
      </c>
      <c r="D1080" s="65">
        <v>2</v>
      </c>
      <c r="E1080" s="66" t="s">
        <v>2307</v>
      </c>
      <c r="F1080" s="75">
        <v>860072122</v>
      </c>
      <c r="G1080" s="68">
        <v>9</v>
      </c>
      <c r="H1080" s="69" t="s">
        <v>3083</v>
      </c>
      <c r="I1080" s="70" t="s">
        <v>3084</v>
      </c>
      <c r="J1080" s="33" t="s">
        <v>3061</v>
      </c>
      <c r="K1080" s="72">
        <v>33842768</v>
      </c>
      <c r="L1080" s="73" t="s">
        <v>2179</v>
      </c>
      <c r="M1080" s="74" t="s">
        <v>2138</v>
      </c>
      <c r="N1080" s="74" t="s">
        <v>243</v>
      </c>
      <c r="O1080" s="74" t="s">
        <v>23</v>
      </c>
      <c r="P1080" s="74" t="s">
        <v>24</v>
      </c>
      <c r="Q1080" s="74"/>
    </row>
    <row r="1081" spans="1:17" ht="216.75" x14ac:dyDescent="0.25">
      <c r="A1081" s="7">
        <f t="shared" si="16"/>
        <v>1079</v>
      </c>
      <c r="B1081" s="65" t="s">
        <v>16</v>
      </c>
      <c r="C1081" s="65">
        <v>891180084</v>
      </c>
      <c r="D1081" s="65">
        <v>2</v>
      </c>
      <c r="E1081" s="66" t="s">
        <v>3085</v>
      </c>
      <c r="F1081" s="75">
        <v>43903734</v>
      </c>
      <c r="G1081" s="68">
        <v>1</v>
      </c>
      <c r="H1081" s="69" t="s">
        <v>3086</v>
      </c>
      <c r="I1081" s="70" t="s">
        <v>3087</v>
      </c>
      <c r="J1081" s="33" t="s">
        <v>3082</v>
      </c>
      <c r="K1081" s="72">
        <v>6000000</v>
      </c>
      <c r="L1081" s="73" t="s">
        <v>2137</v>
      </c>
      <c r="M1081" s="74" t="s">
        <v>2138</v>
      </c>
      <c r="N1081" s="74" t="s">
        <v>243</v>
      </c>
      <c r="O1081" s="74" t="s">
        <v>23</v>
      </c>
      <c r="P1081" s="74" t="s">
        <v>24</v>
      </c>
      <c r="Q1081" s="74"/>
    </row>
    <row r="1082" spans="1:17" ht="102" x14ac:dyDescent="0.25">
      <c r="A1082" s="7">
        <f t="shared" si="16"/>
        <v>1080</v>
      </c>
      <c r="B1082" s="65" t="s">
        <v>16</v>
      </c>
      <c r="C1082" s="65">
        <v>891180084</v>
      </c>
      <c r="D1082" s="65">
        <v>2</v>
      </c>
      <c r="E1082" s="66" t="s">
        <v>3088</v>
      </c>
      <c r="F1082" s="75">
        <v>1128427140</v>
      </c>
      <c r="G1082" s="68">
        <v>2</v>
      </c>
      <c r="H1082" s="69" t="s">
        <v>3089</v>
      </c>
      <c r="I1082" s="70" t="s">
        <v>3090</v>
      </c>
      <c r="J1082" s="33" t="s">
        <v>3082</v>
      </c>
      <c r="K1082" s="72">
        <v>1500000</v>
      </c>
      <c r="L1082" s="73" t="s">
        <v>2137</v>
      </c>
      <c r="M1082" s="74" t="s">
        <v>2138</v>
      </c>
      <c r="N1082" s="74" t="s">
        <v>243</v>
      </c>
      <c r="O1082" s="74" t="s">
        <v>23</v>
      </c>
      <c r="P1082" s="74" t="s">
        <v>24</v>
      </c>
      <c r="Q1082" s="74"/>
    </row>
    <row r="1083" spans="1:17" ht="165.75" x14ac:dyDescent="0.25">
      <c r="A1083" s="7">
        <f t="shared" si="16"/>
        <v>1081</v>
      </c>
      <c r="B1083" s="65" t="s">
        <v>16</v>
      </c>
      <c r="C1083" s="65">
        <v>891180084</v>
      </c>
      <c r="D1083" s="65">
        <v>2</v>
      </c>
      <c r="E1083" s="66" t="s">
        <v>3091</v>
      </c>
      <c r="F1083" s="75">
        <v>80779575</v>
      </c>
      <c r="G1083" s="68">
        <v>8</v>
      </c>
      <c r="H1083" s="69" t="s">
        <v>3092</v>
      </c>
      <c r="I1083" s="70" t="s">
        <v>3093</v>
      </c>
      <c r="J1083" s="33" t="s">
        <v>3082</v>
      </c>
      <c r="K1083" s="72">
        <v>3999999</v>
      </c>
      <c r="L1083" s="73" t="s">
        <v>2137</v>
      </c>
      <c r="M1083" s="74" t="s">
        <v>2138</v>
      </c>
      <c r="N1083" s="74" t="s">
        <v>243</v>
      </c>
      <c r="O1083" s="74" t="s">
        <v>23</v>
      </c>
      <c r="P1083" s="74" t="s">
        <v>24</v>
      </c>
      <c r="Q1083" s="74"/>
    </row>
    <row r="1084" spans="1:17" ht="102" x14ac:dyDescent="0.25">
      <c r="A1084" s="7">
        <f t="shared" si="16"/>
        <v>1082</v>
      </c>
      <c r="B1084" s="65" t="s">
        <v>16</v>
      </c>
      <c r="C1084" s="65">
        <v>891180084</v>
      </c>
      <c r="D1084" s="65">
        <v>2</v>
      </c>
      <c r="E1084" s="66" t="s">
        <v>3094</v>
      </c>
      <c r="F1084" s="75">
        <v>87069302</v>
      </c>
      <c r="G1084" s="68">
        <v>3</v>
      </c>
      <c r="H1084" s="69" t="s">
        <v>3095</v>
      </c>
      <c r="I1084" s="70" t="s">
        <v>3096</v>
      </c>
      <c r="J1084" s="33" t="s">
        <v>3082</v>
      </c>
      <c r="K1084" s="72">
        <v>2399999</v>
      </c>
      <c r="L1084" s="73" t="s">
        <v>2137</v>
      </c>
      <c r="M1084" s="74" t="s">
        <v>2138</v>
      </c>
      <c r="N1084" s="74" t="s">
        <v>243</v>
      </c>
      <c r="O1084" s="74" t="s">
        <v>23</v>
      </c>
      <c r="P1084" s="74" t="s">
        <v>24</v>
      </c>
      <c r="Q1084" s="74"/>
    </row>
    <row r="1085" spans="1:17" ht="191.25" x14ac:dyDescent="0.25">
      <c r="A1085" s="7">
        <f t="shared" si="16"/>
        <v>1083</v>
      </c>
      <c r="B1085" s="65" t="s">
        <v>16</v>
      </c>
      <c r="C1085" s="65">
        <v>891180084</v>
      </c>
      <c r="D1085" s="65">
        <v>2</v>
      </c>
      <c r="E1085" s="66" t="s">
        <v>1643</v>
      </c>
      <c r="F1085" s="75">
        <v>800240039</v>
      </c>
      <c r="G1085" s="68">
        <v>8</v>
      </c>
      <c r="H1085" s="69" t="s">
        <v>3097</v>
      </c>
      <c r="I1085" s="70" t="s">
        <v>3098</v>
      </c>
      <c r="J1085" s="33" t="s">
        <v>3082</v>
      </c>
      <c r="K1085" s="72">
        <v>7927209</v>
      </c>
      <c r="L1085" s="73" t="s">
        <v>2179</v>
      </c>
      <c r="M1085" s="74" t="s">
        <v>2138</v>
      </c>
      <c r="N1085" s="74" t="s">
        <v>243</v>
      </c>
      <c r="O1085" s="74" t="s">
        <v>23</v>
      </c>
      <c r="P1085" s="74" t="s">
        <v>24</v>
      </c>
      <c r="Q1085" s="74"/>
    </row>
    <row r="1086" spans="1:17" ht="293.25" x14ac:dyDescent="0.25">
      <c r="A1086" s="7">
        <f t="shared" si="16"/>
        <v>1084</v>
      </c>
      <c r="B1086" s="65" t="s">
        <v>16</v>
      </c>
      <c r="C1086" s="65">
        <v>891180084</v>
      </c>
      <c r="D1086" s="65">
        <v>2</v>
      </c>
      <c r="E1086" s="66" t="s">
        <v>3099</v>
      </c>
      <c r="F1086" s="75">
        <v>36291340</v>
      </c>
      <c r="G1086" s="68">
        <v>8</v>
      </c>
      <c r="H1086" s="69" t="s">
        <v>3100</v>
      </c>
      <c r="I1086" s="70" t="s">
        <v>3101</v>
      </c>
      <c r="J1086" s="33" t="s">
        <v>3082</v>
      </c>
      <c r="K1086" s="72">
        <v>2800000</v>
      </c>
      <c r="L1086" s="73" t="s">
        <v>2137</v>
      </c>
      <c r="M1086" s="74" t="s">
        <v>2138</v>
      </c>
      <c r="N1086" s="74" t="s">
        <v>243</v>
      </c>
      <c r="O1086" s="74" t="s">
        <v>23</v>
      </c>
      <c r="P1086" s="74" t="s">
        <v>24</v>
      </c>
      <c r="Q1086" s="74"/>
    </row>
    <row r="1087" spans="1:17" ht="204" x14ac:dyDescent="0.25">
      <c r="A1087" s="7">
        <f t="shared" si="16"/>
        <v>1085</v>
      </c>
      <c r="B1087" s="65" t="s">
        <v>16</v>
      </c>
      <c r="C1087" s="65">
        <v>891180084</v>
      </c>
      <c r="D1087" s="65">
        <v>2</v>
      </c>
      <c r="E1087" s="66" t="s">
        <v>2282</v>
      </c>
      <c r="F1087" s="75">
        <v>26421639</v>
      </c>
      <c r="G1087" s="68">
        <v>7</v>
      </c>
      <c r="H1087" s="69" t="s">
        <v>3102</v>
      </c>
      <c r="I1087" s="70" t="s">
        <v>3103</v>
      </c>
      <c r="J1087" s="33" t="s">
        <v>3082</v>
      </c>
      <c r="K1087" s="72">
        <v>3000000</v>
      </c>
      <c r="L1087" s="73" t="s">
        <v>2137</v>
      </c>
      <c r="M1087" s="74" t="s">
        <v>2138</v>
      </c>
      <c r="N1087" s="74" t="s">
        <v>243</v>
      </c>
      <c r="O1087" s="74" t="s">
        <v>23</v>
      </c>
      <c r="P1087" s="74" t="s">
        <v>24</v>
      </c>
      <c r="Q1087" s="74"/>
    </row>
    <row r="1088" spans="1:17" ht="229.5" x14ac:dyDescent="0.25">
      <c r="A1088" s="7">
        <f t="shared" si="16"/>
        <v>1086</v>
      </c>
      <c r="B1088" s="65" t="s">
        <v>16</v>
      </c>
      <c r="C1088" s="65">
        <v>891180084</v>
      </c>
      <c r="D1088" s="65">
        <v>2</v>
      </c>
      <c r="E1088" s="66" t="s">
        <v>369</v>
      </c>
      <c r="F1088" s="75">
        <v>39572081</v>
      </c>
      <c r="G1088" s="68">
        <v>2</v>
      </c>
      <c r="H1088" s="69" t="s">
        <v>3104</v>
      </c>
      <c r="I1088" s="70" t="s">
        <v>3105</v>
      </c>
      <c r="J1088" s="33" t="s">
        <v>3082</v>
      </c>
      <c r="K1088" s="72">
        <v>1000000</v>
      </c>
      <c r="L1088" s="73" t="s">
        <v>2137</v>
      </c>
      <c r="M1088" s="74" t="s">
        <v>2138</v>
      </c>
      <c r="N1088" s="74" t="s">
        <v>243</v>
      </c>
      <c r="O1088" s="74" t="s">
        <v>23</v>
      </c>
      <c r="P1088" s="74" t="s">
        <v>24</v>
      </c>
      <c r="Q1088" s="74"/>
    </row>
    <row r="1089" spans="1:17" ht="191.25" x14ac:dyDescent="0.25">
      <c r="A1089" s="7">
        <f t="shared" si="16"/>
        <v>1087</v>
      </c>
      <c r="B1089" s="65" t="s">
        <v>16</v>
      </c>
      <c r="C1089" s="65">
        <v>891180084</v>
      </c>
      <c r="D1089" s="65">
        <v>2</v>
      </c>
      <c r="E1089" s="66" t="s">
        <v>2413</v>
      </c>
      <c r="F1089" s="75">
        <v>1075226363</v>
      </c>
      <c r="G1089" s="68">
        <v>3</v>
      </c>
      <c r="H1089" s="69" t="s">
        <v>3106</v>
      </c>
      <c r="I1089" s="70" t="s">
        <v>3107</v>
      </c>
      <c r="J1089" s="33" t="s">
        <v>3082</v>
      </c>
      <c r="K1089" s="72">
        <v>1000000</v>
      </c>
      <c r="L1089" s="73" t="s">
        <v>2137</v>
      </c>
      <c r="M1089" s="74" t="s">
        <v>2138</v>
      </c>
      <c r="N1089" s="74" t="s">
        <v>243</v>
      </c>
      <c r="O1089" s="74" t="s">
        <v>23</v>
      </c>
      <c r="P1089" s="74" t="s">
        <v>24</v>
      </c>
      <c r="Q1089" s="74"/>
    </row>
    <row r="1090" spans="1:17" ht="191.25" x14ac:dyDescent="0.25">
      <c r="A1090" s="7">
        <f t="shared" si="16"/>
        <v>1088</v>
      </c>
      <c r="B1090" s="65" t="s">
        <v>16</v>
      </c>
      <c r="C1090" s="65">
        <v>891180084</v>
      </c>
      <c r="D1090" s="65">
        <v>2</v>
      </c>
      <c r="E1090" s="66" t="s">
        <v>2410</v>
      </c>
      <c r="F1090" s="75">
        <v>1075220016</v>
      </c>
      <c r="G1090" s="68">
        <v>5</v>
      </c>
      <c r="H1090" s="69" t="s">
        <v>3108</v>
      </c>
      <c r="I1090" s="70" t="s">
        <v>3107</v>
      </c>
      <c r="J1090" s="33" t="s">
        <v>3082</v>
      </c>
      <c r="K1090" s="72">
        <v>1000000</v>
      </c>
      <c r="L1090" s="73" t="s">
        <v>2137</v>
      </c>
      <c r="M1090" s="74" t="s">
        <v>2138</v>
      </c>
      <c r="N1090" s="74" t="s">
        <v>243</v>
      </c>
      <c r="O1090" s="74" t="s">
        <v>23</v>
      </c>
      <c r="P1090" s="74" t="s">
        <v>24</v>
      </c>
      <c r="Q1090" s="74"/>
    </row>
    <row r="1091" spans="1:17" ht="280.5" x14ac:dyDescent="0.25">
      <c r="A1091" s="7">
        <f t="shared" si="16"/>
        <v>1089</v>
      </c>
      <c r="B1091" s="65" t="s">
        <v>16</v>
      </c>
      <c r="C1091" s="65">
        <v>891180084</v>
      </c>
      <c r="D1091" s="65">
        <v>2</v>
      </c>
      <c r="E1091" s="66" t="s">
        <v>2519</v>
      </c>
      <c r="F1091" s="75">
        <v>7730527</v>
      </c>
      <c r="G1091" s="68">
        <v>7</v>
      </c>
      <c r="H1091" s="69" t="s">
        <v>3109</v>
      </c>
      <c r="I1091" s="70" t="s">
        <v>3110</v>
      </c>
      <c r="J1091" s="33" t="s">
        <v>3082</v>
      </c>
      <c r="K1091" s="72">
        <v>1300000</v>
      </c>
      <c r="L1091" s="73" t="s">
        <v>2137</v>
      </c>
      <c r="M1091" s="74" t="s">
        <v>2138</v>
      </c>
      <c r="N1091" s="74" t="s">
        <v>243</v>
      </c>
      <c r="O1091" s="74" t="s">
        <v>23</v>
      </c>
      <c r="P1091" s="74" t="s">
        <v>24</v>
      </c>
      <c r="Q1091" s="74"/>
    </row>
    <row r="1092" spans="1:17" ht="114.75" x14ac:dyDescent="0.25">
      <c r="A1092" s="7">
        <f t="shared" si="16"/>
        <v>1090</v>
      </c>
      <c r="B1092" s="65" t="s">
        <v>16</v>
      </c>
      <c r="C1092" s="65">
        <v>891180084</v>
      </c>
      <c r="D1092" s="65">
        <v>2</v>
      </c>
      <c r="E1092" s="66" t="s">
        <v>3111</v>
      </c>
      <c r="F1092" s="75">
        <v>12210169</v>
      </c>
      <c r="G1092" s="68">
        <v>0</v>
      </c>
      <c r="H1092" s="69" t="s">
        <v>3112</v>
      </c>
      <c r="I1092" s="70" t="s">
        <v>3113</v>
      </c>
      <c r="J1092" s="33" t="s">
        <v>3082</v>
      </c>
      <c r="K1092" s="72">
        <v>1800000</v>
      </c>
      <c r="L1092" s="73" t="s">
        <v>2137</v>
      </c>
      <c r="M1092" s="74" t="s">
        <v>2138</v>
      </c>
      <c r="N1092" s="74" t="s">
        <v>243</v>
      </c>
      <c r="O1092" s="74" t="s">
        <v>23</v>
      </c>
      <c r="P1092" s="74" t="s">
        <v>24</v>
      </c>
      <c r="Q1092" s="74"/>
    </row>
    <row r="1093" spans="1:17" ht="216.75" x14ac:dyDescent="0.25">
      <c r="A1093" s="7">
        <f t="shared" ref="A1093:A1156" si="17">A1092+1</f>
        <v>1091</v>
      </c>
      <c r="B1093" s="65" t="s">
        <v>16</v>
      </c>
      <c r="C1093" s="65">
        <v>891180084</v>
      </c>
      <c r="D1093" s="65">
        <v>2</v>
      </c>
      <c r="E1093" s="66" t="s">
        <v>1488</v>
      </c>
      <c r="F1093" s="75">
        <v>55153458</v>
      </c>
      <c r="G1093" s="68">
        <v>6</v>
      </c>
      <c r="H1093" s="69" t="s">
        <v>3114</v>
      </c>
      <c r="I1093" s="70" t="s">
        <v>3115</v>
      </c>
      <c r="J1093" s="33" t="s">
        <v>3082</v>
      </c>
      <c r="K1093" s="72">
        <v>1475000</v>
      </c>
      <c r="L1093" s="73" t="s">
        <v>2137</v>
      </c>
      <c r="M1093" s="74" t="s">
        <v>2138</v>
      </c>
      <c r="N1093" s="74" t="s">
        <v>243</v>
      </c>
      <c r="O1093" s="74" t="s">
        <v>23</v>
      </c>
      <c r="P1093" s="74" t="s">
        <v>24</v>
      </c>
      <c r="Q1093" s="74"/>
    </row>
    <row r="1094" spans="1:17" ht="255" x14ac:dyDescent="0.25">
      <c r="A1094" s="7">
        <f t="shared" si="17"/>
        <v>1092</v>
      </c>
      <c r="B1094" s="65" t="s">
        <v>16</v>
      </c>
      <c r="C1094" s="65">
        <v>891180084</v>
      </c>
      <c r="D1094" s="65">
        <v>2</v>
      </c>
      <c r="E1094" s="66" t="s">
        <v>3116</v>
      </c>
      <c r="F1094" s="75">
        <v>80176614</v>
      </c>
      <c r="G1094" s="68">
        <v>9</v>
      </c>
      <c r="H1094" s="69" t="s">
        <v>3117</v>
      </c>
      <c r="I1094" s="70" t="s">
        <v>3118</v>
      </c>
      <c r="J1094" s="33" t="s">
        <v>3082</v>
      </c>
      <c r="K1094" s="72">
        <v>504000</v>
      </c>
      <c r="L1094" s="73" t="s">
        <v>2179</v>
      </c>
      <c r="M1094" s="74" t="s">
        <v>2138</v>
      </c>
      <c r="N1094" s="74" t="s">
        <v>243</v>
      </c>
      <c r="O1094" s="74" t="s">
        <v>23</v>
      </c>
      <c r="P1094" s="74" t="s">
        <v>24</v>
      </c>
      <c r="Q1094" s="74"/>
    </row>
    <row r="1095" spans="1:17" ht="229.5" x14ac:dyDescent="0.25">
      <c r="A1095" s="7">
        <f t="shared" si="17"/>
        <v>1093</v>
      </c>
      <c r="B1095" s="65" t="s">
        <v>16</v>
      </c>
      <c r="C1095" s="65">
        <v>891180084</v>
      </c>
      <c r="D1095" s="65">
        <v>2</v>
      </c>
      <c r="E1095" s="66" t="s">
        <v>3119</v>
      </c>
      <c r="F1095" s="75">
        <v>80094599</v>
      </c>
      <c r="G1095" s="68">
        <v>3</v>
      </c>
      <c r="H1095" s="69" t="s">
        <v>3120</v>
      </c>
      <c r="I1095" s="70" t="s">
        <v>3121</v>
      </c>
      <c r="J1095" s="33" t="s">
        <v>3082</v>
      </c>
      <c r="K1095" s="72">
        <v>6375000</v>
      </c>
      <c r="L1095" s="73" t="s">
        <v>2137</v>
      </c>
      <c r="M1095" s="74" t="s">
        <v>2138</v>
      </c>
      <c r="N1095" s="74" t="s">
        <v>243</v>
      </c>
      <c r="O1095" s="74" t="s">
        <v>23</v>
      </c>
      <c r="P1095" s="74" t="s">
        <v>24</v>
      </c>
      <c r="Q1095" s="74"/>
    </row>
    <row r="1096" spans="1:17" ht="242.25" x14ac:dyDescent="0.25">
      <c r="A1096" s="7">
        <f t="shared" si="17"/>
        <v>1094</v>
      </c>
      <c r="B1096" s="65" t="s">
        <v>16</v>
      </c>
      <c r="C1096" s="65">
        <v>891180084</v>
      </c>
      <c r="D1096" s="65">
        <v>2</v>
      </c>
      <c r="E1096" s="66" t="s">
        <v>3122</v>
      </c>
      <c r="F1096" s="75">
        <v>9800239</v>
      </c>
      <c r="G1096" s="68"/>
      <c r="H1096" s="69" t="s">
        <v>3123</v>
      </c>
      <c r="I1096" s="70" t="s">
        <v>3124</v>
      </c>
      <c r="J1096" s="33" t="s">
        <v>3125</v>
      </c>
      <c r="K1096" s="72">
        <v>1500000</v>
      </c>
      <c r="L1096" s="73" t="s">
        <v>2137</v>
      </c>
      <c r="M1096" s="74" t="s">
        <v>2138</v>
      </c>
      <c r="N1096" s="74" t="s">
        <v>243</v>
      </c>
      <c r="O1096" s="74" t="s">
        <v>23</v>
      </c>
      <c r="P1096" s="74" t="s">
        <v>24</v>
      </c>
      <c r="Q1096" s="74" t="s">
        <v>3126</v>
      </c>
    </row>
    <row r="1097" spans="1:17" ht="153" x14ac:dyDescent="0.25">
      <c r="A1097" s="7">
        <f t="shared" si="17"/>
        <v>1095</v>
      </c>
      <c r="B1097" s="65" t="s">
        <v>16</v>
      </c>
      <c r="C1097" s="65">
        <v>891180084</v>
      </c>
      <c r="D1097" s="65">
        <v>2</v>
      </c>
      <c r="E1097" s="66" t="s">
        <v>3127</v>
      </c>
      <c r="F1097" s="75">
        <v>9939764</v>
      </c>
      <c r="G1097" s="80"/>
      <c r="H1097" s="69" t="s">
        <v>3128</v>
      </c>
      <c r="I1097" s="70" t="s">
        <v>3129</v>
      </c>
      <c r="J1097" s="33" t="s">
        <v>3125</v>
      </c>
      <c r="K1097" s="72">
        <v>1000000</v>
      </c>
      <c r="L1097" s="73" t="s">
        <v>2137</v>
      </c>
      <c r="M1097" s="74" t="s">
        <v>2138</v>
      </c>
      <c r="N1097" s="74" t="s">
        <v>243</v>
      </c>
      <c r="O1097" s="74" t="s">
        <v>23</v>
      </c>
      <c r="P1097" s="74" t="s">
        <v>24</v>
      </c>
      <c r="Q1097" s="74" t="s">
        <v>3126</v>
      </c>
    </row>
    <row r="1098" spans="1:17" ht="140.25" x14ac:dyDescent="0.25">
      <c r="A1098" s="7">
        <f t="shared" si="17"/>
        <v>1096</v>
      </c>
      <c r="B1098" s="65" t="s">
        <v>16</v>
      </c>
      <c r="C1098" s="65">
        <v>891180084</v>
      </c>
      <c r="D1098" s="65">
        <v>2</v>
      </c>
      <c r="E1098" s="66" t="s">
        <v>614</v>
      </c>
      <c r="F1098" s="75">
        <v>36172136</v>
      </c>
      <c r="G1098" s="68">
        <v>1</v>
      </c>
      <c r="H1098" s="69" t="s">
        <v>3130</v>
      </c>
      <c r="I1098" s="70" t="s">
        <v>3131</v>
      </c>
      <c r="J1098" s="33" t="s">
        <v>3125</v>
      </c>
      <c r="K1098" s="72">
        <v>10220000</v>
      </c>
      <c r="L1098" s="73" t="s">
        <v>2179</v>
      </c>
      <c r="M1098" s="74" t="s">
        <v>2138</v>
      </c>
      <c r="N1098" s="74" t="s">
        <v>243</v>
      </c>
      <c r="O1098" s="74" t="s">
        <v>23</v>
      </c>
      <c r="P1098" s="74" t="s">
        <v>24</v>
      </c>
      <c r="Q1098" s="74"/>
    </row>
    <row r="1099" spans="1:17" ht="127.5" x14ac:dyDescent="0.25">
      <c r="A1099" s="7">
        <f t="shared" si="17"/>
        <v>1097</v>
      </c>
      <c r="B1099" s="65" t="s">
        <v>16</v>
      </c>
      <c r="C1099" s="65">
        <v>891180084</v>
      </c>
      <c r="D1099" s="65">
        <v>2</v>
      </c>
      <c r="E1099" s="66" t="s">
        <v>2201</v>
      </c>
      <c r="F1099" s="75">
        <v>800255008</v>
      </c>
      <c r="G1099" s="68">
        <v>5</v>
      </c>
      <c r="H1099" s="69" t="s">
        <v>3132</v>
      </c>
      <c r="I1099" s="70" t="s">
        <v>3133</v>
      </c>
      <c r="J1099" s="33" t="s">
        <v>3125</v>
      </c>
      <c r="K1099" s="72">
        <v>2424512</v>
      </c>
      <c r="L1099" s="73" t="s">
        <v>2179</v>
      </c>
      <c r="M1099" s="74" t="s">
        <v>2138</v>
      </c>
      <c r="N1099" s="74" t="s">
        <v>243</v>
      </c>
      <c r="O1099" s="74" t="s">
        <v>23</v>
      </c>
      <c r="P1099" s="74" t="s">
        <v>24</v>
      </c>
      <c r="Q1099" s="74"/>
    </row>
    <row r="1100" spans="1:17" ht="153" x14ac:dyDescent="0.25">
      <c r="A1100" s="7">
        <f t="shared" si="17"/>
        <v>1098</v>
      </c>
      <c r="B1100" s="65" t="s">
        <v>16</v>
      </c>
      <c r="C1100" s="65">
        <v>891180084</v>
      </c>
      <c r="D1100" s="65">
        <v>2</v>
      </c>
      <c r="E1100" s="66" t="s">
        <v>3134</v>
      </c>
      <c r="F1100" s="75">
        <v>83231820</v>
      </c>
      <c r="G1100" s="68">
        <v>6</v>
      </c>
      <c r="H1100" s="69" t="s">
        <v>3135</v>
      </c>
      <c r="I1100" s="70" t="s">
        <v>3136</v>
      </c>
      <c r="J1100" s="33" t="s">
        <v>3125</v>
      </c>
      <c r="K1100" s="72">
        <v>300000</v>
      </c>
      <c r="L1100" s="73" t="s">
        <v>2179</v>
      </c>
      <c r="M1100" s="74" t="s">
        <v>2138</v>
      </c>
      <c r="N1100" s="74" t="s">
        <v>243</v>
      </c>
      <c r="O1100" s="74" t="s">
        <v>23</v>
      </c>
      <c r="P1100" s="74" t="s">
        <v>24</v>
      </c>
      <c r="Q1100" s="74"/>
    </row>
    <row r="1101" spans="1:17" ht="242.25" x14ac:dyDescent="0.25">
      <c r="A1101" s="7">
        <f t="shared" si="17"/>
        <v>1099</v>
      </c>
      <c r="B1101" s="65" t="s">
        <v>16</v>
      </c>
      <c r="C1101" s="65">
        <v>891180084</v>
      </c>
      <c r="D1101" s="65">
        <v>2</v>
      </c>
      <c r="E1101" s="66" t="s">
        <v>1525</v>
      </c>
      <c r="F1101" s="75">
        <v>830052968</v>
      </c>
      <c r="G1101" s="68">
        <v>8</v>
      </c>
      <c r="H1101" s="69" t="s">
        <v>3137</v>
      </c>
      <c r="I1101" s="70" t="s">
        <v>3138</v>
      </c>
      <c r="J1101" s="33" t="s">
        <v>3125</v>
      </c>
      <c r="K1101" s="72">
        <v>4075160</v>
      </c>
      <c r="L1101" s="73" t="s">
        <v>2179</v>
      </c>
      <c r="M1101" s="74" t="s">
        <v>2138</v>
      </c>
      <c r="N1101" s="74" t="s">
        <v>243</v>
      </c>
      <c r="O1101" s="74" t="s">
        <v>23</v>
      </c>
      <c r="P1101" s="74" t="s">
        <v>24</v>
      </c>
      <c r="Q1101" s="74"/>
    </row>
    <row r="1102" spans="1:17" ht="204" x14ac:dyDescent="0.25">
      <c r="A1102" s="7">
        <f t="shared" si="17"/>
        <v>1100</v>
      </c>
      <c r="B1102" s="65" t="s">
        <v>16</v>
      </c>
      <c r="C1102" s="65">
        <v>891180084</v>
      </c>
      <c r="D1102" s="65">
        <v>2</v>
      </c>
      <c r="E1102" s="66" t="s">
        <v>263</v>
      </c>
      <c r="F1102" s="75">
        <v>7728873</v>
      </c>
      <c r="G1102" s="68">
        <v>4</v>
      </c>
      <c r="H1102" s="69" t="s">
        <v>3139</v>
      </c>
      <c r="I1102" s="70" t="s">
        <v>3140</v>
      </c>
      <c r="J1102" s="33" t="s">
        <v>3125</v>
      </c>
      <c r="K1102" s="72">
        <v>3000000</v>
      </c>
      <c r="L1102" s="73" t="s">
        <v>2137</v>
      </c>
      <c r="M1102" s="74" t="s">
        <v>2138</v>
      </c>
      <c r="N1102" s="74" t="s">
        <v>243</v>
      </c>
      <c r="O1102" s="74" t="s">
        <v>23</v>
      </c>
      <c r="P1102" s="74" t="s">
        <v>24</v>
      </c>
      <c r="Q1102" s="74"/>
    </row>
    <row r="1103" spans="1:17" ht="255" x14ac:dyDescent="0.25">
      <c r="A1103" s="7">
        <f t="shared" si="17"/>
        <v>1101</v>
      </c>
      <c r="B1103" s="65" t="s">
        <v>16</v>
      </c>
      <c r="C1103" s="65">
        <v>891180084</v>
      </c>
      <c r="D1103" s="65">
        <v>2</v>
      </c>
      <c r="E1103" s="66" t="s">
        <v>3018</v>
      </c>
      <c r="F1103" s="75">
        <v>26417696</v>
      </c>
      <c r="G1103" s="68">
        <v>1</v>
      </c>
      <c r="H1103" s="69" t="s">
        <v>3141</v>
      </c>
      <c r="I1103" s="70" t="s">
        <v>3142</v>
      </c>
      <c r="J1103" s="33" t="s">
        <v>3143</v>
      </c>
      <c r="K1103" s="72">
        <v>56283530</v>
      </c>
      <c r="L1103" s="73" t="s">
        <v>2179</v>
      </c>
      <c r="M1103" s="74" t="s">
        <v>2138</v>
      </c>
      <c r="N1103" s="74" t="s">
        <v>243</v>
      </c>
      <c r="O1103" s="74" t="s">
        <v>23</v>
      </c>
      <c r="P1103" s="74" t="s">
        <v>24</v>
      </c>
      <c r="Q1103" s="74"/>
    </row>
    <row r="1104" spans="1:17" ht="229.5" x14ac:dyDescent="0.25">
      <c r="A1104" s="7">
        <f t="shared" si="17"/>
        <v>1102</v>
      </c>
      <c r="B1104" s="65" t="s">
        <v>16</v>
      </c>
      <c r="C1104" s="65">
        <v>891180084</v>
      </c>
      <c r="D1104" s="65">
        <v>2</v>
      </c>
      <c r="E1104" s="66" t="s">
        <v>1370</v>
      </c>
      <c r="F1104" s="75">
        <v>71739665</v>
      </c>
      <c r="G1104" s="68">
        <v>9</v>
      </c>
      <c r="H1104" s="69" t="s">
        <v>3144</v>
      </c>
      <c r="I1104" s="70" t="s">
        <v>3145</v>
      </c>
      <c r="J1104" s="33" t="s">
        <v>3143</v>
      </c>
      <c r="K1104" s="72">
        <v>11678390</v>
      </c>
      <c r="L1104" s="73" t="s">
        <v>2179</v>
      </c>
      <c r="M1104" s="74" t="s">
        <v>2138</v>
      </c>
      <c r="N1104" s="74" t="s">
        <v>243</v>
      </c>
      <c r="O1104" s="74" t="s">
        <v>23</v>
      </c>
      <c r="P1104" s="74" t="s">
        <v>24</v>
      </c>
      <c r="Q1104" s="74"/>
    </row>
    <row r="1105" spans="1:17" ht="229.5" x14ac:dyDescent="0.25">
      <c r="A1105" s="7">
        <f t="shared" si="17"/>
        <v>1103</v>
      </c>
      <c r="B1105" s="65" t="s">
        <v>16</v>
      </c>
      <c r="C1105" s="65">
        <v>891180084</v>
      </c>
      <c r="D1105" s="65">
        <v>2</v>
      </c>
      <c r="E1105" s="66" t="s">
        <v>655</v>
      </c>
      <c r="F1105" s="75">
        <v>800224833</v>
      </c>
      <c r="G1105" s="68">
        <v>2</v>
      </c>
      <c r="H1105" s="69" t="s">
        <v>3146</v>
      </c>
      <c r="I1105" s="70" t="s">
        <v>3145</v>
      </c>
      <c r="J1105" s="33" t="s">
        <v>3143</v>
      </c>
      <c r="K1105" s="72">
        <v>4031232</v>
      </c>
      <c r="L1105" s="73" t="s">
        <v>2179</v>
      </c>
      <c r="M1105" s="74" t="s">
        <v>2138</v>
      </c>
      <c r="N1105" s="74" t="s">
        <v>243</v>
      </c>
      <c r="O1105" s="74" t="s">
        <v>23</v>
      </c>
      <c r="P1105" s="74" t="s">
        <v>24</v>
      </c>
      <c r="Q1105" s="74"/>
    </row>
    <row r="1106" spans="1:17" ht="255" x14ac:dyDescent="0.25">
      <c r="A1106" s="7">
        <f t="shared" si="17"/>
        <v>1104</v>
      </c>
      <c r="B1106" s="65" t="s">
        <v>16</v>
      </c>
      <c r="C1106" s="65">
        <v>891180084</v>
      </c>
      <c r="D1106" s="65">
        <v>2</v>
      </c>
      <c r="E1106" s="66" t="s">
        <v>3147</v>
      </c>
      <c r="F1106" s="75">
        <v>79414235</v>
      </c>
      <c r="G1106" s="68">
        <v>9</v>
      </c>
      <c r="H1106" s="69" t="s">
        <v>3148</v>
      </c>
      <c r="I1106" s="70" t="s">
        <v>3142</v>
      </c>
      <c r="J1106" s="33" t="s">
        <v>3143</v>
      </c>
      <c r="K1106" s="72">
        <v>36120000</v>
      </c>
      <c r="L1106" s="73" t="s">
        <v>2179</v>
      </c>
      <c r="M1106" s="74" t="s">
        <v>2138</v>
      </c>
      <c r="N1106" s="74" t="s">
        <v>243</v>
      </c>
      <c r="O1106" s="74" t="s">
        <v>23</v>
      </c>
      <c r="P1106" s="74" t="s">
        <v>24</v>
      </c>
      <c r="Q1106" s="74"/>
    </row>
    <row r="1107" spans="1:17" ht="242.25" x14ac:dyDescent="0.25">
      <c r="A1107" s="7">
        <f t="shared" si="17"/>
        <v>1105</v>
      </c>
      <c r="B1107" s="65" t="s">
        <v>16</v>
      </c>
      <c r="C1107" s="65">
        <v>891180084</v>
      </c>
      <c r="D1107" s="65">
        <v>2</v>
      </c>
      <c r="E1107" s="66" t="s">
        <v>3149</v>
      </c>
      <c r="F1107" s="75">
        <v>1075232282</v>
      </c>
      <c r="G1107" s="68">
        <v>1</v>
      </c>
      <c r="H1107" s="69" t="s">
        <v>3150</v>
      </c>
      <c r="I1107" s="70" t="s">
        <v>3151</v>
      </c>
      <c r="J1107" s="33" t="s">
        <v>3143</v>
      </c>
      <c r="K1107" s="72">
        <v>1000000</v>
      </c>
      <c r="L1107" s="73" t="s">
        <v>2137</v>
      </c>
      <c r="M1107" s="74" t="s">
        <v>2138</v>
      </c>
      <c r="N1107" s="74" t="s">
        <v>243</v>
      </c>
      <c r="O1107" s="74" t="s">
        <v>23</v>
      </c>
      <c r="P1107" s="74" t="s">
        <v>24</v>
      </c>
      <c r="Q1107" s="74"/>
    </row>
    <row r="1108" spans="1:17" ht="255" x14ac:dyDescent="0.25">
      <c r="A1108" s="7">
        <f t="shared" si="17"/>
        <v>1106</v>
      </c>
      <c r="B1108" s="65" t="s">
        <v>16</v>
      </c>
      <c r="C1108" s="65">
        <v>891180084</v>
      </c>
      <c r="D1108" s="65">
        <v>2</v>
      </c>
      <c r="E1108" s="66" t="s">
        <v>3152</v>
      </c>
      <c r="F1108" s="75">
        <v>16354305</v>
      </c>
      <c r="G1108" s="68">
        <v>9</v>
      </c>
      <c r="H1108" s="69" t="s">
        <v>3153</v>
      </c>
      <c r="I1108" s="70" t="s">
        <v>3142</v>
      </c>
      <c r="J1108" s="33" t="s">
        <v>3143</v>
      </c>
      <c r="K1108" s="72">
        <v>5750000</v>
      </c>
      <c r="L1108" s="73" t="s">
        <v>2179</v>
      </c>
      <c r="M1108" s="74" t="s">
        <v>2138</v>
      </c>
      <c r="N1108" s="74" t="s">
        <v>243</v>
      </c>
      <c r="O1108" s="74" t="s">
        <v>23</v>
      </c>
      <c r="P1108" s="74" t="s">
        <v>24</v>
      </c>
      <c r="Q1108" s="74"/>
    </row>
    <row r="1109" spans="1:17" ht="242.25" x14ac:dyDescent="0.25">
      <c r="A1109" s="7">
        <f t="shared" si="17"/>
        <v>1107</v>
      </c>
      <c r="B1109" s="65" t="s">
        <v>16</v>
      </c>
      <c r="C1109" s="65">
        <v>891180084</v>
      </c>
      <c r="D1109" s="65">
        <v>2</v>
      </c>
      <c r="E1109" s="66" t="s">
        <v>2616</v>
      </c>
      <c r="F1109" s="75">
        <v>1075210819</v>
      </c>
      <c r="G1109" s="68">
        <v>1</v>
      </c>
      <c r="H1109" s="69" t="s">
        <v>3154</v>
      </c>
      <c r="I1109" s="70" t="s">
        <v>3155</v>
      </c>
      <c r="J1109" s="33" t="s">
        <v>3143</v>
      </c>
      <c r="K1109" s="72">
        <v>3600000</v>
      </c>
      <c r="L1109" s="73" t="s">
        <v>2137</v>
      </c>
      <c r="M1109" s="74" t="s">
        <v>2138</v>
      </c>
      <c r="N1109" s="74" t="s">
        <v>243</v>
      </c>
      <c r="O1109" s="74" t="s">
        <v>23</v>
      </c>
      <c r="P1109" s="74" t="s">
        <v>24</v>
      </c>
      <c r="Q1109" s="74"/>
    </row>
    <row r="1110" spans="1:17" ht="242.25" x14ac:dyDescent="0.25">
      <c r="A1110" s="7">
        <f t="shared" si="17"/>
        <v>1108</v>
      </c>
      <c r="B1110" s="65" t="s">
        <v>16</v>
      </c>
      <c r="C1110" s="65">
        <v>891180084</v>
      </c>
      <c r="D1110" s="65">
        <v>2</v>
      </c>
      <c r="E1110" s="66" t="s">
        <v>3156</v>
      </c>
      <c r="F1110" s="75">
        <v>1075221307</v>
      </c>
      <c r="G1110" s="68">
        <v>8</v>
      </c>
      <c r="H1110" s="69" t="s">
        <v>3157</v>
      </c>
      <c r="I1110" s="70" t="s">
        <v>3158</v>
      </c>
      <c r="J1110" s="33" t="s">
        <v>3143</v>
      </c>
      <c r="K1110" s="72">
        <v>5625000</v>
      </c>
      <c r="L1110" s="73" t="s">
        <v>2137</v>
      </c>
      <c r="M1110" s="74" t="s">
        <v>2138</v>
      </c>
      <c r="N1110" s="74" t="s">
        <v>243</v>
      </c>
      <c r="O1110" s="74" t="s">
        <v>23</v>
      </c>
      <c r="P1110" s="74" t="s">
        <v>24</v>
      </c>
      <c r="Q1110" s="74"/>
    </row>
    <row r="1111" spans="1:17" ht="216.75" x14ac:dyDescent="0.25">
      <c r="A1111" s="7">
        <f t="shared" si="17"/>
        <v>1109</v>
      </c>
      <c r="B1111" s="65" t="s">
        <v>16</v>
      </c>
      <c r="C1111" s="65">
        <v>891180084</v>
      </c>
      <c r="D1111" s="65">
        <v>2</v>
      </c>
      <c r="E1111" s="66" t="s">
        <v>320</v>
      </c>
      <c r="F1111" s="75">
        <v>7732841</v>
      </c>
      <c r="G1111" s="68">
        <v>4</v>
      </c>
      <c r="H1111" s="69" t="s">
        <v>3159</v>
      </c>
      <c r="I1111" s="70" t="s">
        <v>3160</v>
      </c>
      <c r="J1111" s="33" t="s">
        <v>3161</v>
      </c>
      <c r="K1111" s="72">
        <v>1500000</v>
      </c>
      <c r="L1111" s="73" t="s">
        <v>2137</v>
      </c>
      <c r="M1111" s="74" t="s">
        <v>2138</v>
      </c>
      <c r="N1111" s="74" t="s">
        <v>243</v>
      </c>
      <c r="O1111" s="74" t="s">
        <v>23</v>
      </c>
      <c r="P1111" s="74" t="s">
        <v>24</v>
      </c>
      <c r="Q1111" s="74"/>
    </row>
    <row r="1112" spans="1:17" ht="242.25" x14ac:dyDescent="0.25">
      <c r="A1112" s="7">
        <f t="shared" si="17"/>
        <v>1110</v>
      </c>
      <c r="B1112" s="65" t="s">
        <v>16</v>
      </c>
      <c r="C1112" s="65">
        <v>891180084</v>
      </c>
      <c r="D1112" s="65">
        <v>2</v>
      </c>
      <c r="E1112" s="66" t="s">
        <v>1370</v>
      </c>
      <c r="F1112" s="75">
        <v>71739665</v>
      </c>
      <c r="G1112" s="68">
        <v>9</v>
      </c>
      <c r="H1112" s="69" t="s">
        <v>3162</v>
      </c>
      <c r="I1112" s="70" t="s">
        <v>3163</v>
      </c>
      <c r="J1112" s="33" t="s">
        <v>3164</v>
      </c>
      <c r="K1112" s="72">
        <v>4640000</v>
      </c>
      <c r="L1112" s="73" t="s">
        <v>2179</v>
      </c>
      <c r="M1112" s="74" t="s">
        <v>2138</v>
      </c>
      <c r="N1112" s="74" t="s">
        <v>243</v>
      </c>
      <c r="O1112" s="74" t="s">
        <v>23</v>
      </c>
      <c r="P1112" s="74" t="s">
        <v>24</v>
      </c>
      <c r="Q1112" s="74"/>
    </row>
    <row r="1113" spans="1:17" ht="191.25" x14ac:dyDescent="0.25">
      <c r="A1113" s="7">
        <f t="shared" si="17"/>
        <v>1111</v>
      </c>
      <c r="B1113" s="65" t="s">
        <v>16</v>
      </c>
      <c r="C1113" s="65">
        <v>891180084</v>
      </c>
      <c r="D1113" s="65">
        <v>2</v>
      </c>
      <c r="E1113" s="66" t="s">
        <v>1488</v>
      </c>
      <c r="F1113" s="75">
        <v>55153458</v>
      </c>
      <c r="G1113" s="68">
        <v>6</v>
      </c>
      <c r="H1113" s="69" t="s">
        <v>3165</v>
      </c>
      <c r="I1113" s="70" t="s">
        <v>3166</v>
      </c>
      <c r="J1113" s="33" t="s">
        <v>3167</v>
      </c>
      <c r="K1113" s="72">
        <v>1499998</v>
      </c>
      <c r="L1113" s="73" t="s">
        <v>2137</v>
      </c>
      <c r="M1113" s="74" t="s">
        <v>2138</v>
      </c>
      <c r="N1113" s="74" t="s">
        <v>243</v>
      </c>
      <c r="O1113" s="74" t="s">
        <v>23</v>
      </c>
      <c r="P1113" s="74" t="s">
        <v>24</v>
      </c>
      <c r="Q1113" s="74"/>
    </row>
    <row r="1114" spans="1:17" ht="102" x14ac:dyDescent="0.25">
      <c r="A1114" s="7">
        <f t="shared" si="17"/>
        <v>1112</v>
      </c>
      <c r="B1114" s="65" t="s">
        <v>16</v>
      </c>
      <c r="C1114" s="65">
        <v>891180084</v>
      </c>
      <c r="D1114" s="65">
        <v>2</v>
      </c>
      <c r="E1114" s="66" t="s">
        <v>3168</v>
      </c>
      <c r="F1114" s="75">
        <v>1078777029</v>
      </c>
      <c r="G1114" s="68">
        <v>2</v>
      </c>
      <c r="H1114" s="69" t="s">
        <v>3169</v>
      </c>
      <c r="I1114" s="70" t="s">
        <v>3170</v>
      </c>
      <c r="J1114" s="33" t="s">
        <v>3167</v>
      </c>
      <c r="K1114" s="72">
        <v>1760000</v>
      </c>
      <c r="L1114" s="73" t="s">
        <v>2137</v>
      </c>
      <c r="M1114" s="74" t="s">
        <v>2138</v>
      </c>
      <c r="N1114" s="74" t="s">
        <v>243</v>
      </c>
      <c r="O1114" s="74" t="s">
        <v>23</v>
      </c>
      <c r="P1114" s="74" t="s">
        <v>24</v>
      </c>
      <c r="Q1114" s="74"/>
    </row>
    <row r="1115" spans="1:17" ht="255" x14ac:dyDescent="0.25">
      <c r="A1115" s="7">
        <f t="shared" si="17"/>
        <v>1113</v>
      </c>
      <c r="B1115" s="65" t="s">
        <v>16</v>
      </c>
      <c r="C1115" s="65">
        <v>891180084</v>
      </c>
      <c r="D1115" s="65">
        <v>2</v>
      </c>
      <c r="E1115" s="66" t="s">
        <v>3171</v>
      </c>
      <c r="F1115" s="75">
        <v>7716602</v>
      </c>
      <c r="G1115" s="68">
        <v>3</v>
      </c>
      <c r="H1115" s="69" t="s">
        <v>3172</v>
      </c>
      <c r="I1115" s="70" t="s">
        <v>3173</v>
      </c>
      <c r="J1115" s="33" t="s">
        <v>3167</v>
      </c>
      <c r="K1115" s="72">
        <v>2500000</v>
      </c>
      <c r="L1115" s="73" t="s">
        <v>2137</v>
      </c>
      <c r="M1115" s="74" t="s">
        <v>2138</v>
      </c>
      <c r="N1115" s="74" t="s">
        <v>243</v>
      </c>
      <c r="O1115" s="74" t="s">
        <v>23</v>
      </c>
      <c r="P1115" s="74" t="s">
        <v>24</v>
      </c>
      <c r="Q1115" s="74"/>
    </row>
    <row r="1116" spans="1:17" ht="409.5" x14ac:dyDescent="0.25">
      <c r="A1116" s="7">
        <f t="shared" si="17"/>
        <v>1114</v>
      </c>
      <c r="B1116" s="65" t="s">
        <v>16</v>
      </c>
      <c r="C1116" s="65">
        <v>891180084</v>
      </c>
      <c r="D1116" s="65">
        <v>2</v>
      </c>
      <c r="E1116" s="66" t="s">
        <v>3174</v>
      </c>
      <c r="F1116" s="75">
        <v>890200106</v>
      </c>
      <c r="G1116" s="68">
        <v>1</v>
      </c>
      <c r="H1116" s="69" t="s">
        <v>3175</v>
      </c>
      <c r="I1116" s="70" t="s">
        <v>3176</v>
      </c>
      <c r="J1116" s="33" t="s">
        <v>3167</v>
      </c>
      <c r="K1116" s="72">
        <v>35424654</v>
      </c>
      <c r="L1116" s="73" t="s">
        <v>2179</v>
      </c>
      <c r="M1116" s="74" t="s">
        <v>2138</v>
      </c>
      <c r="N1116" s="74" t="s">
        <v>243</v>
      </c>
      <c r="O1116" s="74" t="s">
        <v>23</v>
      </c>
      <c r="P1116" s="74" t="s">
        <v>24</v>
      </c>
      <c r="Q1116" s="74"/>
    </row>
    <row r="1117" spans="1:17" ht="140.25" x14ac:dyDescent="0.25">
      <c r="A1117" s="7">
        <f t="shared" si="17"/>
        <v>1115</v>
      </c>
      <c r="B1117" s="65" t="s">
        <v>16</v>
      </c>
      <c r="C1117" s="65">
        <v>891180084</v>
      </c>
      <c r="D1117" s="65">
        <v>2</v>
      </c>
      <c r="E1117" s="66" t="s">
        <v>3177</v>
      </c>
      <c r="F1117" s="75">
        <v>1075235513</v>
      </c>
      <c r="G1117" s="68">
        <v>1</v>
      </c>
      <c r="H1117" s="69" t="s">
        <v>3178</v>
      </c>
      <c r="I1117" s="70" t="s">
        <v>3179</v>
      </c>
      <c r="J1117" s="33" t="s">
        <v>3167</v>
      </c>
      <c r="K1117" s="72">
        <v>6000000</v>
      </c>
      <c r="L1117" s="73" t="s">
        <v>2137</v>
      </c>
      <c r="M1117" s="74" t="s">
        <v>2138</v>
      </c>
      <c r="N1117" s="74" t="s">
        <v>243</v>
      </c>
      <c r="O1117" s="74" t="s">
        <v>23</v>
      </c>
      <c r="P1117" s="74" t="s">
        <v>24</v>
      </c>
      <c r="Q1117" s="74"/>
    </row>
    <row r="1118" spans="1:17" ht="178.5" x14ac:dyDescent="0.25">
      <c r="A1118" s="7">
        <f t="shared" si="17"/>
        <v>1116</v>
      </c>
      <c r="B1118" s="65" t="s">
        <v>16</v>
      </c>
      <c r="C1118" s="65">
        <v>891180084</v>
      </c>
      <c r="D1118" s="65">
        <v>2</v>
      </c>
      <c r="E1118" s="66" t="s">
        <v>3180</v>
      </c>
      <c r="F1118" s="75">
        <v>800477584</v>
      </c>
      <c r="G1118" s="68">
        <v>9</v>
      </c>
      <c r="H1118" s="69" t="s">
        <v>3181</v>
      </c>
      <c r="I1118" s="70" t="s">
        <v>3182</v>
      </c>
      <c r="J1118" s="33" t="s">
        <v>3167</v>
      </c>
      <c r="K1118" s="72">
        <v>490000</v>
      </c>
      <c r="L1118" s="73" t="s">
        <v>2179</v>
      </c>
      <c r="M1118" s="74" t="s">
        <v>2138</v>
      </c>
      <c r="N1118" s="74" t="s">
        <v>243</v>
      </c>
      <c r="O1118" s="74" t="s">
        <v>23</v>
      </c>
      <c r="P1118" s="74" t="s">
        <v>24</v>
      </c>
      <c r="Q1118" s="74"/>
    </row>
    <row r="1119" spans="1:17" ht="140.25" x14ac:dyDescent="0.25">
      <c r="A1119" s="7">
        <f t="shared" si="17"/>
        <v>1117</v>
      </c>
      <c r="B1119" s="65" t="s">
        <v>16</v>
      </c>
      <c r="C1119" s="65">
        <v>891180084</v>
      </c>
      <c r="D1119" s="65">
        <v>2</v>
      </c>
      <c r="E1119" s="66" t="s">
        <v>3183</v>
      </c>
      <c r="F1119" s="75">
        <v>1075233844</v>
      </c>
      <c r="G1119" s="68">
        <v>3</v>
      </c>
      <c r="H1119" s="69" t="s">
        <v>3184</v>
      </c>
      <c r="I1119" s="70" t="s">
        <v>3179</v>
      </c>
      <c r="J1119" s="33" t="s">
        <v>3167</v>
      </c>
      <c r="K1119" s="72">
        <v>6000000</v>
      </c>
      <c r="L1119" s="73" t="s">
        <v>2137</v>
      </c>
      <c r="M1119" s="74" t="s">
        <v>2138</v>
      </c>
      <c r="N1119" s="74" t="s">
        <v>243</v>
      </c>
      <c r="O1119" s="74" t="s">
        <v>23</v>
      </c>
      <c r="P1119" s="74" t="s">
        <v>24</v>
      </c>
      <c r="Q1119" s="74"/>
    </row>
    <row r="1120" spans="1:17" ht="114.75" x14ac:dyDescent="0.25">
      <c r="A1120" s="7">
        <f t="shared" si="17"/>
        <v>1118</v>
      </c>
      <c r="B1120" s="65" t="s">
        <v>16</v>
      </c>
      <c r="C1120" s="65">
        <v>891180084</v>
      </c>
      <c r="D1120" s="65">
        <v>2</v>
      </c>
      <c r="E1120" s="66" t="s">
        <v>3185</v>
      </c>
      <c r="F1120" s="75">
        <v>1075226028</v>
      </c>
      <c r="G1120" s="68">
        <v>0</v>
      </c>
      <c r="H1120" s="69" t="s">
        <v>3186</v>
      </c>
      <c r="I1120" s="70" t="s">
        <v>3187</v>
      </c>
      <c r="J1120" s="33" t="s">
        <v>3167</v>
      </c>
      <c r="K1120" s="72">
        <v>9000000</v>
      </c>
      <c r="L1120" s="73" t="s">
        <v>2137</v>
      </c>
      <c r="M1120" s="74" t="s">
        <v>2138</v>
      </c>
      <c r="N1120" s="74" t="s">
        <v>243</v>
      </c>
      <c r="O1120" s="74" t="s">
        <v>23</v>
      </c>
      <c r="P1120" s="74" t="s">
        <v>24</v>
      </c>
      <c r="Q1120" s="74"/>
    </row>
    <row r="1121" spans="1:17" ht="140.25" x14ac:dyDescent="0.25">
      <c r="A1121" s="7">
        <f t="shared" si="17"/>
        <v>1119</v>
      </c>
      <c r="B1121" s="65" t="s">
        <v>16</v>
      </c>
      <c r="C1121" s="65">
        <v>891180084</v>
      </c>
      <c r="D1121" s="65">
        <v>2</v>
      </c>
      <c r="E1121" s="66" t="s">
        <v>2716</v>
      </c>
      <c r="F1121" s="75">
        <v>26430421</v>
      </c>
      <c r="G1121" s="68">
        <v>7</v>
      </c>
      <c r="H1121" s="69" t="s">
        <v>3188</v>
      </c>
      <c r="I1121" s="70" t="s">
        <v>3179</v>
      </c>
      <c r="J1121" s="33" t="s">
        <v>3167</v>
      </c>
      <c r="K1121" s="72">
        <v>6000000</v>
      </c>
      <c r="L1121" s="73" t="s">
        <v>2137</v>
      </c>
      <c r="M1121" s="74" t="s">
        <v>2138</v>
      </c>
      <c r="N1121" s="74" t="s">
        <v>243</v>
      </c>
      <c r="O1121" s="74" t="s">
        <v>23</v>
      </c>
      <c r="P1121" s="74" t="s">
        <v>24</v>
      </c>
      <c r="Q1121" s="74"/>
    </row>
    <row r="1122" spans="1:17" ht="165.75" x14ac:dyDescent="0.25">
      <c r="A1122" s="7">
        <f t="shared" si="17"/>
        <v>1120</v>
      </c>
      <c r="B1122" s="65" t="s">
        <v>16</v>
      </c>
      <c r="C1122" s="65">
        <v>891180084</v>
      </c>
      <c r="D1122" s="65">
        <v>2</v>
      </c>
      <c r="E1122" s="66" t="s">
        <v>3189</v>
      </c>
      <c r="F1122" s="75">
        <v>79665668</v>
      </c>
      <c r="G1122" s="68">
        <v>0</v>
      </c>
      <c r="H1122" s="69" t="s">
        <v>3190</v>
      </c>
      <c r="I1122" s="70" t="s">
        <v>3191</v>
      </c>
      <c r="J1122" s="33" t="s">
        <v>3167</v>
      </c>
      <c r="K1122" s="72">
        <v>7500000</v>
      </c>
      <c r="L1122" s="73" t="s">
        <v>2137</v>
      </c>
      <c r="M1122" s="74" t="s">
        <v>2138</v>
      </c>
      <c r="N1122" s="74" t="s">
        <v>243</v>
      </c>
      <c r="O1122" s="74" t="s">
        <v>23</v>
      </c>
      <c r="P1122" s="74" t="s">
        <v>24</v>
      </c>
      <c r="Q1122" s="74"/>
    </row>
    <row r="1123" spans="1:17" ht="140.25" x14ac:dyDescent="0.25">
      <c r="A1123" s="7">
        <f t="shared" si="17"/>
        <v>1121</v>
      </c>
      <c r="B1123" s="65" t="s">
        <v>16</v>
      </c>
      <c r="C1123" s="65">
        <v>891180084</v>
      </c>
      <c r="D1123" s="65">
        <v>2</v>
      </c>
      <c r="E1123" s="66" t="s">
        <v>3011</v>
      </c>
      <c r="F1123" s="75">
        <v>1075208849</v>
      </c>
      <c r="G1123" s="68">
        <v>4</v>
      </c>
      <c r="H1123" s="69" t="s">
        <v>3192</v>
      </c>
      <c r="I1123" s="70" t="s">
        <v>3179</v>
      </c>
      <c r="J1123" s="33" t="s">
        <v>3167</v>
      </c>
      <c r="K1123" s="72">
        <v>6000000</v>
      </c>
      <c r="L1123" s="73" t="s">
        <v>2137</v>
      </c>
      <c r="M1123" s="74" t="s">
        <v>2138</v>
      </c>
      <c r="N1123" s="74" t="s">
        <v>243</v>
      </c>
      <c r="O1123" s="74" t="s">
        <v>23</v>
      </c>
      <c r="P1123" s="74" t="s">
        <v>24</v>
      </c>
      <c r="Q1123" s="74"/>
    </row>
    <row r="1124" spans="1:17" ht="114.75" x14ac:dyDescent="0.25">
      <c r="A1124" s="7">
        <f t="shared" si="17"/>
        <v>1122</v>
      </c>
      <c r="B1124" s="65" t="s">
        <v>16</v>
      </c>
      <c r="C1124" s="65">
        <v>891180084</v>
      </c>
      <c r="D1124" s="65">
        <v>2</v>
      </c>
      <c r="E1124" s="66" t="s">
        <v>3193</v>
      </c>
      <c r="F1124" s="75">
        <v>1080290282</v>
      </c>
      <c r="G1124" s="68">
        <v>5</v>
      </c>
      <c r="H1124" s="69" t="s">
        <v>3194</v>
      </c>
      <c r="I1124" s="70" t="s">
        <v>3195</v>
      </c>
      <c r="J1124" s="33" t="s">
        <v>3167</v>
      </c>
      <c r="K1124" s="72">
        <v>3000000</v>
      </c>
      <c r="L1124" s="73" t="s">
        <v>2137</v>
      </c>
      <c r="M1124" s="74" t="s">
        <v>2138</v>
      </c>
      <c r="N1124" s="74" t="s">
        <v>243</v>
      </c>
      <c r="O1124" s="74" t="s">
        <v>23</v>
      </c>
      <c r="P1124" s="74" t="s">
        <v>24</v>
      </c>
      <c r="Q1124" s="74"/>
    </row>
    <row r="1125" spans="1:17" ht="255" x14ac:dyDescent="0.25">
      <c r="A1125" s="7">
        <f t="shared" si="17"/>
        <v>1123</v>
      </c>
      <c r="B1125" s="65" t="s">
        <v>16</v>
      </c>
      <c r="C1125" s="65">
        <v>891180084</v>
      </c>
      <c r="D1125" s="65">
        <v>2</v>
      </c>
      <c r="E1125" s="66" t="s">
        <v>359</v>
      </c>
      <c r="F1125" s="75">
        <v>12120649</v>
      </c>
      <c r="G1125" s="68">
        <v>8</v>
      </c>
      <c r="H1125" s="69" t="s">
        <v>3196</v>
      </c>
      <c r="I1125" s="70" t="s">
        <v>3197</v>
      </c>
      <c r="J1125" s="33" t="s">
        <v>3167</v>
      </c>
      <c r="K1125" s="72">
        <v>1364000</v>
      </c>
      <c r="L1125" s="73" t="s">
        <v>2179</v>
      </c>
      <c r="M1125" s="74" t="s">
        <v>2138</v>
      </c>
      <c r="N1125" s="74" t="s">
        <v>243</v>
      </c>
      <c r="O1125" s="74" t="s">
        <v>23</v>
      </c>
      <c r="P1125" s="74" t="s">
        <v>24</v>
      </c>
      <c r="Q1125" s="74"/>
    </row>
    <row r="1126" spans="1:17" ht="178.5" x14ac:dyDescent="0.25">
      <c r="A1126" s="7">
        <f t="shared" si="17"/>
        <v>1124</v>
      </c>
      <c r="B1126" s="65" t="s">
        <v>16</v>
      </c>
      <c r="C1126" s="65">
        <v>891180084</v>
      </c>
      <c r="D1126" s="65">
        <v>2</v>
      </c>
      <c r="E1126" s="66" t="s">
        <v>269</v>
      </c>
      <c r="F1126" s="75">
        <v>7712669</v>
      </c>
      <c r="G1126" s="68">
        <v>8</v>
      </c>
      <c r="H1126" s="69" t="s">
        <v>3198</v>
      </c>
      <c r="I1126" s="70" t="s">
        <v>3199</v>
      </c>
      <c r="J1126" s="33" t="s">
        <v>3200</v>
      </c>
      <c r="K1126" s="72">
        <v>1533000</v>
      </c>
      <c r="L1126" s="73" t="s">
        <v>2137</v>
      </c>
      <c r="M1126" s="74" t="s">
        <v>2138</v>
      </c>
      <c r="N1126" s="74" t="s">
        <v>243</v>
      </c>
      <c r="O1126" s="74" t="s">
        <v>23</v>
      </c>
      <c r="P1126" s="74" t="s">
        <v>24</v>
      </c>
      <c r="Q1126" s="74"/>
    </row>
    <row r="1127" spans="1:17" ht="267.75" x14ac:dyDescent="0.25">
      <c r="A1127" s="7">
        <f t="shared" si="17"/>
        <v>1125</v>
      </c>
      <c r="B1127" s="65" t="s">
        <v>16</v>
      </c>
      <c r="C1127" s="65">
        <v>891180084</v>
      </c>
      <c r="D1127" s="65">
        <v>2</v>
      </c>
      <c r="E1127" s="66" t="s">
        <v>2516</v>
      </c>
      <c r="F1127" s="75">
        <v>55176892</v>
      </c>
      <c r="G1127" s="68">
        <v>9</v>
      </c>
      <c r="H1127" s="69" t="s">
        <v>3201</v>
      </c>
      <c r="I1127" s="70" t="s">
        <v>3202</v>
      </c>
      <c r="J1127" s="33" t="s">
        <v>3167</v>
      </c>
      <c r="K1127" s="72">
        <v>1099000</v>
      </c>
      <c r="L1127" s="73" t="s">
        <v>2179</v>
      </c>
      <c r="M1127" s="74" t="s">
        <v>2138</v>
      </c>
      <c r="N1127" s="74" t="s">
        <v>243</v>
      </c>
      <c r="O1127" s="74" t="s">
        <v>23</v>
      </c>
      <c r="P1127" s="74" t="s">
        <v>24</v>
      </c>
      <c r="Q1127" s="74"/>
    </row>
    <row r="1128" spans="1:17" ht="204" x14ac:dyDescent="0.25">
      <c r="A1128" s="7">
        <f t="shared" si="17"/>
        <v>1126</v>
      </c>
      <c r="B1128" s="65" t="s">
        <v>16</v>
      </c>
      <c r="C1128" s="65">
        <v>891180084</v>
      </c>
      <c r="D1128" s="65">
        <v>2</v>
      </c>
      <c r="E1128" s="66" t="s">
        <v>2370</v>
      </c>
      <c r="F1128" s="75">
        <v>52471285</v>
      </c>
      <c r="G1128" s="68">
        <v>1</v>
      </c>
      <c r="H1128" s="69" t="s">
        <v>3203</v>
      </c>
      <c r="I1128" s="70" t="s">
        <v>3204</v>
      </c>
      <c r="J1128" s="33" t="s">
        <v>3200</v>
      </c>
      <c r="K1128" s="72">
        <v>3500000</v>
      </c>
      <c r="L1128" s="73" t="s">
        <v>2137</v>
      </c>
      <c r="M1128" s="74" t="s">
        <v>2138</v>
      </c>
      <c r="N1128" s="74" t="s">
        <v>243</v>
      </c>
      <c r="O1128" s="74" t="s">
        <v>23</v>
      </c>
      <c r="P1128" s="74" t="s">
        <v>24</v>
      </c>
      <c r="Q1128" s="74"/>
    </row>
    <row r="1129" spans="1:17" ht="153" x14ac:dyDescent="0.25">
      <c r="A1129" s="7">
        <f t="shared" si="17"/>
        <v>1127</v>
      </c>
      <c r="B1129" s="65" t="s">
        <v>16</v>
      </c>
      <c r="C1129" s="65">
        <v>891180084</v>
      </c>
      <c r="D1129" s="65">
        <v>2</v>
      </c>
      <c r="E1129" s="66" t="s">
        <v>3205</v>
      </c>
      <c r="F1129" s="75">
        <v>1075215698</v>
      </c>
      <c r="G1129" s="68">
        <v>8</v>
      </c>
      <c r="H1129" s="69" t="s">
        <v>3206</v>
      </c>
      <c r="I1129" s="70" t="s">
        <v>3207</v>
      </c>
      <c r="J1129" s="33" t="s">
        <v>3200</v>
      </c>
      <c r="K1129" s="72">
        <v>1300000</v>
      </c>
      <c r="L1129" s="73" t="s">
        <v>2137</v>
      </c>
      <c r="M1129" s="74" t="s">
        <v>2138</v>
      </c>
      <c r="N1129" s="74" t="s">
        <v>243</v>
      </c>
      <c r="O1129" s="74" t="s">
        <v>23</v>
      </c>
      <c r="P1129" s="74" t="s">
        <v>24</v>
      </c>
      <c r="Q1129" s="74"/>
    </row>
    <row r="1130" spans="1:17" ht="216.75" x14ac:dyDescent="0.25">
      <c r="A1130" s="7">
        <f t="shared" si="17"/>
        <v>1128</v>
      </c>
      <c r="B1130" s="65" t="s">
        <v>16</v>
      </c>
      <c r="C1130" s="65">
        <v>891180084</v>
      </c>
      <c r="D1130" s="65">
        <v>2</v>
      </c>
      <c r="E1130" s="66" t="s">
        <v>3208</v>
      </c>
      <c r="F1130" s="75">
        <v>36301158</v>
      </c>
      <c r="G1130" s="68">
        <v>8</v>
      </c>
      <c r="H1130" s="69" t="s">
        <v>3209</v>
      </c>
      <c r="I1130" s="70" t="s">
        <v>3210</v>
      </c>
      <c r="J1130" s="33" t="s">
        <v>3200</v>
      </c>
      <c r="K1130" s="72">
        <v>1300000</v>
      </c>
      <c r="L1130" s="73" t="s">
        <v>2137</v>
      </c>
      <c r="M1130" s="74" t="s">
        <v>2138</v>
      </c>
      <c r="N1130" s="74" t="s">
        <v>243</v>
      </c>
      <c r="O1130" s="74" t="s">
        <v>23</v>
      </c>
      <c r="P1130" s="74" t="s">
        <v>24</v>
      </c>
      <c r="Q1130" s="74"/>
    </row>
    <row r="1131" spans="1:17" ht="204" x14ac:dyDescent="0.25">
      <c r="A1131" s="7">
        <f t="shared" si="17"/>
        <v>1129</v>
      </c>
      <c r="B1131" s="65" t="s">
        <v>16</v>
      </c>
      <c r="C1131" s="65">
        <v>891180084</v>
      </c>
      <c r="D1131" s="65">
        <v>2</v>
      </c>
      <c r="E1131" s="66" t="s">
        <v>1341</v>
      </c>
      <c r="F1131" s="75">
        <v>830059956</v>
      </c>
      <c r="G1131" s="68">
        <v>1</v>
      </c>
      <c r="H1131" s="69" t="s">
        <v>3211</v>
      </c>
      <c r="I1131" s="70" t="s">
        <v>3212</v>
      </c>
      <c r="J1131" s="33" t="s">
        <v>3200</v>
      </c>
      <c r="K1131" s="72">
        <v>162400000</v>
      </c>
      <c r="L1131" s="73" t="s">
        <v>2179</v>
      </c>
      <c r="M1131" s="74" t="s">
        <v>2138</v>
      </c>
      <c r="N1131" s="74" t="s">
        <v>243</v>
      </c>
      <c r="O1131" s="74" t="s">
        <v>23</v>
      </c>
      <c r="P1131" s="74" t="s">
        <v>24</v>
      </c>
      <c r="Q1131" s="74"/>
    </row>
    <row r="1132" spans="1:17" ht="229.5" x14ac:dyDescent="0.25">
      <c r="A1132" s="7">
        <f t="shared" si="17"/>
        <v>1130</v>
      </c>
      <c r="B1132" s="65" t="s">
        <v>16</v>
      </c>
      <c r="C1132" s="65">
        <v>891180084</v>
      </c>
      <c r="D1132" s="65">
        <v>2</v>
      </c>
      <c r="E1132" s="66" t="s">
        <v>3213</v>
      </c>
      <c r="F1132" s="75">
        <v>16730648</v>
      </c>
      <c r="G1132" s="68">
        <v>2</v>
      </c>
      <c r="H1132" s="69" t="s">
        <v>3214</v>
      </c>
      <c r="I1132" s="70" t="s">
        <v>3215</v>
      </c>
      <c r="J1132" s="33" t="s">
        <v>3216</v>
      </c>
      <c r="K1132" s="72">
        <v>4000000</v>
      </c>
      <c r="L1132" s="73" t="s">
        <v>2137</v>
      </c>
      <c r="M1132" s="74" t="s">
        <v>2138</v>
      </c>
      <c r="N1132" s="74" t="s">
        <v>243</v>
      </c>
      <c r="O1132" s="74" t="s">
        <v>23</v>
      </c>
      <c r="P1132" s="74" t="s">
        <v>24</v>
      </c>
      <c r="Q1132" s="74"/>
    </row>
    <row r="1133" spans="1:17" ht="255" x14ac:dyDescent="0.25">
      <c r="A1133" s="7">
        <f t="shared" si="17"/>
        <v>1131</v>
      </c>
      <c r="B1133" s="65" t="s">
        <v>16</v>
      </c>
      <c r="C1133" s="65">
        <v>891180084</v>
      </c>
      <c r="D1133" s="65">
        <v>2</v>
      </c>
      <c r="E1133" s="66" t="s">
        <v>2352</v>
      </c>
      <c r="F1133" s="75">
        <v>860064146</v>
      </c>
      <c r="G1133" s="68">
        <v>1</v>
      </c>
      <c r="H1133" s="69" t="s">
        <v>3217</v>
      </c>
      <c r="I1133" s="70" t="s">
        <v>3218</v>
      </c>
      <c r="J1133" s="33" t="s">
        <v>3216</v>
      </c>
      <c r="K1133" s="72">
        <v>3712000</v>
      </c>
      <c r="L1133" s="73" t="s">
        <v>2179</v>
      </c>
      <c r="M1133" s="74" t="s">
        <v>2138</v>
      </c>
      <c r="N1133" s="74" t="s">
        <v>243</v>
      </c>
      <c r="O1133" s="74" t="s">
        <v>23</v>
      </c>
      <c r="P1133" s="74" t="s">
        <v>24</v>
      </c>
      <c r="Q1133" s="74"/>
    </row>
    <row r="1134" spans="1:17" ht="229.5" x14ac:dyDescent="0.25">
      <c r="A1134" s="7">
        <f t="shared" si="17"/>
        <v>1132</v>
      </c>
      <c r="B1134" s="65" t="s">
        <v>16</v>
      </c>
      <c r="C1134" s="65">
        <v>891180084</v>
      </c>
      <c r="D1134" s="65">
        <v>2</v>
      </c>
      <c r="E1134" s="66" t="s">
        <v>614</v>
      </c>
      <c r="F1134" s="75">
        <v>36172136</v>
      </c>
      <c r="G1134" s="68">
        <v>1</v>
      </c>
      <c r="H1134" s="69" t="s">
        <v>3219</v>
      </c>
      <c r="I1134" s="70" t="s">
        <v>3220</v>
      </c>
      <c r="J1134" s="33" t="s">
        <v>3216</v>
      </c>
      <c r="K1134" s="72">
        <v>7429400</v>
      </c>
      <c r="L1134" s="73" t="s">
        <v>2179</v>
      </c>
      <c r="M1134" s="74" t="s">
        <v>2138</v>
      </c>
      <c r="N1134" s="74" t="s">
        <v>243</v>
      </c>
      <c r="O1134" s="74" t="s">
        <v>23</v>
      </c>
      <c r="P1134" s="74" t="s">
        <v>24</v>
      </c>
      <c r="Q1134" s="74"/>
    </row>
    <row r="1135" spans="1:17" ht="255" x14ac:dyDescent="0.25">
      <c r="A1135" s="7">
        <f t="shared" si="17"/>
        <v>1133</v>
      </c>
      <c r="B1135" s="65" t="s">
        <v>16</v>
      </c>
      <c r="C1135" s="65">
        <v>891180084</v>
      </c>
      <c r="D1135" s="65">
        <v>2</v>
      </c>
      <c r="E1135" s="66" t="s">
        <v>3221</v>
      </c>
      <c r="F1135" s="75">
        <v>12111530</v>
      </c>
      <c r="G1135" s="68">
        <v>2</v>
      </c>
      <c r="H1135" s="69" t="s">
        <v>3222</v>
      </c>
      <c r="I1135" s="70" t="s">
        <v>3223</v>
      </c>
      <c r="J1135" s="33" t="s">
        <v>3216</v>
      </c>
      <c r="K1135" s="72">
        <v>1840000</v>
      </c>
      <c r="L1135" s="73" t="s">
        <v>2137</v>
      </c>
      <c r="M1135" s="74" t="s">
        <v>2138</v>
      </c>
      <c r="N1135" s="74" t="s">
        <v>243</v>
      </c>
      <c r="O1135" s="74" t="s">
        <v>23</v>
      </c>
      <c r="P1135" s="74" t="s">
        <v>24</v>
      </c>
      <c r="Q1135" s="74"/>
    </row>
    <row r="1136" spans="1:17" ht="140.25" x14ac:dyDescent="0.25">
      <c r="A1136" s="7">
        <f t="shared" si="17"/>
        <v>1134</v>
      </c>
      <c r="B1136" s="65" t="s">
        <v>16</v>
      </c>
      <c r="C1136" s="65">
        <v>891180084</v>
      </c>
      <c r="D1136" s="65">
        <v>2</v>
      </c>
      <c r="E1136" s="66" t="s">
        <v>3224</v>
      </c>
      <c r="F1136" s="75">
        <v>38245315</v>
      </c>
      <c r="G1136" s="68">
        <v>5</v>
      </c>
      <c r="H1136" s="69" t="s">
        <v>3225</v>
      </c>
      <c r="I1136" s="70" t="s">
        <v>3226</v>
      </c>
      <c r="J1136" s="33" t="s">
        <v>3216</v>
      </c>
      <c r="K1136" s="72">
        <v>1620000</v>
      </c>
      <c r="L1136" s="73" t="s">
        <v>2137</v>
      </c>
      <c r="M1136" s="74" t="s">
        <v>2138</v>
      </c>
      <c r="N1136" s="74" t="s">
        <v>243</v>
      </c>
      <c r="O1136" s="74" t="s">
        <v>23</v>
      </c>
      <c r="P1136" s="74" t="s">
        <v>24</v>
      </c>
      <c r="Q1136" s="74"/>
    </row>
    <row r="1137" spans="1:17" ht="216.75" x14ac:dyDescent="0.25">
      <c r="A1137" s="7">
        <f t="shared" si="17"/>
        <v>1135</v>
      </c>
      <c r="B1137" s="65" t="s">
        <v>16</v>
      </c>
      <c r="C1137" s="65">
        <v>891180084</v>
      </c>
      <c r="D1137" s="65">
        <v>2</v>
      </c>
      <c r="E1137" s="66" t="s">
        <v>3227</v>
      </c>
      <c r="F1137" s="75">
        <v>7684371</v>
      </c>
      <c r="G1137" s="68">
        <v>8</v>
      </c>
      <c r="H1137" s="69" t="s">
        <v>3228</v>
      </c>
      <c r="I1137" s="70" t="s">
        <v>3229</v>
      </c>
      <c r="J1137" s="33" t="s">
        <v>3230</v>
      </c>
      <c r="K1137" s="72">
        <v>1400000</v>
      </c>
      <c r="L1137" s="73" t="s">
        <v>2137</v>
      </c>
      <c r="M1137" s="74" t="s">
        <v>2138</v>
      </c>
      <c r="N1137" s="74" t="s">
        <v>243</v>
      </c>
      <c r="O1137" s="74" t="s">
        <v>23</v>
      </c>
      <c r="P1137" s="74" t="s">
        <v>24</v>
      </c>
      <c r="Q1137" s="74"/>
    </row>
    <row r="1138" spans="1:17" ht="165.75" x14ac:dyDescent="0.25">
      <c r="A1138" s="7">
        <f t="shared" si="17"/>
        <v>1136</v>
      </c>
      <c r="B1138" s="65" t="s">
        <v>16</v>
      </c>
      <c r="C1138" s="65">
        <v>891180084</v>
      </c>
      <c r="D1138" s="65">
        <v>2</v>
      </c>
      <c r="E1138" s="66" t="s">
        <v>1649</v>
      </c>
      <c r="F1138" s="75">
        <v>800198583</v>
      </c>
      <c r="G1138" s="68">
        <v>4</v>
      </c>
      <c r="H1138" s="69" t="s">
        <v>3231</v>
      </c>
      <c r="I1138" s="70" t="s">
        <v>3232</v>
      </c>
      <c r="J1138" s="33" t="s">
        <v>3230</v>
      </c>
      <c r="K1138" s="72">
        <v>4512485</v>
      </c>
      <c r="L1138" s="73" t="s">
        <v>2179</v>
      </c>
      <c r="M1138" s="74" t="s">
        <v>2138</v>
      </c>
      <c r="N1138" s="74" t="s">
        <v>243</v>
      </c>
      <c r="O1138" s="74" t="s">
        <v>23</v>
      </c>
      <c r="P1138" s="74" t="s">
        <v>24</v>
      </c>
      <c r="Q1138" s="74"/>
    </row>
    <row r="1139" spans="1:17" ht="344.25" x14ac:dyDescent="0.25">
      <c r="A1139" s="7">
        <f t="shared" si="17"/>
        <v>1137</v>
      </c>
      <c r="B1139" s="65" t="s">
        <v>16</v>
      </c>
      <c r="C1139" s="65">
        <v>891180084</v>
      </c>
      <c r="D1139" s="65">
        <v>2</v>
      </c>
      <c r="E1139" s="66" t="s">
        <v>2231</v>
      </c>
      <c r="F1139" s="75">
        <v>55179600</v>
      </c>
      <c r="G1139" s="68">
        <v>9</v>
      </c>
      <c r="H1139" s="69" t="s">
        <v>3233</v>
      </c>
      <c r="I1139" s="70" t="s">
        <v>3234</v>
      </c>
      <c r="J1139" s="33" t="s">
        <v>3235</v>
      </c>
      <c r="K1139" s="72">
        <v>1065000</v>
      </c>
      <c r="L1139" s="73" t="s">
        <v>2137</v>
      </c>
      <c r="M1139" s="74" t="s">
        <v>2138</v>
      </c>
      <c r="N1139" s="74" t="s">
        <v>243</v>
      </c>
      <c r="O1139" s="74" t="s">
        <v>23</v>
      </c>
      <c r="P1139" s="74" t="s">
        <v>24</v>
      </c>
      <c r="Q1139" s="74"/>
    </row>
    <row r="1140" spans="1:17" ht="216.75" x14ac:dyDescent="0.25">
      <c r="A1140" s="7">
        <f t="shared" si="17"/>
        <v>1138</v>
      </c>
      <c r="B1140" s="65" t="s">
        <v>16</v>
      </c>
      <c r="C1140" s="65">
        <v>891180084</v>
      </c>
      <c r="D1140" s="65">
        <v>2</v>
      </c>
      <c r="E1140" s="66" t="s">
        <v>3236</v>
      </c>
      <c r="F1140" s="75">
        <v>900387763</v>
      </c>
      <c r="G1140" s="68">
        <v>7</v>
      </c>
      <c r="H1140" s="69" t="s">
        <v>3237</v>
      </c>
      <c r="I1140" s="70" t="s">
        <v>3238</v>
      </c>
      <c r="J1140" s="33" t="s">
        <v>3235</v>
      </c>
      <c r="K1140" s="72">
        <v>1901001</v>
      </c>
      <c r="L1140" s="73" t="s">
        <v>2179</v>
      </c>
      <c r="M1140" s="74" t="s">
        <v>2138</v>
      </c>
      <c r="N1140" s="74" t="s">
        <v>243</v>
      </c>
      <c r="O1140" s="74" t="s">
        <v>23</v>
      </c>
      <c r="P1140" s="74" t="s">
        <v>24</v>
      </c>
      <c r="Q1140" s="74"/>
    </row>
    <row r="1141" spans="1:17" ht="293.25" x14ac:dyDescent="0.25">
      <c r="A1141" s="7">
        <f t="shared" si="17"/>
        <v>1139</v>
      </c>
      <c r="B1141" s="65" t="s">
        <v>16</v>
      </c>
      <c r="C1141" s="65">
        <v>891180084</v>
      </c>
      <c r="D1141" s="65">
        <v>2</v>
      </c>
      <c r="E1141" s="66" t="s">
        <v>235</v>
      </c>
      <c r="F1141" s="75">
        <v>80026681</v>
      </c>
      <c r="G1141" s="68">
        <v>1</v>
      </c>
      <c r="H1141" s="69" t="s">
        <v>3239</v>
      </c>
      <c r="I1141" s="70" t="s">
        <v>3240</v>
      </c>
      <c r="J1141" s="33" t="s">
        <v>3235</v>
      </c>
      <c r="K1141" s="72">
        <v>3600000</v>
      </c>
      <c r="L1141" s="73" t="s">
        <v>2137</v>
      </c>
      <c r="M1141" s="74" t="s">
        <v>2138</v>
      </c>
      <c r="N1141" s="74" t="s">
        <v>243</v>
      </c>
      <c r="O1141" s="74" t="s">
        <v>23</v>
      </c>
      <c r="P1141" s="74" t="s">
        <v>24</v>
      </c>
      <c r="Q1141" s="74"/>
    </row>
    <row r="1142" spans="1:17" ht="255" x14ac:dyDescent="0.25">
      <c r="A1142" s="7">
        <f t="shared" si="17"/>
        <v>1140</v>
      </c>
      <c r="B1142" s="65" t="s">
        <v>16</v>
      </c>
      <c r="C1142" s="65">
        <v>891180084</v>
      </c>
      <c r="D1142" s="65">
        <v>2</v>
      </c>
      <c r="E1142" s="66" t="s">
        <v>235</v>
      </c>
      <c r="F1142" s="75">
        <v>80026681</v>
      </c>
      <c r="G1142" s="68">
        <v>1</v>
      </c>
      <c r="H1142" s="69" t="s">
        <v>3241</v>
      </c>
      <c r="I1142" s="70" t="s">
        <v>3242</v>
      </c>
      <c r="J1142" s="33" t="s">
        <v>3235</v>
      </c>
      <c r="K1142" s="72">
        <v>3000000</v>
      </c>
      <c r="L1142" s="73" t="s">
        <v>2137</v>
      </c>
      <c r="M1142" s="74" t="s">
        <v>2138</v>
      </c>
      <c r="N1142" s="74" t="s">
        <v>243</v>
      </c>
      <c r="O1142" s="74" t="s">
        <v>23</v>
      </c>
      <c r="P1142" s="74" t="s">
        <v>24</v>
      </c>
      <c r="Q1142" s="74"/>
    </row>
    <row r="1143" spans="1:17" ht="127.5" x14ac:dyDescent="0.25">
      <c r="A1143" s="7">
        <f t="shared" si="17"/>
        <v>1141</v>
      </c>
      <c r="B1143" s="65" t="s">
        <v>16</v>
      </c>
      <c r="C1143" s="65">
        <v>891180084</v>
      </c>
      <c r="D1143" s="65">
        <v>2</v>
      </c>
      <c r="E1143" s="66" t="s">
        <v>3243</v>
      </c>
      <c r="F1143" s="75">
        <v>26423542</v>
      </c>
      <c r="G1143" s="68">
        <v>0</v>
      </c>
      <c r="H1143" s="69" t="s">
        <v>3244</v>
      </c>
      <c r="I1143" s="70" t="s">
        <v>3245</v>
      </c>
      <c r="J1143" s="33" t="s">
        <v>3246</v>
      </c>
      <c r="K1143" s="72">
        <v>1500000</v>
      </c>
      <c r="L1143" s="73" t="s">
        <v>2137</v>
      </c>
      <c r="M1143" s="74" t="s">
        <v>2138</v>
      </c>
      <c r="N1143" s="74" t="s">
        <v>243</v>
      </c>
      <c r="O1143" s="74" t="s">
        <v>23</v>
      </c>
      <c r="P1143" s="74" t="s">
        <v>24</v>
      </c>
      <c r="Q1143" s="74"/>
    </row>
    <row r="1144" spans="1:17" ht="102" x14ac:dyDescent="0.25">
      <c r="A1144" s="7">
        <f t="shared" si="17"/>
        <v>1142</v>
      </c>
      <c r="B1144" s="65" t="s">
        <v>16</v>
      </c>
      <c r="C1144" s="65">
        <v>891180084</v>
      </c>
      <c r="D1144" s="65">
        <v>2</v>
      </c>
      <c r="E1144" s="66" t="s">
        <v>2425</v>
      </c>
      <c r="F1144" s="75">
        <v>51960703</v>
      </c>
      <c r="G1144" s="68">
        <v>3</v>
      </c>
      <c r="H1144" s="69" t="s">
        <v>3247</v>
      </c>
      <c r="I1144" s="70" t="s">
        <v>3248</v>
      </c>
      <c r="J1144" s="33" t="s">
        <v>3246</v>
      </c>
      <c r="K1144" s="72">
        <v>5000000</v>
      </c>
      <c r="L1144" s="73" t="s">
        <v>2137</v>
      </c>
      <c r="M1144" s="74" t="s">
        <v>2138</v>
      </c>
      <c r="N1144" s="74" t="s">
        <v>243</v>
      </c>
      <c r="O1144" s="74" t="s">
        <v>23</v>
      </c>
      <c r="P1144" s="74" t="s">
        <v>24</v>
      </c>
      <c r="Q1144" s="74"/>
    </row>
    <row r="1145" spans="1:17" ht="127.5" x14ac:dyDescent="0.25">
      <c r="A1145" s="7">
        <f t="shared" si="17"/>
        <v>1143</v>
      </c>
      <c r="B1145" s="65" t="s">
        <v>16</v>
      </c>
      <c r="C1145" s="65">
        <v>891180084</v>
      </c>
      <c r="D1145" s="65">
        <v>2</v>
      </c>
      <c r="E1145" s="66" t="s">
        <v>3249</v>
      </c>
      <c r="F1145" s="75">
        <v>67029229</v>
      </c>
      <c r="G1145" s="68">
        <v>1</v>
      </c>
      <c r="H1145" s="69" t="s">
        <v>3250</v>
      </c>
      <c r="I1145" s="70" t="s">
        <v>3251</v>
      </c>
      <c r="J1145" s="33" t="s">
        <v>3246</v>
      </c>
      <c r="K1145" s="72">
        <v>3000000</v>
      </c>
      <c r="L1145" s="73" t="s">
        <v>2137</v>
      </c>
      <c r="M1145" s="74" t="s">
        <v>2138</v>
      </c>
      <c r="N1145" s="74" t="s">
        <v>243</v>
      </c>
      <c r="O1145" s="74" t="s">
        <v>23</v>
      </c>
      <c r="P1145" s="74" t="s">
        <v>24</v>
      </c>
      <c r="Q1145" s="74"/>
    </row>
    <row r="1146" spans="1:17" ht="127.5" x14ac:dyDescent="0.25">
      <c r="A1146" s="7">
        <f t="shared" si="17"/>
        <v>1144</v>
      </c>
      <c r="B1146" s="65" t="s">
        <v>16</v>
      </c>
      <c r="C1146" s="65">
        <v>891180084</v>
      </c>
      <c r="D1146" s="65">
        <v>2</v>
      </c>
      <c r="E1146" s="66" t="s">
        <v>3252</v>
      </c>
      <c r="F1146" s="75">
        <v>1075251985</v>
      </c>
      <c r="G1146" s="68">
        <v>1</v>
      </c>
      <c r="H1146" s="69" t="s">
        <v>3253</v>
      </c>
      <c r="I1146" s="70" t="s">
        <v>3254</v>
      </c>
      <c r="J1146" s="33" t="s">
        <v>3246</v>
      </c>
      <c r="K1146" s="72">
        <v>1300000</v>
      </c>
      <c r="L1146" s="73" t="s">
        <v>2137</v>
      </c>
      <c r="M1146" s="74" t="s">
        <v>2138</v>
      </c>
      <c r="N1146" s="74" t="s">
        <v>243</v>
      </c>
      <c r="O1146" s="74" t="s">
        <v>23</v>
      </c>
      <c r="P1146" s="74" t="s">
        <v>24</v>
      </c>
      <c r="Q1146" s="74"/>
    </row>
    <row r="1147" spans="1:17" ht="369.75" x14ac:dyDescent="0.25">
      <c r="A1147" s="7">
        <f t="shared" si="17"/>
        <v>1145</v>
      </c>
      <c r="B1147" s="65" t="s">
        <v>16</v>
      </c>
      <c r="C1147" s="65">
        <v>891180084</v>
      </c>
      <c r="D1147" s="65">
        <v>2</v>
      </c>
      <c r="E1147" s="66" t="s">
        <v>614</v>
      </c>
      <c r="F1147" s="75">
        <v>36172136</v>
      </c>
      <c r="G1147" s="68">
        <v>1</v>
      </c>
      <c r="H1147" s="69" t="s">
        <v>3255</v>
      </c>
      <c r="I1147" s="70" t="s">
        <v>3256</v>
      </c>
      <c r="J1147" s="33" t="s">
        <v>3257</v>
      </c>
      <c r="K1147" s="72">
        <v>1008000</v>
      </c>
      <c r="L1147" s="73" t="s">
        <v>2137</v>
      </c>
      <c r="M1147" s="74" t="s">
        <v>2138</v>
      </c>
      <c r="N1147" s="74" t="s">
        <v>243</v>
      </c>
      <c r="O1147" s="74" t="s">
        <v>23</v>
      </c>
      <c r="P1147" s="74" t="s">
        <v>24</v>
      </c>
      <c r="Q1147" s="74"/>
    </row>
    <row r="1148" spans="1:17" ht="127.5" x14ac:dyDescent="0.25">
      <c r="A1148" s="7">
        <f t="shared" si="17"/>
        <v>1146</v>
      </c>
      <c r="B1148" s="65" t="s">
        <v>16</v>
      </c>
      <c r="C1148" s="65">
        <v>891180084</v>
      </c>
      <c r="D1148" s="65">
        <v>2</v>
      </c>
      <c r="E1148" s="66" t="s">
        <v>227</v>
      </c>
      <c r="F1148" s="75">
        <v>890206611</v>
      </c>
      <c r="G1148" s="68">
        <v>5</v>
      </c>
      <c r="H1148" s="69" t="s">
        <v>3258</v>
      </c>
      <c r="I1148" s="70" t="s">
        <v>3259</v>
      </c>
      <c r="J1148" s="33" t="s">
        <v>3257</v>
      </c>
      <c r="K1148" s="72">
        <v>2251000</v>
      </c>
      <c r="L1148" s="73" t="s">
        <v>2179</v>
      </c>
      <c r="M1148" s="74" t="s">
        <v>2138</v>
      </c>
      <c r="N1148" s="74" t="s">
        <v>243</v>
      </c>
      <c r="O1148" s="74" t="s">
        <v>23</v>
      </c>
      <c r="P1148" s="74" t="s">
        <v>24</v>
      </c>
      <c r="Q1148" s="74"/>
    </row>
    <row r="1149" spans="1:17" ht="191.25" x14ac:dyDescent="0.25">
      <c r="A1149" s="7">
        <f t="shared" si="17"/>
        <v>1147</v>
      </c>
      <c r="B1149" s="65" t="s">
        <v>16</v>
      </c>
      <c r="C1149" s="65">
        <v>891180084</v>
      </c>
      <c r="D1149" s="65">
        <v>2</v>
      </c>
      <c r="E1149" s="29" t="s">
        <v>3260</v>
      </c>
      <c r="F1149" s="29">
        <v>830097167</v>
      </c>
      <c r="G1149" s="68">
        <v>9</v>
      </c>
      <c r="H1149" s="31" t="s">
        <v>3261</v>
      </c>
      <c r="I1149" s="81" t="s">
        <v>3262</v>
      </c>
      <c r="J1149" s="33">
        <v>41235</v>
      </c>
      <c r="K1149" s="82">
        <v>3596000</v>
      </c>
      <c r="L1149" s="73" t="s">
        <v>2179</v>
      </c>
      <c r="M1149" s="74" t="s">
        <v>2138</v>
      </c>
      <c r="N1149" s="74" t="s">
        <v>243</v>
      </c>
      <c r="O1149" s="74" t="s">
        <v>23</v>
      </c>
      <c r="P1149" s="74" t="s">
        <v>24</v>
      </c>
      <c r="Q1149" s="74"/>
    </row>
    <row r="1150" spans="1:17" ht="140.25" x14ac:dyDescent="0.25">
      <c r="A1150" s="7">
        <f t="shared" si="17"/>
        <v>1148</v>
      </c>
      <c r="B1150" s="65" t="s">
        <v>16</v>
      </c>
      <c r="C1150" s="65">
        <v>891180084</v>
      </c>
      <c r="D1150" s="65">
        <v>2</v>
      </c>
      <c r="E1150" s="66" t="s">
        <v>108</v>
      </c>
      <c r="F1150" s="75">
        <v>800233837</v>
      </c>
      <c r="G1150" s="68">
        <v>1</v>
      </c>
      <c r="H1150" s="69" t="s">
        <v>3263</v>
      </c>
      <c r="I1150" s="70" t="s">
        <v>3264</v>
      </c>
      <c r="J1150" s="33" t="s">
        <v>3257</v>
      </c>
      <c r="K1150" s="72">
        <v>3076320</v>
      </c>
      <c r="L1150" s="73" t="s">
        <v>2179</v>
      </c>
      <c r="M1150" s="74" t="s">
        <v>2138</v>
      </c>
      <c r="N1150" s="74" t="s">
        <v>243</v>
      </c>
      <c r="O1150" s="74" t="s">
        <v>23</v>
      </c>
      <c r="P1150" s="74" t="s">
        <v>24</v>
      </c>
      <c r="Q1150" s="74"/>
    </row>
    <row r="1151" spans="1:17" ht="255" x14ac:dyDescent="0.25">
      <c r="A1151" s="7">
        <f t="shared" si="17"/>
        <v>1149</v>
      </c>
      <c r="B1151" s="65" t="s">
        <v>16</v>
      </c>
      <c r="C1151" s="65">
        <v>891180084</v>
      </c>
      <c r="D1151" s="65">
        <v>2</v>
      </c>
      <c r="E1151" s="66" t="s">
        <v>3265</v>
      </c>
      <c r="F1151" s="75">
        <v>1004075903</v>
      </c>
      <c r="G1151" s="68">
        <v>3</v>
      </c>
      <c r="H1151" s="69" t="s">
        <v>3266</v>
      </c>
      <c r="I1151" s="70" t="s">
        <v>3267</v>
      </c>
      <c r="J1151" s="33" t="s">
        <v>3257</v>
      </c>
      <c r="K1151" s="72">
        <v>1500000</v>
      </c>
      <c r="L1151" s="73" t="s">
        <v>2137</v>
      </c>
      <c r="M1151" s="74" t="s">
        <v>2138</v>
      </c>
      <c r="N1151" s="74" t="s">
        <v>243</v>
      </c>
      <c r="O1151" s="74" t="s">
        <v>23</v>
      </c>
      <c r="P1151" s="74" t="s">
        <v>24</v>
      </c>
      <c r="Q1151" s="74"/>
    </row>
    <row r="1152" spans="1:17" ht="191.25" x14ac:dyDescent="0.25">
      <c r="A1152" s="7">
        <f t="shared" si="17"/>
        <v>1150</v>
      </c>
      <c r="B1152" s="65" t="s">
        <v>16</v>
      </c>
      <c r="C1152" s="65">
        <v>891180084</v>
      </c>
      <c r="D1152" s="65">
        <v>2</v>
      </c>
      <c r="E1152" s="66" t="s">
        <v>3268</v>
      </c>
      <c r="F1152" s="75">
        <v>830083397</v>
      </c>
      <c r="G1152" s="68">
        <v>5</v>
      </c>
      <c r="H1152" s="69" t="s">
        <v>3269</v>
      </c>
      <c r="I1152" s="70" t="s">
        <v>3270</v>
      </c>
      <c r="J1152" s="33" t="s">
        <v>3271</v>
      </c>
      <c r="K1152" s="72">
        <v>18999982</v>
      </c>
      <c r="L1152" s="73" t="s">
        <v>2179</v>
      </c>
      <c r="M1152" s="74" t="s">
        <v>2138</v>
      </c>
      <c r="N1152" s="74" t="s">
        <v>243</v>
      </c>
      <c r="O1152" s="74" t="s">
        <v>23</v>
      </c>
      <c r="P1152" s="74" t="s">
        <v>24</v>
      </c>
      <c r="Q1152" s="74"/>
    </row>
    <row r="1153" spans="1:17" ht="267.75" x14ac:dyDescent="0.25">
      <c r="A1153" s="7">
        <f t="shared" si="17"/>
        <v>1151</v>
      </c>
      <c r="B1153" s="65" t="s">
        <v>16</v>
      </c>
      <c r="C1153" s="65">
        <v>891180084</v>
      </c>
      <c r="D1153" s="65">
        <v>2</v>
      </c>
      <c r="E1153" s="66" t="s">
        <v>1286</v>
      </c>
      <c r="F1153" s="75">
        <v>4946065</v>
      </c>
      <c r="G1153" s="68">
        <v>3</v>
      </c>
      <c r="H1153" s="69" t="s">
        <v>3272</v>
      </c>
      <c r="I1153" s="70" t="s">
        <v>3273</v>
      </c>
      <c r="J1153" s="33" t="s">
        <v>3271</v>
      </c>
      <c r="K1153" s="72">
        <v>10500000</v>
      </c>
      <c r="L1153" s="73" t="s">
        <v>2137</v>
      </c>
      <c r="M1153" s="74" t="s">
        <v>2138</v>
      </c>
      <c r="N1153" s="74" t="s">
        <v>243</v>
      </c>
      <c r="O1153" s="74" t="s">
        <v>23</v>
      </c>
      <c r="P1153" s="74" t="s">
        <v>24</v>
      </c>
      <c r="Q1153" s="74"/>
    </row>
    <row r="1154" spans="1:17" ht="165.75" x14ac:dyDescent="0.25">
      <c r="A1154" s="7">
        <f t="shared" si="17"/>
        <v>1152</v>
      </c>
      <c r="B1154" s="65" t="s">
        <v>16</v>
      </c>
      <c r="C1154" s="65">
        <v>891180084</v>
      </c>
      <c r="D1154" s="65">
        <v>2</v>
      </c>
      <c r="E1154" s="66" t="s">
        <v>614</v>
      </c>
      <c r="F1154" s="75">
        <v>36172136</v>
      </c>
      <c r="G1154" s="68">
        <v>1</v>
      </c>
      <c r="H1154" s="69" t="s">
        <v>3274</v>
      </c>
      <c r="I1154" s="70" t="s">
        <v>3275</v>
      </c>
      <c r="J1154" s="33" t="s">
        <v>3271</v>
      </c>
      <c r="K1154" s="72">
        <v>4999800</v>
      </c>
      <c r="L1154" s="73" t="s">
        <v>2137</v>
      </c>
      <c r="M1154" s="74" t="s">
        <v>2138</v>
      </c>
      <c r="N1154" s="74" t="s">
        <v>243</v>
      </c>
      <c r="O1154" s="74" t="s">
        <v>23</v>
      </c>
      <c r="P1154" s="74" t="s">
        <v>24</v>
      </c>
      <c r="Q1154" s="74"/>
    </row>
    <row r="1155" spans="1:17" ht="89.25" x14ac:dyDescent="0.25">
      <c r="A1155" s="7">
        <f t="shared" si="17"/>
        <v>1153</v>
      </c>
      <c r="B1155" s="65" t="s">
        <v>16</v>
      </c>
      <c r="C1155" s="65">
        <v>891180084</v>
      </c>
      <c r="D1155" s="65">
        <v>2</v>
      </c>
      <c r="E1155" s="66" t="s">
        <v>3276</v>
      </c>
      <c r="F1155" s="75">
        <v>25161922</v>
      </c>
      <c r="G1155" s="68">
        <v>7</v>
      </c>
      <c r="H1155" s="69" t="s">
        <v>3277</v>
      </c>
      <c r="I1155" s="70" t="s">
        <v>3278</v>
      </c>
      <c r="J1155" s="33" t="s">
        <v>3271</v>
      </c>
      <c r="K1155" s="72">
        <v>2843925</v>
      </c>
      <c r="L1155" s="73" t="s">
        <v>2179</v>
      </c>
      <c r="M1155" s="74" t="s">
        <v>2138</v>
      </c>
      <c r="N1155" s="74" t="s">
        <v>243</v>
      </c>
      <c r="O1155" s="74" t="s">
        <v>23</v>
      </c>
      <c r="P1155" s="74" t="s">
        <v>24</v>
      </c>
      <c r="Q1155" s="74"/>
    </row>
    <row r="1156" spans="1:17" ht="204" x14ac:dyDescent="0.25">
      <c r="A1156" s="7">
        <f t="shared" si="17"/>
        <v>1154</v>
      </c>
      <c r="B1156" s="65" t="s">
        <v>16</v>
      </c>
      <c r="C1156" s="65">
        <v>891180084</v>
      </c>
      <c r="D1156" s="65">
        <v>2</v>
      </c>
      <c r="E1156" s="66" t="s">
        <v>3279</v>
      </c>
      <c r="F1156" s="75">
        <v>7710411</v>
      </c>
      <c r="G1156" s="68">
        <v>6</v>
      </c>
      <c r="H1156" s="69" t="s">
        <v>3280</v>
      </c>
      <c r="I1156" s="70" t="s">
        <v>3281</v>
      </c>
      <c r="J1156" s="33" t="s">
        <v>3271</v>
      </c>
      <c r="K1156" s="72">
        <v>3500000</v>
      </c>
      <c r="L1156" s="73" t="s">
        <v>2137</v>
      </c>
      <c r="M1156" s="74" t="s">
        <v>2138</v>
      </c>
      <c r="N1156" s="74" t="s">
        <v>243</v>
      </c>
      <c r="O1156" s="74" t="s">
        <v>23</v>
      </c>
      <c r="P1156" s="74" t="s">
        <v>24</v>
      </c>
      <c r="Q1156" s="74"/>
    </row>
    <row r="1157" spans="1:17" ht="216.75" x14ac:dyDescent="0.25">
      <c r="A1157" s="7">
        <f t="shared" ref="A1157:A1220" si="18">A1156+1</f>
        <v>1155</v>
      </c>
      <c r="B1157" s="65" t="s">
        <v>16</v>
      </c>
      <c r="C1157" s="65">
        <v>891180084</v>
      </c>
      <c r="D1157" s="65">
        <v>2</v>
      </c>
      <c r="E1157" s="66" t="s">
        <v>3282</v>
      </c>
      <c r="F1157" s="75">
        <v>12117815</v>
      </c>
      <c r="G1157" s="68">
        <v>3</v>
      </c>
      <c r="H1157" s="69" t="s">
        <v>3283</v>
      </c>
      <c r="I1157" s="70" t="s">
        <v>3284</v>
      </c>
      <c r="J1157" s="33" t="s">
        <v>3271</v>
      </c>
      <c r="K1157" s="72">
        <v>500000</v>
      </c>
      <c r="L1157" s="73" t="s">
        <v>2137</v>
      </c>
      <c r="M1157" s="74" t="s">
        <v>2138</v>
      </c>
      <c r="N1157" s="74" t="s">
        <v>243</v>
      </c>
      <c r="O1157" s="74" t="s">
        <v>23</v>
      </c>
      <c r="P1157" s="74" t="s">
        <v>24</v>
      </c>
      <c r="Q1157" s="74"/>
    </row>
    <row r="1158" spans="1:17" ht="204" x14ac:dyDescent="0.25">
      <c r="A1158" s="7">
        <f t="shared" si="18"/>
        <v>1156</v>
      </c>
      <c r="B1158" s="65" t="s">
        <v>16</v>
      </c>
      <c r="C1158" s="65">
        <v>891180084</v>
      </c>
      <c r="D1158" s="65">
        <v>2</v>
      </c>
      <c r="E1158" s="66" t="s">
        <v>1387</v>
      </c>
      <c r="F1158" s="75">
        <v>800147365</v>
      </c>
      <c r="G1158" s="68">
        <v>7</v>
      </c>
      <c r="H1158" s="69" t="s">
        <v>3285</v>
      </c>
      <c r="I1158" s="70" t="s">
        <v>3286</v>
      </c>
      <c r="J1158" s="33" t="s">
        <v>3271</v>
      </c>
      <c r="K1158" s="72">
        <v>2784000</v>
      </c>
      <c r="L1158" s="73" t="s">
        <v>2179</v>
      </c>
      <c r="M1158" s="74" t="s">
        <v>2138</v>
      </c>
      <c r="N1158" s="74" t="s">
        <v>243</v>
      </c>
      <c r="O1158" s="74" t="s">
        <v>23</v>
      </c>
      <c r="P1158" s="74" t="s">
        <v>24</v>
      </c>
      <c r="Q1158" s="74"/>
    </row>
    <row r="1159" spans="1:17" ht="318.75" x14ac:dyDescent="0.25">
      <c r="A1159" s="7">
        <f t="shared" si="18"/>
        <v>1157</v>
      </c>
      <c r="B1159" s="65" t="s">
        <v>16</v>
      </c>
      <c r="C1159" s="65">
        <v>891180084</v>
      </c>
      <c r="D1159" s="65">
        <v>2</v>
      </c>
      <c r="E1159" s="66" t="s">
        <v>614</v>
      </c>
      <c r="F1159" s="75">
        <v>36172136</v>
      </c>
      <c r="G1159" s="68">
        <v>1</v>
      </c>
      <c r="H1159" s="69" t="s">
        <v>3287</v>
      </c>
      <c r="I1159" s="70" t="s">
        <v>3288</v>
      </c>
      <c r="J1159" s="33" t="s">
        <v>3271</v>
      </c>
      <c r="K1159" s="72">
        <v>4000000</v>
      </c>
      <c r="L1159" s="73" t="s">
        <v>2137</v>
      </c>
      <c r="M1159" s="74" t="s">
        <v>2138</v>
      </c>
      <c r="N1159" s="74" t="s">
        <v>243</v>
      </c>
      <c r="O1159" s="74" t="s">
        <v>23</v>
      </c>
      <c r="P1159" s="74" t="s">
        <v>24</v>
      </c>
      <c r="Q1159" s="74"/>
    </row>
    <row r="1160" spans="1:17" ht="267.75" x14ac:dyDescent="0.25">
      <c r="A1160" s="7">
        <f t="shared" si="18"/>
        <v>1158</v>
      </c>
      <c r="B1160" s="65" t="s">
        <v>16</v>
      </c>
      <c r="C1160" s="65">
        <v>891180084</v>
      </c>
      <c r="D1160" s="65">
        <v>2</v>
      </c>
      <c r="E1160" s="66" t="s">
        <v>3289</v>
      </c>
      <c r="F1160" s="75">
        <v>12224483</v>
      </c>
      <c r="G1160" s="68">
        <v>1</v>
      </c>
      <c r="H1160" s="69" t="s">
        <v>3290</v>
      </c>
      <c r="I1160" s="70" t="s">
        <v>3291</v>
      </c>
      <c r="J1160" s="33" t="s">
        <v>3271</v>
      </c>
      <c r="K1160" s="72">
        <v>2500000</v>
      </c>
      <c r="L1160" s="73" t="s">
        <v>2137</v>
      </c>
      <c r="M1160" s="74" t="s">
        <v>2138</v>
      </c>
      <c r="N1160" s="74" t="s">
        <v>243</v>
      </c>
      <c r="O1160" s="74" t="s">
        <v>23</v>
      </c>
      <c r="P1160" s="74" t="s">
        <v>24</v>
      </c>
      <c r="Q1160" s="74"/>
    </row>
    <row r="1161" spans="1:17" ht="293.25" x14ac:dyDescent="0.25">
      <c r="A1161" s="7">
        <f t="shared" si="18"/>
        <v>1159</v>
      </c>
      <c r="B1161" s="65" t="s">
        <v>16</v>
      </c>
      <c r="C1161" s="65">
        <v>891180084</v>
      </c>
      <c r="D1161" s="65">
        <v>2</v>
      </c>
      <c r="E1161" s="66" t="s">
        <v>614</v>
      </c>
      <c r="F1161" s="75">
        <v>36172136</v>
      </c>
      <c r="G1161" s="68">
        <v>1</v>
      </c>
      <c r="H1161" s="69" t="s">
        <v>3292</v>
      </c>
      <c r="I1161" s="70" t="s">
        <v>3293</v>
      </c>
      <c r="J1161" s="33" t="s">
        <v>3271</v>
      </c>
      <c r="K1161" s="72">
        <v>671500</v>
      </c>
      <c r="L1161" s="73" t="s">
        <v>2137</v>
      </c>
      <c r="M1161" s="74" t="s">
        <v>2138</v>
      </c>
      <c r="N1161" s="74" t="s">
        <v>243</v>
      </c>
      <c r="O1161" s="74" t="s">
        <v>23</v>
      </c>
      <c r="P1161" s="74" t="s">
        <v>24</v>
      </c>
      <c r="Q1161" s="74"/>
    </row>
    <row r="1162" spans="1:17" ht="216.75" x14ac:dyDescent="0.25">
      <c r="A1162" s="7">
        <f t="shared" si="18"/>
        <v>1160</v>
      </c>
      <c r="B1162" s="65" t="s">
        <v>16</v>
      </c>
      <c r="C1162" s="65">
        <v>891180084</v>
      </c>
      <c r="D1162" s="65">
        <v>2</v>
      </c>
      <c r="E1162" s="66" t="s">
        <v>919</v>
      </c>
      <c r="F1162" s="75">
        <v>55164704</v>
      </c>
      <c r="G1162" s="68">
        <v>0</v>
      </c>
      <c r="H1162" s="69" t="s">
        <v>3294</v>
      </c>
      <c r="I1162" s="70" t="s">
        <v>3295</v>
      </c>
      <c r="J1162" s="33" t="s">
        <v>3271</v>
      </c>
      <c r="K1162" s="72">
        <v>1219800</v>
      </c>
      <c r="L1162" s="73" t="s">
        <v>2137</v>
      </c>
      <c r="M1162" s="74" t="s">
        <v>2138</v>
      </c>
      <c r="N1162" s="74" t="s">
        <v>243</v>
      </c>
      <c r="O1162" s="74" t="s">
        <v>23</v>
      </c>
      <c r="P1162" s="74" t="s">
        <v>24</v>
      </c>
      <c r="Q1162" s="74"/>
    </row>
    <row r="1163" spans="1:17" ht="102" x14ac:dyDescent="0.25">
      <c r="A1163" s="7">
        <f t="shared" si="18"/>
        <v>1161</v>
      </c>
      <c r="B1163" s="65" t="s">
        <v>16</v>
      </c>
      <c r="C1163" s="65">
        <v>891180084</v>
      </c>
      <c r="D1163" s="65">
        <v>2</v>
      </c>
      <c r="E1163" s="66" t="s">
        <v>3296</v>
      </c>
      <c r="F1163" s="75">
        <v>1083894164</v>
      </c>
      <c r="G1163" s="68">
        <v>8</v>
      </c>
      <c r="H1163" s="69" t="s">
        <v>3297</v>
      </c>
      <c r="I1163" s="70" t="s">
        <v>3298</v>
      </c>
      <c r="J1163" s="33" t="s">
        <v>3271</v>
      </c>
      <c r="K1163" s="72">
        <v>899250</v>
      </c>
      <c r="L1163" s="73" t="s">
        <v>2179</v>
      </c>
      <c r="M1163" s="74" t="s">
        <v>2138</v>
      </c>
      <c r="N1163" s="74" t="s">
        <v>243</v>
      </c>
      <c r="O1163" s="74" t="s">
        <v>23</v>
      </c>
      <c r="P1163" s="74" t="s">
        <v>24</v>
      </c>
      <c r="Q1163" s="74"/>
    </row>
    <row r="1164" spans="1:17" ht="293.25" x14ac:dyDescent="0.25">
      <c r="A1164" s="7">
        <f t="shared" si="18"/>
        <v>1162</v>
      </c>
      <c r="B1164" s="65" t="s">
        <v>16</v>
      </c>
      <c r="C1164" s="65">
        <v>891180084</v>
      </c>
      <c r="D1164" s="65">
        <v>2</v>
      </c>
      <c r="E1164" s="66" t="s">
        <v>369</v>
      </c>
      <c r="F1164" s="75">
        <v>39572081</v>
      </c>
      <c r="G1164" s="68">
        <v>2</v>
      </c>
      <c r="H1164" s="69" t="s">
        <v>3299</v>
      </c>
      <c r="I1164" s="70" t="s">
        <v>3300</v>
      </c>
      <c r="J1164" s="33" t="s">
        <v>3301</v>
      </c>
      <c r="K1164" s="72">
        <v>1250000</v>
      </c>
      <c r="L1164" s="73" t="s">
        <v>2137</v>
      </c>
      <c r="M1164" s="74" t="s">
        <v>2138</v>
      </c>
      <c r="N1164" s="74" t="s">
        <v>243</v>
      </c>
      <c r="O1164" s="74" t="s">
        <v>23</v>
      </c>
      <c r="P1164" s="74" t="s">
        <v>24</v>
      </c>
      <c r="Q1164" s="74"/>
    </row>
    <row r="1165" spans="1:17" ht="216.75" x14ac:dyDescent="0.25">
      <c r="A1165" s="7">
        <f t="shared" si="18"/>
        <v>1163</v>
      </c>
      <c r="B1165" s="65" t="s">
        <v>16</v>
      </c>
      <c r="C1165" s="65">
        <v>891180084</v>
      </c>
      <c r="D1165" s="65">
        <v>2</v>
      </c>
      <c r="E1165" s="66" t="s">
        <v>3302</v>
      </c>
      <c r="F1165" s="75">
        <v>19177173</v>
      </c>
      <c r="G1165" s="68">
        <v>5</v>
      </c>
      <c r="H1165" s="69" t="s">
        <v>3303</v>
      </c>
      <c r="I1165" s="70" t="s">
        <v>3304</v>
      </c>
      <c r="J1165" s="33" t="s">
        <v>3305</v>
      </c>
      <c r="K1165" s="72">
        <v>800000</v>
      </c>
      <c r="L1165" s="73" t="s">
        <v>2137</v>
      </c>
      <c r="M1165" s="74" t="s">
        <v>2138</v>
      </c>
      <c r="N1165" s="74" t="s">
        <v>243</v>
      </c>
      <c r="O1165" s="74" t="s">
        <v>23</v>
      </c>
      <c r="P1165" s="74" t="s">
        <v>24</v>
      </c>
      <c r="Q1165" s="74"/>
    </row>
    <row r="1166" spans="1:17" ht="178.5" x14ac:dyDescent="0.25">
      <c r="A1166" s="7">
        <f t="shared" si="18"/>
        <v>1164</v>
      </c>
      <c r="B1166" s="65" t="s">
        <v>16</v>
      </c>
      <c r="C1166" s="65">
        <v>891180084</v>
      </c>
      <c r="D1166" s="65">
        <v>2</v>
      </c>
      <c r="E1166" s="66" t="s">
        <v>3306</v>
      </c>
      <c r="F1166" s="75">
        <v>7722635</v>
      </c>
      <c r="G1166" s="68">
        <v>0</v>
      </c>
      <c r="H1166" s="69" t="s">
        <v>3307</v>
      </c>
      <c r="I1166" s="70" t="s">
        <v>3308</v>
      </c>
      <c r="J1166" s="33" t="s">
        <v>3305</v>
      </c>
      <c r="K1166" s="72">
        <v>1200000</v>
      </c>
      <c r="L1166" s="73" t="s">
        <v>2137</v>
      </c>
      <c r="M1166" s="74" t="s">
        <v>2138</v>
      </c>
      <c r="N1166" s="74" t="s">
        <v>243</v>
      </c>
      <c r="O1166" s="74" t="s">
        <v>23</v>
      </c>
      <c r="P1166" s="74" t="s">
        <v>24</v>
      </c>
      <c r="Q1166" s="74"/>
    </row>
    <row r="1167" spans="1:17" ht="178.5" x14ac:dyDescent="0.25">
      <c r="A1167" s="7">
        <f t="shared" si="18"/>
        <v>1165</v>
      </c>
      <c r="B1167" s="65" t="s">
        <v>16</v>
      </c>
      <c r="C1167" s="65">
        <v>891180084</v>
      </c>
      <c r="D1167" s="65">
        <v>2</v>
      </c>
      <c r="E1167" s="66" t="s">
        <v>3309</v>
      </c>
      <c r="F1167" s="75">
        <v>94450488</v>
      </c>
      <c r="G1167" s="68">
        <v>2</v>
      </c>
      <c r="H1167" s="69" t="s">
        <v>3310</v>
      </c>
      <c r="I1167" s="70" t="s">
        <v>3311</v>
      </c>
      <c r="J1167" s="33" t="s">
        <v>3305</v>
      </c>
      <c r="K1167" s="72">
        <v>1282000</v>
      </c>
      <c r="L1167" s="73" t="s">
        <v>2137</v>
      </c>
      <c r="M1167" s="74" t="s">
        <v>2138</v>
      </c>
      <c r="N1167" s="74" t="s">
        <v>243</v>
      </c>
      <c r="O1167" s="74" t="s">
        <v>23</v>
      </c>
      <c r="P1167" s="74" t="s">
        <v>24</v>
      </c>
      <c r="Q1167" s="74"/>
    </row>
    <row r="1168" spans="1:17" ht="229.5" x14ac:dyDescent="0.25">
      <c r="A1168" s="7">
        <f t="shared" si="18"/>
        <v>1166</v>
      </c>
      <c r="B1168" s="65" t="s">
        <v>16</v>
      </c>
      <c r="C1168" s="65">
        <v>891180084</v>
      </c>
      <c r="D1168" s="65">
        <v>2</v>
      </c>
      <c r="E1168" s="66" t="s">
        <v>307</v>
      </c>
      <c r="F1168" s="75">
        <v>900036523</v>
      </c>
      <c r="G1168" s="68">
        <v>0</v>
      </c>
      <c r="H1168" s="69" t="s">
        <v>3312</v>
      </c>
      <c r="I1168" s="70" t="s">
        <v>3313</v>
      </c>
      <c r="J1168" s="33" t="s">
        <v>3305</v>
      </c>
      <c r="K1168" s="72">
        <v>400000</v>
      </c>
      <c r="L1168" s="73" t="s">
        <v>2137</v>
      </c>
      <c r="M1168" s="74" t="s">
        <v>2138</v>
      </c>
      <c r="N1168" s="74" t="s">
        <v>243</v>
      </c>
      <c r="O1168" s="74" t="s">
        <v>23</v>
      </c>
      <c r="P1168" s="74" t="s">
        <v>24</v>
      </c>
      <c r="Q1168" s="74"/>
    </row>
    <row r="1169" spans="1:17" ht="331.5" x14ac:dyDescent="0.25">
      <c r="A1169" s="7">
        <f t="shared" si="18"/>
        <v>1167</v>
      </c>
      <c r="B1169" s="65" t="s">
        <v>16</v>
      </c>
      <c r="C1169" s="65">
        <v>891180084</v>
      </c>
      <c r="D1169" s="65">
        <v>2</v>
      </c>
      <c r="E1169" s="66" t="s">
        <v>3314</v>
      </c>
      <c r="F1169" s="75">
        <v>800095277</v>
      </c>
      <c r="G1169" s="68">
        <v>2</v>
      </c>
      <c r="H1169" s="69" t="s">
        <v>3315</v>
      </c>
      <c r="I1169" s="70" t="s">
        <v>3316</v>
      </c>
      <c r="J1169" s="33" t="s">
        <v>3317</v>
      </c>
      <c r="K1169" s="72">
        <v>1440000</v>
      </c>
      <c r="L1169" s="73" t="s">
        <v>2179</v>
      </c>
      <c r="M1169" s="74" t="s">
        <v>2138</v>
      </c>
      <c r="N1169" s="74" t="s">
        <v>243</v>
      </c>
      <c r="O1169" s="74" t="s">
        <v>23</v>
      </c>
      <c r="P1169" s="74" t="s">
        <v>24</v>
      </c>
      <c r="Q1169" s="74"/>
    </row>
    <row r="1170" spans="1:17" ht="89.25" x14ac:dyDescent="0.25">
      <c r="A1170" s="7">
        <f t="shared" si="18"/>
        <v>1168</v>
      </c>
      <c r="B1170" s="65" t="s">
        <v>16</v>
      </c>
      <c r="C1170" s="65">
        <v>891180084</v>
      </c>
      <c r="D1170" s="65">
        <v>2</v>
      </c>
      <c r="E1170" s="66" t="s">
        <v>266</v>
      </c>
      <c r="F1170" s="75">
        <v>55179773</v>
      </c>
      <c r="G1170" s="68">
        <v>4</v>
      </c>
      <c r="H1170" s="69" t="s">
        <v>3318</v>
      </c>
      <c r="I1170" s="70" t="s">
        <v>3319</v>
      </c>
      <c r="J1170" s="33" t="s">
        <v>3317</v>
      </c>
      <c r="K1170" s="72">
        <v>1200000</v>
      </c>
      <c r="L1170" s="73" t="s">
        <v>2137</v>
      </c>
      <c r="M1170" s="74" t="s">
        <v>2138</v>
      </c>
      <c r="N1170" s="74" t="s">
        <v>243</v>
      </c>
      <c r="O1170" s="74" t="s">
        <v>23</v>
      </c>
      <c r="P1170" s="74" t="s">
        <v>24</v>
      </c>
      <c r="Q1170" s="74"/>
    </row>
    <row r="1171" spans="1:17" ht="357" x14ac:dyDescent="0.25">
      <c r="A1171" s="7">
        <f t="shared" si="18"/>
        <v>1169</v>
      </c>
      <c r="B1171" s="65" t="s">
        <v>16</v>
      </c>
      <c r="C1171" s="65">
        <v>891180084</v>
      </c>
      <c r="D1171" s="65">
        <v>2</v>
      </c>
      <c r="E1171" s="66" t="s">
        <v>2413</v>
      </c>
      <c r="F1171" s="75">
        <v>1075226363</v>
      </c>
      <c r="G1171" s="68">
        <v>3</v>
      </c>
      <c r="H1171" s="69" t="s">
        <v>3320</v>
      </c>
      <c r="I1171" s="70" t="s">
        <v>3321</v>
      </c>
      <c r="J1171" s="33" t="s">
        <v>3317</v>
      </c>
      <c r="K1171" s="72">
        <v>2000000</v>
      </c>
      <c r="L1171" s="73" t="s">
        <v>2137</v>
      </c>
      <c r="M1171" s="74" t="s">
        <v>2138</v>
      </c>
      <c r="N1171" s="74" t="s">
        <v>243</v>
      </c>
      <c r="O1171" s="74" t="s">
        <v>23</v>
      </c>
      <c r="P1171" s="74" t="s">
        <v>24</v>
      </c>
      <c r="Q1171" s="74"/>
    </row>
    <row r="1172" spans="1:17" ht="267.75" x14ac:dyDescent="0.25">
      <c r="A1172" s="7">
        <f t="shared" si="18"/>
        <v>1170</v>
      </c>
      <c r="B1172" s="65" t="s">
        <v>16</v>
      </c>
      <c r="C1172" s="65">
        <v>891180084</v>
      </c>
      <c r="D1172" s="65">
        <v>2</v>
      </c>
      <c r="E1172" s="66" t="s">
        <v>3322</v>
      </c>
      <c r="F1172" s="75">
        <v>83058854</v>
      </c>
      <c r="G1172" s="68">
        <v>5</v>
      </c>
      <c r="H1172" s="69" t="s">
        <v>3323</v>
      </c>
      <c r="I1172" s="70" t="s">
        <v>3324</v>
      </c>
      <c r="J1172" s="33" t="s">
        <v>3317</v>
      </c>
      <c r="K1172" s="72">
        <v>1170000</v>
      </c>
      <c r="L1172" s="73" t="s">
        <v>2137</v>
      </c>
      <c r="M1172" s="74" t="s">
        <v>2138</v>
      </c>
      <c r="N1172" s="74" t="s">
        <v>243</v>
      </c>
      <c r="O1172" s="74" t="s">
        <v>23</v>
      </c>
      <c r="P1172" s="74" t="s">
        <v>24</v>
      </c>
      <c r="Q1172" s="74"/>
    </row>
    <row r="1173" spans="1:17" ht="191.25" x14ac:dyDescent="0.25">
      <c r="A1173" s="7">
        <f t="shared" si="18"/>
        <v>1171</v>
      </c>
      <c r="B1173" s="65" t="s">
        <v>16</v>
      </c>
      <c r="C1173" s="65">
        <v>891180084</v>
      </c>
      <c r="D1173" s="65">
        <v>2</v>
      </c>
      <c r="E1173" s="66" t="s">
        <v>3325</v>
      </c>
      <c r="F1173" s="75">
        <v>12141477</v>
      </c>
      <c r="G1173" s="68">
        <v>8</v>
      </c>
      <c r="H1173" s="69" t="s">
        <v>3326</v>
      </c>
      <c r="I1173" s="70" t="s">
        <v>3327</v>
      </c>
      <c r="J1173" s="33" t="s">
        <v>3317</v>
      </c>
      <c r="K1173" s="72">
        <v>1700000</v>
      </c>
      <c r="L1173" s="73" t="s">
        <v>2137</v>
      </c>
      <c r="M1173" s="74" t="s">
        <v>2138</v>
      </c>
      <c r="N1173" s="74" t="s">
        <v>243</v>
      </c>
      <c r="O1173" s="74" t="s">
        <v>23</v>
      </c>
      <c r="P1173" s="74" t="s">
        <v>24</v>
      </c>
      <c r="Q1173" s="74"/>
    </row>
    <row r="1174" spans="1:17" ht="409.5" x14ac:dyDescent="0.25">
      <c r="A1174" s="7">
        <f t="shared" si="18"/>
        <v>1172</v>
      </c>
      <c r="B1174" s="65" t="s">
        <v>16</v>
      </c>
      <c r="C1174" s="65">
        <v>891180084</v>
      </c>
      <c r="D1174" s="65">
        <v>2</v>
      </c>
      <c r="E1174" s="66" t="s">
        <v>2410</v>
      </c>
      <c r="F1174" s="75">
        <v>1075220016</v>
      </c>
      <c r="G1174" s="68">
        <v>5</v>
      </c>
      <c r="H1174" s="69" t="s">
        <v>3328</v>
      </c>
      <c r="I1174" s="70" t="s">
        <v>3329</v>
      </c>
      <c r="J1174" s="33" t="s">
        <v>3317</v>
      </c>
      <c r="K1174" s="72">
        <v>2000000</v>
      </c>
      <c r="L1174" s="73" t="s">
        <v>2137</v>
      </c>
      <c r="M1174" s="74" t="s">
        <v>2138</v>
      </c>
      <c r="N1174" s="74" t="s">
        <v>243</v>
      </c>
      <c r="O1174" s="74" t="s">
        <v>23</v>
      </c>
      <c r="P1174" s="74" t="s">
        <v>24</v>
      </c>
      <c r="Q1174" s="74"/>
    </row>
    <row r="1175" spans="1:17" ht="191.25" x14ac:dyDescent="0.25">
      <c r="A1175" s="7">
        <f t="shared" si="18"/>
        <v>1173</v>
      </c>
      <c r="B1175" s="65" t="s">
        <v>16</v>
      </c>
      <c r="C1175" s="65">
        <v>891180084</v>
      </c>
      <c r="D1175" s="65">
        <v>2</v>
      </c>
      <c r="E1175" s="66" t="s">
        <v>3330</v>
      </c>
      <c r="F1175" s="75">
        <v>7721292</v>
      </c>
      <c r="G1175" s="68">
        <v>3</v>
      </c>
      <c r="H1175" s="69" t="s">
        <v>3331</v>
      </c>
      <c r="I1175" s="70" t="s">
        <v>3332</v>
      </c>
      <c r="J1175" s="33" t="s">
        <v>3333</v>
      </c>
      <c r="K1175" s="72">
        <v>1350000</v>
      </c>
      <c r="L1175" s="73" t="s">
        <v>2137</v>
      </c>
      <c r="M1175" s="74" t="s">
        <v>2138</v>
      </c>
      <c r="N1175" s="74" t="s">
        <v>243</v>
      </c>
      <c r="O1175" s="74" t="s">
        <v>23</v>
      </c>
      <c r="P1175" s="74" t="s">
        <v>24</v>
      </c>
      <c r="Q1175" s="74"/>
    </row>
    <row r="1176" spans="1:17" ht="216.75" x14ac:dyDescent="0.25">
      <c r="A1176" s="7">
        <f t="shared" si="18"/>
        <v>1174</v>
      </c>
      <c r="B1176" s="65" t="s">
        <v>16</v>
      </c>
      <c r="C1176" s="65">
        <v>891180084</v>
      </c>
      <c r="D1176" s="65">
        <v>2</v>
      </c>
      <c r="E1176" s="66" t="s">
        <v>3282</v>
      </c>
      <c r="F1176" s="75">
        <v>12117815</v>
      </c>
      <c r="G1176" s="68">
        <v>3</v>
      </c>
      <c r="H1176" s="69" t="s">
        <v>3334</v>
      </c>
      <c r="I1176" s="70" t="s">
        <v>3335</v>
      </c>
      <c r="J1176" s="33" t="s">
        <v>3333</v>
      </c>
      <c r="K1176" s="72">
        <v>500000</v>
      </c>
      <c r="L1176" s="73" t="s">
        <v>2137</v>
      </c>
      <c r="M1176" s="74" t="s">
        <v>2138</v>
      </c>
      <c r="N1176" s="74" t="s">
        <v>243</v>
      </c>
      <c r="O1176" s="74" t="s">
        <v>23</v>
      </c>
      <c r="P1176" s="74" t="s">
        <v>24</v>
      </c>
      <c r="Q1176" s="74"/>
    </row>
    <row r="1177" spans="1:17" ht="178.5" x14ac:dyDescent="0.25">
      <c r="A1177" s="7">
        <f t="shared" si="18"/>
        <v>1175</v>
      </c>
      <c r="B1177" s="65" t="s">
        <v>16</v>
      </c>
      <c r="C1177" s="65">
        <v>891180084</v>
      </c>
      <c r="D1177" s="65">
        <v>2</v>
      </c>
      <c r="E1177" s="66" t="s">
        <v>3336</v>
      </c>
      <c r="F1177" s="75">
        <v>1115063256</v>
      </c>
      <c r="G1177" s="68">
        <v>7</v>
      </c>
      <c r="H1177" s="69" t="s">
        <v>3337</v>
      </c>
      <c r="I1177" s="70" t="s">
        <v>3338</v>
      </c>
      <c r="J1177" s="33" t="s">
        <v>3333</v>
      </c>
      <c r="K1177" s="72">
        <v>1200000</v>
      </c>
      <c r="L1177" s="73" t="s">
        <v>2137</v>
      </c>
      <c r="M1177" s="74" t="s">
        <v>2138</v>
      </c>
      <c r="N1177" s="74" t="s">
        <v>243</v>
      </c>
      <c r="O1177" s="74" t="s">
        <v>23</v>
      </c>
      <c r="P1177" s="74" t="s">
        <v>24</v>
      </c>
      <c r="Q1177" s="74"/>
    </row>
    <row r="1178" spans="1:17" ht="242.25" x14ac:dyDescent="0.25">
      <c r="A1178" s="7">
        <f t="shared" si="18"/>
        <v>1176</v>
      </c>
      <c r="B1178" s="65" t="s">
        <v>16</v>
      </c>
      <c r="C1178" s="65">
        <v>891180084</v>
      </c>
      <c r="D1178" s="65">
        <v>2</v>
      </c>
      <c r="E1178" s="66" t="s">
        <v>681</v>
      </c>
      <c r="F1178" s="75">
        <v>830025281</v>
      </c>
      <c r="G1178" s="68">
        <v>2</v>
      </c>
      <c r="H1178" s="69" t="s">
        <v>3339</v>
      </c>
      <c r="I1178" s="70" t="s">
        <v>3340</v>
      </c>
      <c r="J1178" s="33" t="s">
        <v>3333</v>
      </c>
      <c r="K1178" s="72">
        <v>326000</v>
      </c>
      <c r="L1178" s="73" t="s">
        <v>2179</v>
      </c>
      <c r="M1178" s="74" t="s">
        <v>2138</v>
      </c>
      <c r="N1178" s="74" t="s">
        <v>243</v>
      </c>
      <c r="O1178" s="74" t="s">
        <v>23</v>
      </c>
      <c r="P1178" s="74" t="s">
        <v>24</v>
      </c>
      <c r="Q1178" s="74"/>
    </row>
    <row r="1179" spans="1:17" ht="178.5" x14ac:dyDescent="0.25">
      <c r="A1179" s="7">
        <f t="shared" si="18"/>
        <v>1177</v>
      </c>
      <c r="B1179" s="65" t="s">
        <v>16</v>
      </c>
      <c r="C1179" s="65">
        <v>891180084</v>
      </c>
      <c r="D1179" s="65">
        <v>2</v>
      </c>
      <c r="E1179" s="66" t="s">
        <v>3341</v>
      </c>
      <c r="F1179" s="75">
        <v>55160074</v>
      </c>
      <c r="G1179" s="68">
        <v>0</v>
      </c>
      <c r="H1179" s="69" t="s">
        <v>3342</v>
      </c>
      <c r="I1179" s="70" t="s">
        <v>3343</v>
      </c>
      <c r="J1179" s="33" t="s">
        <v>3333</v>
      </c>
      <c r="K1179" s="72">
        <v>800000</v>
      </c>
      <c r="L1179" s="73" t="s">
        <v>2137</v>
      </c>
      <c r="M1179" s="74" t="s">
        <v>2138</v>
      </c>
      <c r="N1179" s="74" t="s">
        <v>243</v>
      </c>
      <c r="O1179" s="74" t="s">
        <v>23</v>
      </c>
      <c r="P1179" s="74" t="s">
        <v>24</v>
      </c>
      <c r="Q1179" s="74"/>
    </row>
    <row r="1180" spans="1:17" ht="153" x14ac:dyDescent="0.25">
      <c r="A1180" s="7">
        <f t="shared" si="18"/>
        <v>1178</v>
      </c>
      <c r="B1180" s="65" t="s">
        <v>16</v>
      </c>
      <c r="C1180" s="65">
        <v>891180084</v>
      </c>
      <c r="D1180" s="65">
        <v>2</v>
      </c>
      <c r="E1180" s="66" t="s">
        <v>3344</v>
      </c>
      <c r="F1180" s="75">
        <v>7730060</v>
      </c>
      <c r="G1180" s="68">
        <v>1</v>
      </c>
      <c r="H1180" s="69" t="s">
        <v>3345</v>
      </c>
      <c r="I1180" s="70" t="s">
        <v>3346</v>
      </c>
      <c r="J1180" s="33" t="s">
        <v>3333</v>
      </c>
      <c r="K1180" s="72">
        <v>1000000</v>
      </c>
      <c r="L1180" s="73" t="s">
        <v>2137</v>
      </c>
      <c r="M1180" s="74" t="s">
        <v>2138</v>
      </c>
      <c r="N1180" s="74" t="s">
        <v>243</v>
      </c>
      <c r="O1180" s="74" t="s">
        <v>23</v>
      </c>
      <c r="P1180" s="74" t="s">
        <v>24</v>
      </c>
      <c r="Q1180" s="74"/>
    </row>
    <row r="1181" spans="1:17" ht="216.75" x14ac:dyDescent="0.25">
      <c r="A1181" s="7">
        <f t="shared" si="18"/>
        <v>1179</v>
      </c>
      <c r="B1181" s="65" t="s">
        <v>16</v>
      </c>
      <c r="C1181" s="65">
        <v>891180084</v>
      </c>
      <c r="D1181" s="65">
        <v>2</v>
      </c>
      <c r="E1181" s="66" t="s">
        <v>2222</v>
      </c>
      <c r="F1181" s="75">
        <v>1075239012</v>
      </c>
      <c r="G1181" s="68">
        <v>1</v>
      </c>
      <c r="H1181" s="69" t="s">
        <v>3347</v>
      </c>
      <c r="I1181" s="70" t="s">
        <v>3348</v>
      </c>
      <c r="J1181" s="33" t="s">
        <v>3333</v>
      </c>
      <c r="K1181" s="72">
        <v>1400000</v>
      </c>
      <c r="L1181" s="73" t="s">
        <v>2137</v>
      </c>
      <c r="M1181" s="74" t="s">
        <v>2138</v>
      </c>
      <c r="N1181" s="74" t="s">
        <v>243</v>
      </c>
      <c r="O1181" s="74" t="s">
        <v>23</v>
      </c>
      <c r="P1181" s="74" t="s">
        <v>24</v>
      </c>
      <c r="Q1181" s="74"/>
    </row>
    <row r="1182" spans="1:17" ht="165.75" x14ac:dyDescent="0.25">
      <c r="A1182" s="7">
        <f t="shared" si="18"/>
        <v>1180</v>
      </c>
      <c r="B1182" s="65" t="s">
        <v>16</v>
      </c>
      <c r="C1182" s="65">
        <v>891180084</v>
      </c>
      <c r="D1182" s="65">
        <v>2</v>
      </c>
      <c r="E1182" s="66" t="s">
        <v>743</v>
      </c>
      <c r="F1182" s="75">
        <v>55178145</v>
      </c>
      <c r="G1182" s="68">
        <v>4</v>
      </c>
      <c r="H1182" s="69" t="s">
        <v>3349</v>
      </c>
      <c r="I1182" s="70" t="s">
        <v>3350</v>
      </c>
      <c r="J1182" s="33" t="s">
        <v>3351</v>
      </c>
      <c r="K1182" s="72">
        <v>2285200</v>
      </c>
      <c r="L1182" s="73" t="s">
        <v>2137</v>
      </c>
      <c r="M1182" s="74" t="s">
        <v>2138</v>
      </c>
      <c r="N1182" s="74" t="s">
        <v>243</v>
      </c>
      <c r="O1182" s="74" t="s">
        <v>23</v>
      </c>
      <c r="P1182" s="74" t="s">
        <v>24</v>
      </c>
      <c r="Q1182" s="74"/>
    </row>
    <row r="1183" spans="1:17" ht="306" x14ac:dyDescent="0.25">
      <c r="A1183" s="7">
        <f t="shared" si="18"/>
        <v>1181</v>
      </c>
      <c r="B1183" s="65" t="s">
        <v>16</v>
      </c>
      <c r="C1183" s="65">
        <v>891180084</v>
      </c>
      <c r="D1183" s="65">
        <v>2</v>
      </c>
      <c r="E1183" s="66" t="s">
        <v>990</v>
      </c>
      <c r="F1183" s="75">
        <v>79912755</v>
      </c>
      <c r="G1183" s="68">
        <v>3</v>
      </c>
      <c r="H1183" s="69" t="s">
        <v>3352</v>
      </c>
      <c r="I1183" s="70" t="s">
        <v>3353</v>
      </c>
      <c r="J1183" s="33" t="s">
        <v>3351</v>
      </c>
      <c r="K1183" s="72">
        <v>4040000</v>
      </c>
      <c r="L1183" s="73" t="s">
        <v>2137</v>
      </c>
      <c r="M1183" s="74" t="s">
        <v>2138</v>
      </c>
      <c r="N1183" s="74" t="s">
        <v>243</v>
      </c>
      <c r="O1183" s="74" t="s">
        <v>23</v>
      </c>
      <c r="P1183" s="74" t="s">
        <v>24</v>
      </c>
      <c r="Q1183" s="74"/>
    </row>
    <row r="1184" spans="1:17" ht="178.5" x14ac:dyDescent="0.25">
      <c r="A1184" s="7">
        <f t="shared" si="18"/>
        <v>1182</v>
      </c>
      <c r="B1184" s="65" t="s">
        <v>16</v>
      </c>
      <c r="C1184" s="65">
        <v>891180084</v>
      </c>
      <c r="D1184" s="65">
        <v>2</v>
      </c>
      <c r="E1184" s="66" t="s">
        <v>1295</v>
      </c>
      <c r="F1184" s="75">
        <v>800141049</v>
      </c>
      <c r="G1184" s="68">
        <v>7</v>
      </c>
      <c r="H1184" s="69" t="s">
        <v>3354</v>
      </c>
      <c r="I1184" s="70" t="s">
        <v>3355</v>
      </c>
      <c r="J1184" s="33" t="s">
        <v>3351</v>
      </c>
      <c r="K1184" s="72">
        <v>1287996</v>
      </c>
      <c r="L1184" s="73" t="s">
        <v>2179</v>
      </c>
      <c r="M1184" s="74" t="s">
        <v>2138</v>
      </c>
      <c r="N1184" s="74" t="s">
        <v>243</v>
      </c>
      <c r="O1184" s="74" t="s">
        <v>23</v>
      </c>
      <c r="P1184" s="74" t="s">
        <v>24</v>
      </c>
      <c r="Q1184" s="74"/>
    </row>
    <row r="1185" spans="1:17" ht="89.25" x14ac:dyDescent="0.25">
      <c r="A1185" s="7">
        <f t="shared" si="18"/>
        <v>1183</v>
      </c>
      <c r="B1185" s="65" t="s">
        <v>16</v>
      </c>
      <c r="C1185" s="65">
        <v>891180084</v>
      </c>
      <c r="D1185" s="65">
        <v>2</v>
      </c>
      <c r="E1185" s="66" t="s">
        <v>3356</v>
      </c>
      <c r="F1185" s="75">
        <v>1090377010</v>
      </c>
      <c r="G1185" s="68">
        <v>0</v>
      </c>
      <c r="H1185" s="69" t="s">
        <v>3357</v>
      </c>
      <c r="I1185" s="70" t="s">
        <v>3358</v>
      </c>
      <c r="J1185" s="33" t="s">
        <v>3351</v>
      </c>
      <c r="K1185" s="72">
        <v>1590000</v>
      </c>
      <c r="L1185" s="73" t="s">
        <v>2137</v>
      </c>
      <c r="M1185" s="74" t="s">
        <v>2138</v>
      </c>
      <c r="N1185" s="74" t="s">
        <v>243</v>
      </c>
      <c r="O1185" s="74" t="s">
        <v>23</v>
      </c>
      <c r="P1185" s="74" t="s">
        <v>24</v>
      </c>
      <c r="Q1185" s="74"/>
    </row>
    <row r="1186" spans="1:17" ht="216.75" x14ac:dyDescent="0.25">
      <c r="A1186" s="7">
        <f t="shared" si="18"/>
        <v>1184</v>
      </c>
      <c r="B1186" s="65" t="s">
        <v>16</v>
      </c>
      <c r="C1186" s="65">
        <v>891180084</v>
      </c>
      <c r="D1186" s="65">
        <v>2</v>
      </c>
      <c r="E1186" s="66" t="s">
        <v>3359</v>
      </c>
      <c r="F1186" s="75">
        <v>19335773</v>
      </c>
      <c r="G1186" s="68">
        <v>2</v>
      </c>
      <c r="H1186" s="69" t="s">
        <v>3360</v>
      </c>
      <c r="I1186" s="70" t="s">
        <v>3361</v>
      </c>
      <c r="J1186" s="33" t="s">
        <v>3351</v>
      </c>
      <c r="K1186" s="72">
        <v>2000000</v>
      </c>
      <c r="L1186" s="73" t="s">
        <v>2137</v>
      </c>
      <c r="M1186" s="74" t="s">
        <v>2138</v>
      </c>
      <c r="N1186" s="74" t="s">
        <v>243</v>
      </c>
      <c r="O1186" s="74" t="s">
        <v>23</v>
      </c>
      <c r="P1186" s="74" t="s">
        <v>24</v>
      </c>
      <c r="Q1186" s="74"/>
    </row>
    <row r="1187" spans="1:17" ht="267.75" x14ac:dyDescent="0.25">
      <c r="A1187" s="7">
        <f t="shared" si="18"/>
        <v>1185</v>
      </c>
      <c r="B1187" s="65" t="s">
        <v>16</v>
      </c>
      <c r="C1187" s="65">
        <v>891180084</v>
      </c>
      <c r="D1187" s="65">
        <v>2</v>
      </c>
      <c r="E1187" s="66" t="s">
        <v>2133</v>
      </c>
      <c r="F1187" s="75">
        <v>36066255</v>
      </c>
      <c r="G1187" s="68">
        <v>6</v>
      </c>
      <c r="H1187" s="69" t="s">
        <v>3362</v>
      </c>
      <c r="I1187" s="70" t="s">
        <v>3363</v>
      </c>
      <c r="J1187" s="33" t="s">
        <v>3351</v>
      </c>
      <c r="K1187" s="72">
        <v>2000000</v>
      </c>
      <c r="L1187" s="73" t="s">
        <v>2137</v>
      </c>
      <c r="M1187" s="74" t="s">
        <v>2138</v>
      </c>
      <c r="N1187" s="74" t="s">
        <v>243</v>
      </c>
      <c r="O1187" s="74" t="s">
        <v>23</v>
      </c>
      <c r="P1187" s="74" t="s">
        <v>24</v>
      </c>
      <c r="Q1187" s="74"/>
    </row>
    <row r="1188" spans="1:17" ht="114.75" x14ac:dyDescent="0.25">
      <c r="A1188" s="7">
        <f t="shared" si="18"/>
        <v>1186</v>
      </c>
      <c r="B1188" s="65" t="s">
        <v>16</v>
      </c>
      <c r="C1188" s="65">
        <v>891180084</v>
      </c>
      <c r="D1188" s="65">
        <v>2</v>
      </c>
      <c r="E1188" s="66" t="s">
        <v>1515</v>
      </c>
      <c r="F1188" s="75">
        <v>1075220461</v>
      </c>
      <c r="G1188" s="68">
        <v>1</v>
      </c>
      <c r="H1188" s="69" t="s">
        <v>3364</v>
      </c>
      <c r="I1188" s="70" t="s">
        <v>3365</v>
      </c>
      <c r="J1188" s="33" t="s">
        <v>3351</v>
      </c>
      <c r="K1188" s="72">
        <v>2500000</v>
      </c>
      <c r="L1188" s="73" t="s">
        <v>2137</v>
      </c>
      <c r="M1188" s="74" t="s">
        <v>2138</v>
      </c>
      <c r="N1188" s="74" t="s">
        <v>243</v>
      </c>
      <c r="O1188" s="74" t="s">
        <v>23</v>
      </c>
      <c r="P1188" s="74" t="s">
        <v>24</v>
      </c>
      <c r="Q1188" s="74"/>
    </row>
    <row r="1189" spans="1:17" ht="127.5" x14ac:dyDescent="0.25">
      <c r="A1189" s="7">
        <f t="shared" si="18"/>
        <v>1187</v>
      </c>
      <c r="B1189" s="65" t="s">
        <v>16</v>
      </c>
      <c r="C1189" s="65">
        <v>891180084</v>
      </c>
      <c r="D1189" s="65">
        <v>2</v>
      </c>
      <c r="E1189" s="66" t="s">
        <v>1304</v>
      </c>
      <c r="F1189" s="75">
        <v>813000708</v>
      </c>
      <c r="G1189" s="68">
        <v>5</v>
      </c>
      <c r="H1189" s="69" t="s">
        <v>3366</v>
      </c>
      <c r="I1189" s="70" t="s">
        <v>3367</v>
      </c>
      <c r="J1189" s="33" t="s">
        <v>3351</v>
      </c>
      <c r="K1189" s="72">
        <v>2500752</v>
      </c>
      <c r="L1189" s="73" t="s">
        <v>2179</v>
      </c>
      <c r="M1189" s="74" t="s">
        <v>2138</v>
      </c>
      <c r="N1189" s="74" t="s">
        <v>243</v>
      </c>
      <c r="O1189" s="74" t="s">
        <v>23</v>
      </c>
      <c r="P1189" s="74" t="s">
        <v>24</v>
      </c>
      <c r="Q1189" s="74"/>
    </row>
    <row r="1190" spans="1:17" ht="357" x14ac:dyDescent="0.25">
      <c r="A1190" s="7">
        <f t="shared" si="18"/>
        <v>1188</v>
      </c>
      <c r="B1190" s="65" t="s">
        <v>16</v>
      </c>
      <c r="C1190" s="65">
        <v>891180084</v>
      </c>
      <c r="D1190" s="65">
        <v>2</v>
      </c>
      <c r="E1190" s="66" t="s">
        <v>3368</v>
      </c>
      <c r="F1190" s="75">
        <v>7731838</v>
      </c>
      <c r="G1190" s="68">
        <v>7</v>
      </c>
      <c r="H1190" s="69" t="s">
        <v>3369</v>
      </c>
      <c r="I1190" s="70" t="s">
        <v>3370</v>
      </c>
      <c r="J1190" s="33" t="s">
        <v>3351</v>
      </c>
      <c r="K1190" s="72">
        <v>2500000</v>
      </c>
      <c r="L1190" s="73" t="s">
        <v>2137</v>
      </c>
      <c r="M1190" s="74" t="s">
        <v>2138</v>
      </c>
      <c r="N1190" s="74" t="s">
        <v>243</v>
      </c>
      <c r="O1190" s="74" t="s">
        <v>23</v>
      </c>
      <c r="P1190" s="74" t="s">
        <v>24</v>
      </c>
      <c r="Q1190" s="74"/>
    </row>
    <row r="1191" spans="1:17" ht="191.25" x14ac:dyDescent="0.25">
      <c r="A1191" s="7">
        <f t="shared" si="18"/>
        <v>1189</v>
      </c>
      <c r="B1191" s="65" t="s">
        <v>16</v>
      </c>
      <c r="C1191" s="65">
        <v>891180084</v>
      </c>
      <c r="D1191" s="65">
        <v>2</v>
      </c>
      <c r="E1191" s="66" t="s">
        <v>3371</v>
      </c>
      <c r="F1191" s="83"/>
      <c r="G1191" s="68"/>
      <c r="H1191" s="69" t="s">
        <v>3372</v>
      </c>
      <c r="I1191" s="70" t="s">
        <v>3373</v>
      </c>
      <c r="J1191" s="33" t="s">
        <v>3374</v>
      </c>
      <c r="K1191" s="72">
        <v>1000000</v>
      </c>
      <c r="L1191" s="73" t="s">
        <v>2137</v>
      </c>
      <c r="M1191" s="74" t="s">
        <v>2138</v>
      </c>
      <c r="N1191" s="74" t="s">
        <v>243</v>
      </c>
      <c r="O1191" s="74" t="s">
        <v>23</v>
      </c>
      <c r="P1191" s="74" t="s">
        <v>24</v>
      </c>
      <c r="Q1191" s="74"/>
    </row>
    <row r="1192" spans="1:17" ht="204" x14ac:dyDescent="0.25">
      <c r="A1192" s="7">
        <f t="shared" si="18"/>
        <v>1190</v>
      </c>
      <c r="B1192" s="65" t="s">
        <v>16</v>
      </c>
      <c r="C1192" s="65">
        <v>891180084</v>
      </c>
      <c r="D1192" s="65">
        <v>2</v>
      </c>
      <c r="E1192" s="66" t="s">
        <v>3375</v>
      </c>
      <c r="F1192" s="75">
        <v>900422434</v>
      </c>
      <c r="G1192" s="68">
        <v>9</v>
      </c>
      <c r="H1192" s="69" t="s">
        <v>3376</v>
      </c>
      <c r="I1192" s="70" t="s">
        <v>3377</v>
      </c>
      <c r="J1192" s="33" t="s">
        <v>3374</v>
      </c>
      <c r="K1192" s="72">
        <v>4300000</v>
      </c>
      <c r="L1192" s="73" t="s">
        <v>2137</v>
      </c>
      <c r="M1192" s="74" t="s">
        <v>2138</v>
      </c>
      <c r="N1192" s="74" t="s">
        <v>243</v>
      </c>
      <c r="O1192" s="74" t="s">
        <v>23</v>
      </c>
      <c r="P1192" s="74" t="s">
        <v>24</v>
      </c>
      <c r="Q1192" s="74"/>
    </row>
    <row r="1193" spans="1:17" ht="242.25" x14ac:dyDescent="0.25">
      <c r="A1193" s="7">
        <f t="shared" si="18"/>
        <v>1191</v>
      </c>
      <c r="B1193" s="65" t="s">
        <v>16</v>
      </c>
      <c r="C1193" s="65">
        <v>891180084</v>
      </c>
      <c r="D1193" s="65">
        <v>2</v>
      </c>
      <c r="E1193" s="66" t="s">
        <v>3378</v>
      </c>
      <c r="F1193" s="75">
        <v>813009274</v>
      </c>
      <c r="G1193" s="68">
        <v>4</v>
      </c>
      <c r="H1193" s="69" t="s">
        <v>3379</v>
      </c>
      <c r="I1193" s="70" t="s">
        <v>3380</v>
      </c>
      <c r="J1193" s="33" t="s">
        <v>3374</v>
      </c>
      <c r="K1193" s="72">
        <v>9392000</v>
      </c>
      <c r="L1193" s="73" t="s">
        <v>2137</v>
      </c>
      <c r="M1193" s="74" t="s">
        <v>2138</v>
      </c>
      <c r="N1193" s="74" t="s">
        <v>243</v>
      </c>
      <c r="O1193" s="74" t="s">
        <v>23</v>
      </c>
      <c r="P1193" s="74" t="s">
        <v>24</v>
      </c>
      <c r="Q1193" s="74"/>
    </row>
    <row r="1194" spans="1:17" ht="242.25" x14ac:dyDescent="0.25">
      <c r="A1194" s="7">
        <f t="shared" si="18"/>
        <v>1192</v>
      </c>
      <c r="B1194" s="65" t="s">
        <v>16</v>
      </c>
      <c r="C1194" s="65">
        <v>891180084</v>
      </c>
      <c r="D1194" s="65">
        <v>2</v>
      </c>
      <c r="E1194" s="66" t="s">
        <v>1488</v>
      </c>
      <c r="F1194" s="75">
        <v>55153458</v>
      </c>
      <c r="G1194" s="68">
        <v>6</v>
      </c>
      <c r="H1194" s="69" t="s">
        <v>3381</v>
      </c>
      <c r="I1194" s="70" t="s">
        <v>3382</v>
      </c>
      <c r="J1194" s="33" t="s">
        <v>3374</v>
      </c>
      <c r="K1194" s="72">
        <v>1899500</v>
      </c>
      <c r="L1194" s="73" t="s">
        <v>2137</v>
      </c>
      <c r="M1194" s="74" t="s">
        <v>2138</v>
      </c>
      <c r="N1194" s="74" t="s">
        <v>243</v>
      </c>
      <c r="O1194" s="74" t="s">
        <v>23</v>
      </c>
      <c r="P1194" s="74" t="s">
        <v>24</v>
      </c>
      <c r="Q1194" s="74"/>
    </row>
    <row r="1195" spans="1:17" ht="318.75" x14ac:dyDescent="0.25">
      <c r="A1195" s="7">
        <f t="shared" si="18"/>
        <v>1193</v>
      </c>
      <c r="B1195" s="65" t="s">
        <v>16</v>
      </c>
      <c r="C1195" s="65">
        <v>891180084</v>
      </c>
      <c r="D1195" s="65">
        <v>2</v>
      </c>
      <c r="E1195" s="66" t="s">
        <v>551</v>
      </c>
      <c r="F1195" s="75">
        <v>55163221</v>
      </c>
      <c r="G1195" s="68">
        <v>0</v>
      </c>
      <c r="H1195" s="69" t="s">
        <v>3383</v>
      </c>
      <c r="I1195" s="70" t="s">
        <v>3384</v>
      </c>
      <c r="J1195" s="33" t="s">
        <v>3374</v>
      </c>
      <c r="K1195" s="72">
        <v>2200000</v>
      </c>
      <c r="L1195" s="73" t="s">
        <v>2137</v>
      </c>
      <c r="M1195" s="74" t="s">
        <v>2138</v>
      </c>
      <c r="N1195" s="74" t="s">
        <v>243</v>
      </c>
      <c r="O1195" s="74" t="s">
        <v>23</v>
      </c>
      <c r="P1195" s="74" t="s">
        <v>24</v>
      </c>
      <c r="Q1195" s="74"/>
    </row>
    <row r="1196" spans="1:17" ht="229.5" x14ac:dyDescent="0.25">
      <c r="A1196" s="7">
        <f t="shared" si="18"/>
        <v>1194</v>
      </c>
      <c r="B1196" s="65" t="s">
        <v>16</v>
      </c>
      <c r="C1196" s="65">
        <v>891180084</v>
      </c>
      <c r="D1196" s="65">
        <v>2</v>
      </c>
      <c r="E1196" s="66" t="s">
        <v>986</v>
      </c>
      <c r="F1196" s="75">
        <v>900545793</v>
      </c>
      <c r="G1196" s="68">
        <v>6</v>
      </c>
      <c r="H1196" s="69" t="s">
        <v>3385</v>
      </c>
      <c r="I1196" s="70" t="s">
        <v>3386</v>
      </c>
      <c r="J1196" s="33" t="s">
        <v>3387</v>
      </c>
      <c r="K1196" s="72">
        <v>2100000</v>
      </c>
      <c r="L1196" s="73" t="s">
        <v>2137</v>
      </c>
      <c r="M1196" s="74" t="s">
        <v>2138</v>
      </c>
      <c r="N1196" s="74" t="s">
        <v>243</v>
      </c>
      <c r="O1196" s="74" t="s">
        <v>23</v>
      </c>
      <c r="P1196" s="74" t="s">
        <v>24</v>
      </c>
      <c r="Q1196" s="74"/>
    </row>
    <row r="1197" spans="1:17" ht="114.75" x14ac:dyDescent="0.25">
      <c r="A1197" s="7">
        <f t="shared" si="18"/>
        <v>1195</v>
      </c>
      <c r="B1197" s="65" t="s">
        <v>16</v>
      </c>
      <c r="C1197" s="65">
        <v>891180084</v>
      </c>
      <c r="D1197" s="65">
        <v>2</v>
      </c>
      <c r="E1197" s="66" t="s">
        <v>1858</v>
      </c>
      <c r="F1197" s="75">
        <v>19230040</v>
      </c>
      <c r="G1197" s="68">
        <v>0</v>
      </c>
      <c r="H1197" s="69" t="s">
        <v>3388</v>
      </c>
      <c r="I1197" s="70" t="s">
        <v>3389</v>
      </c>
      <c r="J1197" s="33" t="s">
        <v>3387</v>
      </c>
      <c r="K1197" s="72">
        <v>1400000</v>
      </c>
      <c r="L1197" s="73" t="s">
        <v>2179</v>
      </c>
      <c r="M1197" s="74" t="s">
        <v>2138</v>
      </c>
      <c r="N1197" s="74" t="s">
        <v>243</v>
      </c>
      <c r="O1197" s="74" t="s">
        <v>23</v>
      </c>
      <c r="P1197" s="74" t="s">
        <v>24</v>
      </c>
      <c r="Q1197" s="74"/>
    </row>
    <row r="1198" spans="1:17" ht="191.25" x14ac:dyDescent="0.25">
      <c r="A1198" s="7">
        <f t="shared" si="18"/>
        <v>1196</v>
      </c>
      <c r="B1198" s="65" t="s">
        <v>16</v>
      </c>
      <c r="C1198" s="65">
        <v>891180084</v>
      </c>
      <c r="D1198" s="65">
        <v>2</v>
      </c>
      <c r="E1198" s="66" t="s">
        <v>3390</v>
      </c>
      <c r="F1198" s="75">
        <v>12135236</v>
      </c>
      <c r="G1198" s="68">
        <v>5</v>
      </c>
      <c r="H1198" s="69" t="s">
        <v>3391</v>
      </c>
      <c r="I1198" s="70" t="s">
        <v>3392</v>
      </c>
      <c r="J1198" s="33" t="s">
        <v>3387</v>
      </c>
      <c r="K1198" s="72">
        <v>2000000</v>
      </c>
      <c r="L1198" s="73" t="s">
        <v>2137</v>
      </c>
      <c r="M1198" s="74" t="s">
        <v>2138</v>
      </c>
      <c r="N1198" s="74" t="s">
        <v>243</v>
      </c>
      <c r="O1198" s="74" t="s">
        <v>23</v>
      </c>
      <c r="P1198" s="74" t="s">
        <v>24</v>
      </c>
      <c r="Q1198" s="74"/>
    </row>
    <row r="1199" spans="1:17" ht="178.5" x14ac:dyDescent="0.25">
      <c r="A1199" s="7">
        <f t="shared" si="18"/>
        <v>1197</v>
      </c>
      <c r="B1199" s="65" t="s">
        <v>16</v>
      </c>
      <c r="C1199" s="65">
        <v>891180084</v>
      </c>
      <c r="D1199" s="65">
        <v>2</v>
      </c>
      <c r="E1199" s="66" t="s">
        <v>3393</v>
      </c>
      <c r="F1199" s="75">
        <v>1075209696</v>
      </c>
      <c r="G1199" s="68">
        <v>9</v>
      </c>
      <c r="H1199" s="69" t="s">
        <v>3394</v>
      </c>
      <c r="I1199" s="70" t="s">
        <v>3395</v>
      </c>
      <c r="J1199" s="33" t="s">
        <v>3396</v>
      </c>
      <c r="K1199" s="72">
        <v>1200000</v>
      </c>
      <c r="L1199" s="73" t="s">
        <v>2179</v>
      </c>
      <c r="M1199" s="74" t="s">
        <v>2138</v>
      </c>
      <c r="N1199" s="74" t="s">
        <v>243</v>
      </c>
      <c r="O1199" s="74" t="s">
        <v>23</v>
      </c>
      <c r="P1199" s="74" t="s">
        <v>24</v>
      </c>
      <c r="Q1199" s="74"/>
    </row>
    <row r="1200" spans="1:17" ht="140.25" x14ac:dyDescent="0.25">
      <c r="A1200" s="7">
        <f t="shared" si="18"/>
        <v>1198</v>
      </c>
      <c r="B1200" s="65" t="s">
        <v>16</v>
      </c>
      <c r="C1200" s="65">
        <v>891180084</v>
      </c>
      <c r="D1200" s="65">
        <v>2</v>
      </c>
      <c r="E1200" s="66" t="s">
        <v>3397</v>
      </c>
      <c r="F1200" s="75">
        <v>36291554</v>
      </c>
      <c r="G1200" s="68">
        <v>7</v>
      </c>
      <c r="H1200" s="69" t="s">
        <v>3398</v>
      </c>
      <c r="I1200" s="70" t="s">
        <v>3399</v>
      </c>
      <c r="J1200" s="33" t="s">
        <v>3396</v>
      </c>
      <c r="K1200" s="72">
        <v>500000</v>
      </c>
      <c r="L1200" s="73" t="s">
        <v>2137</v>
      </c>
      <c r="M1200" s="74" t="s">
        <v>2138</v>
      </c>
      <c r="N1200" s="74" t="s">
        <v>243</v>
      </c>
      <c r="O1200" s="74" t="s">
        <v>23</v>
      </c>
      <c r="P1200" s="74" t="s">
        <v>24</v>
      </c>
      <c r="Q1200" s="74"/>
    </row>
    <row r="1201" spans="1:17" ht="204" x14ac:dyDescent="0.25">
      <c r="A1201" s="7">
        <f t="shared" si="18"/>
        <v>1199</v>
      </c>
      <c r="B1201" s="65" t="s">
        <v>16</v>
      </c>
      <c r="C1201" s="65">
        <v>891180084</v>
      </c>
      <c r="D1201" s="65">
        <v>2</v>
      </c>
      <c r="E1201" s="66" t="s">
        <v>3400</v>
      </c>
      <c r="F1201" s="75">
        <v>7726670</v>
      </c>
      <c r="G1201" s="68">
        <v>7</v>
      </c>
      <c r="H1201" s="69" t="s">
        <v>3401</v>
      </c>
      <c r="I1201" s="70" t="s">
        <v>3402</v>
      </c>
      <c r="J1201" s="33" t="s">
        <v>3396</v>
      </c>
      <c r="K1201" s="72">
        <v>1400000</v>
      </c>
      <c r="L1201" s="73" t="s">
        <v>2137</v>
      </c>
      <c r="M1201" s="74" t="s">
        <v>2138</v>
      </c>
      <c r="N1201" s="74" t="s">
        <v>243</v>
      </c>
      <c r="O1201" s="74" t="s">
        <v>23</v>
      </c>
      <c r="P1201" s="74" t="s">
        <v>24</v>
      </c>
      <c r="Q1201" s="74"/>
    </row>
    <row r="1202" spans="1:17" ht="153" x14ac:dyDescent="0.25">
      <c r="A1202" s="7">
        <f t="shared" si="18"/>
        <v>1200</v>
      </c>
      <c r="B1202" s="65" t="s">
        <v>16</v>
      </c>
      <c r="C1202" s="65">
        <v>891180084</v>
      </c>
      <c r="D1202" s="65">
        <v>2</v>
      </c>
      <c r="E1202" s="66" t="s">
        <v>3378</v>
      </c>
      <c r="F1202" s="75">
        <v>813009274</v>
      </c>
      <c r="G1202" s="68">
        <v>1</v>
      </c>
      <c r="H1202" s="69" t="s">
        <v>3403</v>
      </c>
      <c r="I1202" s="70" t="s">
        <v>3404</v>
      </c>
      <c r="J1202" s="33" t="s">
        <v>3405</v>
      </c>
      <c r="K1202" s="72">
        <v>9392000</v>
      </c>
      <c r="L1202" s="73" t="s">
        <v>2137</v>
      </c>
      <c r="M1202" s="74" t="s">
        <v>2138</v>
      </c>
      <c r="N1202" s="74" t="s">
        <v>243</v>
      </c>
      <c r="O1202" s="74" t="s">
        <v>23</v>
      </c>
      <c r="P1202" s="74" t="s">
        <v>24</v>
      </c>
      <c r="Q1202" s="74"/>
    </row>
    <row r="1203" spans="1:17" ht="255" x14ac:dyDescent="0.25">
      <c r="A1203" s="7">
        <f t="shared" si="18"/>
        <v>1201</v>
      </c>
      <c r="B1203" s="65" t="s">
        <v>16</v>
      </c>
      <c r="C1203" s="65">
        <v>891180084</v>
      </c>
      <c r="D1203" s="65">
        <v>2</v>
      </c>
      <c r="E1203" s="66" t="s">
        <v>3406</v>
      </c>
      <c r="F1203" s="75">
        <v>7687429</v>
      </c>
      <c r="G1203" s="68">
        <v>1</v>
      </c>
      <c r="H1203" s="69" t="s">
        <v>3407</v>
      </c>
      <c r="I1203" s="70" t="s">
        <v>3408</v>
      </c>
      <c r="J1203" s="33" t="s">
        <v>3405</v>
      </c>
      <c r="K1203" s="72">
        <v>5000000</v>
      </c>
      <c r="L1203" s="73" t="s">
        <v>2179</v>
      </c>
      <c r="M1203" s="74" t="s">
        <v>2138</v>
      </c>
      <c r="N1203" s="74" t="s">
        <v>243</v>
      </c>
      <c r="O1203" s="74" t="s">
        <v>23</v>
      </c>
      <c r="P1203" s="74" t="s">
        <v>24</v>
      </c>
      <c r="Q1203" s="74"/>
    </row>
    <row r="1204" spans="1:17" ht="204" x14ac:dyDescent="0.25">
      <c r="A1204" s="7">
        <f t="shared" si="18"/>
        <v>1202</v>
      </c>
      <c r="B1204" s="65" t="s">
        <v>16</v>
      </c>
      <c r="C1204" s="65">
        <v>891180084</v>
      </c>
      <c r="D1204" s="65">
        <v>2</v>
      </c>
      <c r="E1204" s="66" t="s">
        <v>2595</v>
      </c>
      <c r="F1204" s="75">
        <v>12094697</v>
      </c>
      <c r="G1204" s="68">
        <v>1</v>
      </c>
      <c r="H1204" s="69" t="s">
        <v>3409</v>
      </c>
      <c r="I1204" s="70" t="s">
        <v>3410</v>
      </c>
      <c r="J1204" s="33" t="s">
        <v>3405</v>
      </c>
      <c r="K1204" s="72">
        <v>3000000</v>
      </c>
      <c r="L1204" s="73" t="s">
        <v>2179</v>
      </c>
      <c r="M1204" s="74" t="s">
        <v>2138</v>
      </c>
      <c r="N1204" s="74" t="s">
        <v>243</v>
      </c>
      <c r="O1204" s="74" t="s">
        <v>23</v>
      </c>
      <c r="P1204" s="74" t="s">
        <v>24</v>
      </c>
      <c r="Q1204" s="74"/>
    </row>
    <row r="1205" spans="1:17" ht="204" x14ac:dyDescent="0.25">
      <c r="A1205" s="7">
        <f t="shared" si="18"/>
        <v>1203</v>
      </c>
      <c r="B1205" s="65" t="s">
        <v>16</v>
      </c>
      <c r="C1205" s="65">
        <v>891180084</v>
      </c>
      <c r="D1205" s="65">
        <v>2</v>
      </c>
      <c r="E1205" s="66" t="s">
        <v>1572</v>
      </c>
      <c r="F1205" s="75">
        <v>830011990</v>
      </c>
      <c r="G1205" s="68">
        <v>5</v>
      </c>
      <c r="H1205" s="69" t="s">
        <v>3411</v>
      </c>
      <c r="I1205" s="70" t="s">
        <v>3412</v>
      </c>
      <c r="J1205" s="33" t="s">
        <v>3405</v>
      </c>
      <c r="K1205" s="72">
        <v>2391949</v>
      </c>
      <c r="L1205" s="73" t="s">
        <v>2179</v>
      </c>
      <c r="M1205" s="74" t="s">
        <v>2138</v>
      </c>
      <c r="N1205" s="74" t="s">
        <v>243</v>
      </c>
      <c r="O1205" s="74" t="s">
        <v>23</v>
      </c>
      <c r="P1205" s="74" t="s">
        <v>24</v>
      </c>
      <c r="Q1205" s="74"/>
    </row>
    <row r="1206" spans="1:17" ht="191.25" x14ac:dyDescent="0.25">
      <c r="A1206" s="7">
        <f t="shared" si="18"/>
        <v>1204</v>
      </c>
      <c r="B1206" s="65" t="s">
        <v>16</v>
      </c>
      <c r="C1206" s="65">
        <v>891180084</v>
      </c>
      <c r="D1206" s="65">
        <v>2</v>
      </c>
      <c r="E1206" s="66" t="s">
        <v>489</v>
      </c>
      <c r="F1206" s="75">
        <v>12136332</v>
      </c>
      <c r="G1206" s="68">
        <v>9</v>
      </c>
      <c r="H1206" s="69" t="s">
        <v>3413</v>
      </c>
      <c r="I1206" s="70" t="s">
        <v>3414</v>
      </c>
      <c r="J1206" s="33" t="s">
        <v>3405</v>
      </c>
      <c r="K1206" s="72">
        <v>1011800</v>
      </c>
      <c r="L1206" s="73" t="s">
        <v>2137</v>
      </c>
      <c r="M1206" s="74" t="s">
        <v>2138</v>
      </c>
      <c r="N1206" s="74" t="s">
        <v>243</v>
      </c>
      <c r="O1206" s="74" t="s">
        <v>23</v>
      </c>
      <c r="P1206" s="74" t="s">
        <v>24</v>
      </c>
      <c r="Q1206" s="74"/>
    </row>
    <row r="1207" spans="1:17" ht="178.5" x14ac:dyDescent="0.25">
      <c r="A1207" s="7">
        <f t="shared" si="18"/>
        <v>1205</v>
      </c>
      <c r="B1207" s="65" t="s">
        <v>16</v>
      </c>
      <c r="C1207" s="65">
        <v>891180084</v>
      </c>
      <c r="D1207" s="65">
        <v>2</v>
      </c>
      <c r="E1207" s="66" t="s">
        <v>1488</v>
      </c>
      <c r="F1207" s="75">
        <v>55153458</v>
      </c>
      <c r="G1207" s="68">
        <v>6</v>
      </c>
      <c r="H1207" s="69" t="s">
        <v>3415</v>
      </c>
      <c r="I1207" s="70" t="s">
        <v>3416</v>
      </c>
      <c r="J1207" s="33" t="s">
        <v>3417</v>
      </c>
      <c r="K1207" s="72">
        <v>1379820</v>
      </c>
      <c r="L1207" s="73" t="s">
        <v>2179</v>
      </c>
      <c r="M1207" s="74" t="s">
        <v>2138</v>
      </c>
      <c r="N1207" s="74" t="s">
        <v>243</v>
      </c>
      <c r="O1207" s="74" t="s">
        <v>23</v>
      </c>
      <c r="P1207" s="74" t="s">
        <v>24</v>
      </c>
      <c r="Q1207" s="74"/>
    </row>
    <row r="1208" spans="1:17" ht="242.25" x14ac:dyDescent="0.25">
      <c r="A1208" s="7">
        <f t="shared" si="18"/>
        <v>1206</v>
      </c>
      <c r="B1208" s="65" t="s">
        <v>16</v>
      </c>
      <c r="C1208" s="65">
        <v>891180084</v>
      </c>
      <c r="D1208" s="65">
        <v>2</v>
      </c>
      <c r="E1208" s="66" t="s">
        <v>1132</v>
      </c>
      <c r="F1208" s="75">
        <v>12113039</v>
      </c>
      <c r="G1208" s="68">
        <v>6</v>
      </c>
      <c r="H1208" s="69" t="s">
        <v>3418</v>
      </c>
      <c r="I1208" s="70" t="s">
        <v>3419</v>
      </c>
      <c r="J1208" s="33" t="s">
        <v>3417</v>
      </c>
      <c r="K1208" s="72">
        <v>1523080</v>
      </c>
      <c r="L1208" s="73" t="s">
        <v>2137</v>
      </c>
      <c r="M1208" s="74" t="s">
        <v>2138</v>
      </c>
      <c r="N1208" s="74" t="s">
        <v>243</v>
      </c>
      <c r="O1208" s="74" t="s">
        <v>23</v>
      </c>
      <c r="P1208" s="74" t="s">
        <v>24</v>
      </c>
      <c r="Q1208" s="74"/>
    </row>
    <row r="1209" spans="1:17" ht="229.5" x14ac:dyDescent="0.25">
      <c r="A1209" s="7">
        <f t="shared" si="18"/>
        <v>1207</v>
      </c>
      <c r="B1209" s="65" t="s">
        <v>16</v>
      </c>
      <c r="C1209" s="65">
        <v>891180084</v>
      </c>
      <c r="D1209" s="65">
        <v>2</v>
      </c>
      <c r="E1209" s="66" t="s">
        <v>3420</v>
      </c>
      <c r="F1209" s="75">
        <v>890943055</v>
      </c>
      <c r="G1209" s="68">
        <v>0</v>
      </c>
      <c r="H1209" s="69" t="s">
        <v>3421</v>
      </c>
      <c r="I1209" s="70" t="s">
        <v>3422</v>
      </c>
      <c r="J1209" s="33" t="s">
        <v>3423</v>
      </c>
      <c r="K1209" s="72">
        <v>980293</v>
      </c>
      <c r="L1209" s="73" t="s">
        <v>2179</v>
      </c>
      <c r="M1209" s="74" t="s">
        <v>2138</v>
      </c>
      <c r="N1209" s="74" t="s">
        <v>243</v>
      </c>
      <c r="O1209" s="74" t="s">
        <v>23</v>
      </c>
      <c r="P1209" s="74" t="s">
        <v>24</v>
      </c>
      <c r="Q1209" s="74"/>
    </row>
    <row r="1210" spans="1:17" ht="153" x14ac:dyDescent="0.25">
      <c r="A1210" s="7">
        <f t="shared" si="18"/>
        <v>1208</v>
      </c>
      <c r="B1210" s="65" t="s">
        <v>16</v>
      </c>
      <c r="C1210" s="65">
        <v>891180084</v>
      </c>
      <c r="D1210" s="65">
        <v>2</v>
      </c>
      <c r="E1210" s="66" t="s">
        <v>1804</v>
      </c>
      <c r="F1210" s="75">
        <v>900086559</v>
      </c>
      <c r="G1210" s="68">
        <v>9</v>
      </c>
      <c r="H1210" s="69" t="s">
        <v>3424</v>
      </c>
      <c r="I1210" s="70" t="s">
        <v>3425</v>
      </c>
      <c r="J1210" s="33" t="s">
        <v>3423</v>
      </c>
      <c r="K1210" s="72">
        <v>342200</v>
      </c>
      <c r="L1210" s="73" t="s">
        <v>2179</v>
      </c>
      <c r="M1210" s="74" t="s">
        <v>2138</v>
      </c>
      <c r="N1210" s="74" t="s">
        <v>243</v>
      </c>
      <c r="O1210" s="74" t="s">
        <v>23</v>
      </c>
      <c r="P1210" s="74" t="s">
        <v>24</v>
      </c>
      <c r="Q1210" s="74"/>
    </row>
    <row r="1211" spans="1:17" ht="102" x14ac:dyDescent="0.25">
      <c r="A1211" s="7">
        <f t="shared" si="18"/>
        <v>1209</v>
      </c>
      <c r="B1211" s="65" t="s">
        <v>16</v>
      </c>
      <c r="C1211" s="65">
        <v>891180084</v>
      </c>
      <c r="D1211" s="65">
        <v>2</v>
      </c>
      <c r="E1211" s="66" t="s">
        <v>3426</v>
      </c>
      <c r="F1211" s="75">
        <v>813010144</v>
      </c>
      <c r="G1211" s="68">
        <v>7</v>
      </c>
      <c r="H1211" s="69" t="s">
        <v>3427</v>
      </c>
      <c r="I1211" s="70" t="s">
        <v>3428</v>
      </c>
      <c r="J1211" s="33" t="s">
        <v>3429</v>
      </c>
      <c r="K1211" s="72">
        <v>380480</v>
      </c>
      <c r="L1211" s="73" t="s">
        <v>2179</v>
      </c>
      <c r="M1211" s="74" t="s">
        <v>2138</v>
      </c>
      <c r="N1211" s="74" t="s">
        <v>243</v>
      </c>
      <c r="O1211" s="74" t="s">
        <v>23</v>
      </c>
      <c r="P1211" s="74" t="s">
        <v>24</v>
      </c>
      <c r="Q1211" s="74"/>
    </row>
    <row r="1212" spans="1:17" ht="178.5" x14ac:dyDescent="0.25">
      <c r="A1212" s="7">
        <f t="shared" si="18"/>
        <v>1210</v>
      </c>
      <c r="B1212" s="65" t="s">
        <v>16</v>
      </c>
      <c r="C1212" s="65">
        <v>891180084</v>
      </c>
      <c r="D1212" s="65">
        <v>2</v>
      </c>
      <c r="E1212" s="66" t="s">
        <v>1558</v>
      </c>
      <c r="F1212" s="75">
        <v>55151659</v>
      </c>
      <c r="G1212" s="68">
        <v>0</v>
      </c>
      <c r="H1212" s="69" t="s">
        <v>3430</v>
      </c>
      <c r="I1212" s="70" t="s">
        <v>3431</v>
      </c>
      <c r="J1212" s="33" t="s">
        <v>3429</v>
      </c>
      <c r="K1212" s="72">
        <v>1407080</v>
      </c>
      <c r="L1212" s="73" t="s">
        <v>2179</v>
      </c>
      <c r="M1212" s="74" t="s">
        <v>2138</v>
      </c>
      <c r="N1212" s="74" t="s">
        <v>243</v>
      </c>
      <c r="O1212" s="74" t="s">
        <v>23</v>
      </c>
      <c r="P1212" s="74" t="s">
        <v>24</v>
      </c>
      <c r="Q1212" s="74"/>
    </row>
    <row r="1213" spans="1:17" ht="306" x14ac:dyDescent="0.25">
      <c r="A1213" s="7">
        <f t="shared" si="18"/>
        <v>1211</v>
      </c>
      <c r="B1213" s="65" t="s">
        <v>16</v>
      </c>
      <c r="C1213" s="65">
        <v>891180084</v>
      </c>
      <c r="D1213" s="65">
        <v>2</v>
      </c>
      <c r="E1213" s="66" t="s">
        <v>3432</v>
      </c>
      <c r="F1213" s="75">
        <v>1075231104</v>
      </c>
      <c r="G1213" s="68">
        <v>2</v>
      </c>
      <c r="H1213" s="69" t="s">
        <v>3433</v>
      </c>
      <c r="I1213" s="70" t="s">
        <v>3434</v>
      </c>
      <c r="J1213" s="33" t="s">
        <v>3435</v>
      </c>
      <c r="K1213" s="72">
        <v>2876000</v>
      </c>
      <c r="L1213" s="73" t="s">
        <v>2179</v>
      </c>
      <c r="M1213" s="74" t="s">
        <v>2138</v>
      </c>
      <c r="N1213" s="74" t="s">
        <v>243</v>
      </c>
      <c r="O1213" s="74" t="s">
        <v>23</v>
      </c>
      <c r="P1213" s="74" t="s">
        <v>24</v>
      </c>
      <c r="Q1213" s="74"/>
    </row>
    <row r="1214" spans="1:17" ht="267.75" x14ac:dyDescent="0.25">
      <c r="A1214" s="7">
        <f t="shared" si="18"/>
        <v>1212</v>
      </c>
      <c r="B1214" s="65" t="s">
        <v>16</v>
      </c>
      <c r="C1214" s="65">
        <v>891180084</v>
      </c>
      <c r="D1214" s="65">
        <v>2</v>
      </c>
      <c r="E1214" s="66" t="s">
        <v>3436</v>
      </c>
      <c r="F1214" s="75">
        <v>900511638</v>
      </c>
      <c r="G1214" s="68">
        <v>6</v>
      </c>
      <c r="H1214" s="69" t="s">
        <v>3437</v>
      </c>
      <c r="I1214" s="70" t="s">
        <v>3438</v>
      </c>
      <c r="J1214" s="33" t="s">
        <v>3435</v>
      </c>
      <c r="K1214" s="72">
        <v>345000</v>
      </c>
      <c r="L1214" s="73" t="s">
        <v>2137</v>
      </c>
      <c r="M1214" s="74" t="s">
        <v>2138</v>
      </c>
      <c r="N1214" s="74" t="s">
        <v>243</v>
      </c>
      <c r="O1214" s="74" t="s">
        <v>23</v>
      </c>
      <c r="P1214" s="74" t="s">
        <v>24</v>
      </c>
      <c r="Q1214" s="74"/>
    </row>
    <row r="1215" spans="1:17" ht="255" x14ac:dyDescent="0.25">
      <c r="A1215" s="7">
        <f t="shared" si="18"/>
        <v>1213</v>
      </c>
      <c r="B1215" s="65" t="s">
        <v>16</v>
      </c>
      <c r="C1215" s="65">
        <v>891180084</v>
      </c>
      <c r="D1215" s="65">
        <v>2</v>
      </c>
      <c r="E1215" s="66" t="s">
        <v>316</v>
      </c>
      <c r="F1215" s="75">
        <v>12127303</v>
      </c>
      <c r="G1215" s="68">
        <v>7</v>
      </c>
      <c r="H1215" s="69" t="s">
        <v>3439</v>
      </c>
      <c r="I1215" s="70" t="s">
        <v>3440</v>
      </c>
      <c r="J1215" s="33" t="s">
        <v>3441</v>
      </c>
      <c r="K1215" s="72">
        <v>9580000</v>
      </c>
      <c r="L1215" s="73" t="s">
        <v>2137</v>
      </c>
      <c r="M1215" s="74" t="s">
        <v>2138</v>
      </c>
      <c r="N1215" s="74" t="s">
        <v>243</v>
      </c>
      <c r="O1215" s="74" t="s">
        <v>23</v>
      </c>
      <c r="P1215" s="74" t="s">
        <v>24</v>
      </c>
      <c r="Q1215" s="74"/>
    </row>
    <row r="1216" spans="1:17" ht="331.5" x14ac:dyDescent="0.25">
      <c r="A1216" s="7">
        <f t="shared" si="18"/>
        <v>1214</v>
      </c>
      <c r="B1216" s="65" t="s">
        <v>16</v>
      </c>
      <c r="C1216" s="65">
        <v>891180084</v>
      </c>
      <c r="D1216" s="65">
        <v>2</v>
      </c>
      <c r="E1216" s="66" t="s">
        <v>316</v>
      </c>
      <c r="F1216" s="75">
        <v>12127303</v>
      </c>
      <c r="G1216" s="68">
        <v>7</v>
      </c>
      <c r="H1216" s="69" t="s">
        <v>3442</v>
      </c>
      <c r="I1216" s="70" t="s">
        <v>3443</v>
      </c>
      <c r="J1216" s="33" t="s">
        <v>3444</v>
      </c>
      <c r="K1216" s="72">
        <v>20483425</v>
      </c>
      <c r="L1216" s="73" t="s">
        <v>2179</v>
      </c>
      <c r="M1216" s="74" t="s">
        <v>2138</v>
      </c>
      <c r="N1216" s="74" t="s">
        <v>243</v>
      </c>
      <c r="O1216" s="74" t="s">
        <v>23</v>
      </c>
      <c r="P1216" s="74" t="s">
        <v>24</v>
      </c>
      <c r="Q1216" s="74"/>
    </row>
    <row r="1217" spans="1:17" ht="204" x14ac:dyDescent="0.25">
      <c r="A1217" s="7">
        <f t="shared" si="18"/>
        <v>1215</v>
      </c>
      <c r="B1217" s="65" t="s">
        <v>16</v>
      </c>
      <c r="C1217" s="65">
        <v>891180084</v>
      </c>
      <c r="D1217" s="65">
        <v>2</v>
      </c>
      <c r="E1217" s="66" t="s">
        <v>614</v>
      </c>
      <c r="F1217" s="75">
        <v>36172136</v>
      </c>
      <c r="G1217" s="68">
        <v>1</v>
      </c>
      <c r="H1217" s="69" t="s">
        <v>3445</v>
      </c>
      <c r="I1217" s="70" t="s">
        <v>3446</v>
      </c>
      <c r="J1217" s="33" t="s">
        <v>3447</v>
      </c>
      <c r="K1217" s="72">
        <v>1500000</v>
      </c>
      <c r="L1217" s="73" t="s">
        <v>2137</v>
      </c>
      <c r="M1217" s="74" t="s">
        <v>2138</v>
      </c>
      <c r="N1217" s="74" t="s">
        <v>243</v>
      </c>
      <c r="O1217" s="74" t="s">
        <v>23</v>
      </c>
      <c r="P1217" s="74" t="s">
        <v>24</v>
      </c>
      <c r="Q1217" s="74"/>
    </row>
    <row r="1218" spans="1:17" ht="191.25" x14ac:dyDescent="0.25">
      <c r="A1218" s="7">
        <f t="shared" si="18"/>
        <v>1216</v>
      </c>
      <c r="B1218" s="84" t="s">
        <v>16</v>
      </c>
      <c r="C1218" s="84">
        <v>891180084</v>
      </c>
      <c r="D1218" s="84">
        <v>2</v>
      </c>
      <c r="E1218" s="66" t="s">
        <v>3448</v>
      </c>
      <c r="F1218" s="85">
        <v>36376423</v>
      </c>
      <c r="G1218" s="86">
        <v>7</v>
      </c>
      <c r="H1218" s="70" t="s">
        <v>3449</v>
      </c>
      <c r="I1218" s="70" t="s">
        <v>3450</v>
      </c>
      <c r="J1218" s="87" t="s">
        <v>2200</v>
      </c>
      <c r="K1218" s="88">
        <v>1600000</v>
      </c>
      <c r="L1218" s="73" t="s">
        <v>3451</v>
      </c>
      <c r="M1218" s="89" t="s">
        <v>2138</v>
      </c>
      <c r="N1218" s="89" t="s">
        <v>1894</v>
      </c>
      <c r="O1218" s="89" t="s">
        <v>23</v>
      </c>
      <c r="P1218" s="89" t="s">
        <v>24</v>
      </c>
      <c r="Q1218" s="89"/>
    </row>
    <row r="1219" spans="1:17" ht="178.5" x14ac:dyDescent="0.25">
      <c r="A1219" s="7">
        <f t="shared" si="18"/>
        <v>1217</v>
      </c>
      <c r="B1219" s="84" t="s">
        <v>16</v>
      </c>
      <c r="C1219" s="84">
        <v>891180084</v>
      </c>
      <c r="D1219" s="84">
        <v>2</v>
      </c>
      <c r="E1219" s="66" t="s">
        <v>3452</v>
      </c>
      <c r="F1219" s="85">
        <v>26449474</v>
      </c>
      <c r="G1219" s="86">
        <v>9</v>
      </c>
      <c r="H1219" s="70" t="s">
        <v>3453</v>
      </c>
      <c r="I1219" s="70" t="s">
        <v>3454</v>
      </c>
      <c r="J1219" s="87" t="s">
        <v>3455</v>
      </c>
      <c r="K1219" s="88">
        <v>1610000</v>
      </c>
      <c r="L1219" s="73" t="s">
        <v>3451</v>
      </c>
      <c r="M1219" s="89" t="s">
        <v>2138</v>
      </c>
      <c r="N1219" s="89" t="s">
        <v>1894</v>
      </c>
      <c r="O1219" s="89" t="s">
        <v>23</v>
      </c>
      <c r="P1219" s="89" t="s">
        <v>24</v>
      </c>
      <c r="Q1219" s="89"/>
    </row>
    <row r="1220" spans="1:17" ht="229.5" x14ac:dyDescent="0.25">
      <c r="A1220" s="7">
        <f t="shared" si="18"/>
        <v>1218</v>
      </c>
      <c r="B1220" s="84" t="s">
        <v>16</v>
      </c>
      <c r="C1220" s="84">
        <v>891180084</v>
      </c>
      <c r="D1220" s="84">
        <v>2</v>
      </c>
      <c r="E1220" s="66" t="s">
        <v>2563</v>
      </c>
      <c r="F1220" s="85">
        <v>31482314</v>
      </c>
      <c r="G1220" s="86">
        <v>8</v>
      </c>
      <c r="H1220" s="70" t="s">
        <v>3456</v>
      </c>
      <c r="I1220" s="70" t="s">
        <v>3457</v>
      </c>
      <c r="J1220" s="87" t="s">
        <v>2273</v>
      </c>
      <c r="K1220" s="88">
        <v>10650000</v>
      </c>
      <c r="L1220" s="73" t="s">
        <v>3451</v>
      </c>
      <c r="M1220" s="89" t="s">
        <v>2138</v>
      </c>
      <c r="N1220" s="89" t="s">
        <v>1894</v>
      </c>
      <c r="O1220" s="89" t="s">
        <v>23</v>
      </c>
      <c r="P1220" s="89" t="s">
        <v>24</v>
      </c>
      <c r="Q1220" s="89"/>
    </row>
    <row r="1221" spans="1:17" ht="229.5" x14ac:dyDescent="0.25">
      <c r="A1221" s="7">
        <f t="shared" ref="A1221:A1284" si="19">A1220+1</f>
        <v>1219</v>
      </c>
      <c r="B1221" s="84" t="s">
        <v>16</v>
      </c>
      <c r="C1221" s="84">
        <v>891180084</v>
      </c>
      <c r="D1221" s="84">
        <v>2</v>
      </c>
      <c r="E1221" s="66" t="s">
        <v>3458</v>
      </c>
      <c r="F1221" s="85">
        <v>1075240147</v>
      </c>
      <c r="G1221" s="86">
        <v>7</v>
      </c>
      <c r="H1221" s="70" t="s">
        <v>3459</v>
      </c>
      <c r="I1221" s="70" t="s">
        <v>3460</v>
      </c>
      <c r="J1221" s="87" t="s">
        <v>2409</v>
      </c>
      <c r="K1221" s="88">
        <v>2170000</v>
      </c>
      <c r="L1221" s="73" t="s">
        <v>3451</v>
      </c>
      <c r="M1221" s="89" t="s">
        <v>2138</v>
      </c>
      <c r="N1221" s="89" t="s">
        <v>1894</v>
      </c>
      <c r="O1221" s="89" t="s">
        <v>23</v>
      </c>
      <c r="P1221" s="89" t="s">
        <v>24</v>
      </c>
      <c r="Q1221" s="89"/>
    </row>
    <row r="1222" spans="1:17" ht="242.25" x14ac:dyDescent="0.25">
      <c r="A1222" s="7">
        <f t="shared" si="19"/>
        <v>1220</v>
      </c>
      <c r="B1222" s="84" t="s">
        <v>16</v>
      </c>
      <c r="C1222" s="84">
        <v>891180084</v>
      </c>
      <c r="D1222" s="84">
        <v>2</v>
      </c>
      <c r="E1222" s="66" t="s">
        <v>359</v>
      </c>
      <c r="F1222" s="85">
        <v>12120649</v>
      </c>
      <c r="G1222" s="86">
        <v>8</v>
      </c>
      <c r="H1222" s="70" t="s">
        <v>3461</v>
      </c>
      <c r="I1222" s="70" t="s">
        <v>3462</v>
      </c>
      <c r="J1222" s="87" t="s">
        <v>2443</v>
      </c>
      <c r="K1222" s="88">
        <v>983401</v>
      </c>
      <c r="L1222" s="73" t="s">
        <v>3451</v>
      </c>
      <c r="M1222" s="89" t="s">
        <v>2138</v>
      </c>
      <c r="N1222" s="89" t="s">
        <v>1894</v>
      </c>
      <c r="O1222" s="89" t="s">
        <v>23</v>
      </c>
      <c r="P1222" s="89" t="s">
        <v>24</v>
      </c>
      <c r="Q1222" s="89"/>
    </row>
    <row r="1223" spans="1:17" ht="191.25" x14ac:dyDescent="0.25">
      <c r="A1223" s="7">
        <f t="shared" si="19"/>
        <v>1221</v>
      </c>
      <c r="B1223" s="84" t="s">
        <v>16</v>
      </c>
      <c r="C1223" s="84">
        <v>891180084</v>
      </c>
      <c r="D1223" s="84">
        <v>2</v>
      </c>
      <c r="E1223" s="66" t="s">
        <v>379</v>
      </c>
      <c r="F1223" s="85">
        <v>36151634</v>
      </c>
      <c r="G1223" s="86">
        <v>8</v>
      </c>
      <c r="H1223" s="70" t="s">
        <v>3463</v>
      </c>
      <c r="I1223" s="70" t="s">
        <v>3464</v>
      </c>
      <c r="J1223" s="87" t="s">
        <v>2443</v>
      </c>
      <c r="K1223" s="88">
        <v>3120000</v>
      </c>
      <c r="L1223" s="73" t="s">
        <v>3451</v>
      </c>
      <c r="M1223" s="89" t="s">
        <v>2138</v>
      </c>
      <c r="N1223" s="89" t="s">
        <v>1894</v>
      </c>
      <c r="O1223" s="89" t="s">
        <v>23</v>
      </c>
      <c r="P1223" s="89" t="s">
        <v>24</v>
      </c>
      <c r="Q1223" s="89"/>
    </row>
    <row r="1224" spans="1:17" ht="267.75" x14ac:dyDescent="0.25">
      <c r="A1224" s="7">
        <f t="shared" si="19"/>
        <v>1222</v>
      </c>
      <c r="B1224" s="84" t="s">
        <v>16</v>
      </c>
      <c r="C1224" s="84">
        <v>891180084</v>
      </c>
      <c r="D1224" s="84">
        <v>2</v>
      </c>
      <c r="E1224" s="66" t="s">
        <v>67</v>
      </c>
      <c r="F1224" s="85">
        <v>1075241426</v>
      </c>
      <c r="G1224" s="86">
        <v>1</v>
      </c>
      <c r="H1224" s="70" t="s">
        <v>3465</v>
      </c>
      <c r="I1224" s="70" t="s">
        <v>3466</v>
      </c>
      <c r="J1224" s="87" t="s">
        <v>2452</v>
      </c>
      <c r="K1224" s="88">
        <v>6145900</v>
      </c>
      <c r="L1224" s="73" t="s">
        <v>3451</v>
      </c>
      <c r="M1224" s="89" t="s">
        <v>2138</v>
      </c>
      <c r="N1224" s="89" t="s">
        <v>1894</v>
      </c>
      <c r="O1224" s="89" t="s">
        <v>23</v>
      </c>
      <c r="P1224" s="89" t="s">
        <v>24</v>
      </c>
      <c r="Q1224" s="89"/>
    </row>
    <row r="1225" spans="1:17" ht="127.5" x14ac:dyDescent="0.25">
      <c r="A1225" s="7">
        <f t="shared" si="19"/>
        <v>1223</v>
      </c>
      <c r="B1225" s="84" t="s">
        <v>16</v>
      </c>
      <c r="C1225" s="84">
        <v>891180084</v>
      </c>
      <c r="D1225" s="84">
        <v>2</v>
      </c>
      <c r="E1225" s="66" t="s">
        <v>3467</v>
      </c>
      <c r="F1225" s="85" t="s">
        <v>3468</v>
      </c>
      <c r="G1225" s="86">
        <v>1</v>
      </c>
      <c r="H1225" s="70" t="s">
        <v>3469</v>
      </c>
      <c r="I1225" s="70" t="s">
        <v>3470</v>
      </c>
      <c r="J1225" s="87" t="s">
        <v>79</v>
      </c>
      <c r="K1225" s="88">
        <v>1000000</v>
      </c>
      <c r="L1225" s="73" t="s">
        <v>3451</v>
      </c>
      <c r="M1225" s="89" t="s">
        <v>2138</v>
      </c>
      <c r="N1225" s="89" t="s">
        <v>1894</v>
      </c>
      <c r="O1225" s="89" t="s">
        <v>23</v>
      </c>
      <c r="P1225" s="89" t="s">
        <v>24</v>
      </c>
      <c r="Q1225" s="89"/>
    </row>
    <row r="1226" spans="1:17" ht="89.25" x14ac:dyDescent="0.25">
      <c r="A1226" s="7">
        <f t="shared" si="19"/>
        <v>1224</v>
      </c>
      <c r="B1226" s="84" t="s">
        <v>16</v>
      </c>
      <c r="C1226" s="84">
        <v>891180084</v>
      </c>
      <c r="D1226" s="84">
        <v>2</v>
      </c>
      <c r="E1226" s="66" t="s">
        <v>3471</v>
      </c>
      <c r="F1226" s="85" t="s">
        <v>3472</v>
      </c>
      <c r="G1226" s="86">
        <v>8</v>
      </c>
      <c r="H1226" s="70" t="s">
        <v>3473</v>
      </c>
      <c r="I1226" s="70" t="s">
        <v>3474</v>
      </c>
      <c r="J1226" s="87" t="s">
        <v>79</v>
      </c>
      <c r="K1226" s="88">
        <v>850000</v>
      </c>
      <c r="L1226" s="73" t="s">
        <v>3451</v>
      </c>
      <c r="M1226" s="89" t="s">
        <v>2138</v>
      </c>
      <c r="N1226" s="89" t="s">
        <v>1894</v>
      </c>
      <c r="O1226" s="89" t="s">
        <v>23</v>
      </c>
      <c r="P1226" s="89" t="s">
        <v>24</v>
      </c>
      <c r="Q1226" s="89"/>
    </row>
    <row r="1227" spans="1:17" ht="140.25" x14ac:dyDescent="0.25">
      <c r="A1227" s="7">
        <f t="shared" si="19"/>
        <v>1225</v>
      </c>
      <c r="B1227" s="84" t="s">
        <v>16</v>
      </c>
      <c r="C1227" s="84">
        <v>891180084</v>
      </c>
      <c r="D1227" s="84">
        <v>2</v>
      </c>
      <c r="E1227" s="66" t="s">
        <v>3475</v>
      </c>
      <c r="F1227" s="85" t="s">
        <v>3476</v>
      </c>
      <c r="G1227" s="86">
        <v>5</v>
      </c>
      <c r="H1227" s="70" t="s">
        <v>3477</v>
      </c>
      <c r="I1227" s="70" t="s">
        <v>3478</v>
      </c>
      <c r="J1227" s="87" t="s">
        <v>91</v>
      </c>
      <c r="K1227" s="88">
        <v>500000</v>
      </c>
      <c r="L1227" s="73" t="s">
        <v>3451</v>
      </c>
      <c r="M1227" s="89" t="s">
        <v>2138</v>
      </c>
      <c r="N1227" s="89" t="s">
        <v>1894</v>
      </c>
      <c r="O1227" s="89" t="s">
        <v>23</v>
      </c>
      <c r="P1227" s="89" t="s">
        <v>24</v>
      </c>
      <c r="Q1227" s="89"/>
    </row>
    <row r="1228" spans="1:17" ht="191.25" x14ac:dyDescent="0.25">
      <c r="A1228" s="7">
        <f t="shared" si="19"/>
        <v>1226</v>
      </c>
      <c r="B1228" s="84" t="s">
        <v>16</v>
      </c>
      <c r="C1228" s="84">
        <v>891180084</v>
      </c>
      <c r="D1228" s="84">
        <v>2</v>
      </c>
      <c r="E1228" s="66" t="s">
        <v>622</v>
      </c>
      <c r="F1228" s="85" t="s">
        <v>3479</v>
      </c>
      <c r="G1228" s="86">
        <v>5</v>
      </c>
      <c r="H1228" s="70" t="s">
        <v>3480</v>
      </c>
      <c r="I1228" s="70" t="s">
        <v>3481</v>
      </c>
      <c r="J1228" s="87" t="s">
        <v>2489</v>
      </c>
      <c r="K1228" s="88">
        <v>3000000</v>
      </c>
      <c r="L1228" s="73" t="s">
        <v>3451</v>
      </c>
      <c r="M1228" s="89" t="s">
        <v>2138</v>
      </c>
      <c r="N1228" s="89" t="s">
        <v>1894</v>
      </c>
      <c r="O1228" s="89" t="s">
        <v>23</v>
      </c>
      <c r="P1228" s="89" t="s">
        <v>24</v>
      </c>
      <c r="Q1228" s="89"/>
    </row>
    <row r="1229" spans="1:17" ht="242.25" x14ac:dyDescent="0.25">
      <c r="A1229" s="7">
        <f t="shared" si="19"/>
        <v>1227</v>
      </c>
      <c r="B1229" s="84" t="s">
        <v>16</v>
      </c>
      <c r="C1229" s="84">
        <v>891180084</v>
      </c>
      <c r="D1229" s="84">
        <v>2</v>
      </c>
      <c r="E1229" s="66" t="s">
        <v>3482</v>
      </c>
      <c r="F1229" s="85" t="s">
        <v>3483</v>
      </c>
      <c r="G1229" s="90"/>
      <c r="H1229" s="70" t="s">
        <v>3484</v>
      </c>
      <c r="I1229" s="70" t="s">
        <v>3485</v>
      </c>
      <c r="J1229" s="87" t="s">
        <v>2499</v>
      </c>
      <c r="K1229" s="88">
        <v>4850000</v>
      </c>
      <c r="L1229" s="73" t="s">
        <v>3451</v>
      </c>
      <c r="M1229" s="89" t="s">
        <v>2138</v>
      </c>
      <c r="N1229" s="89" t="s">
        <v>1894</v>
      </c>
      <c r="O1229" s="89" t="s">
        <v>23</v>
      </c>
      <c r="P1229" s="89" t="s">
        <v>24</v>
      </c>
      <c r="Q1229" s="89"/>
    </row>
    <row r="1230" spans="1:17" ht="242.25" x14ac:dyDescent="0.25">
      <c r="A1230" s="7">
        <f t="shared" si="19"/>
        <v>1228</v>
      </c>
      <c r="B1230" s="84" t="s">
        <v>16</v>
      </c>
      <c r="C1230" s="84">
        <v>891180084</v>
      </c>
      <c r="D1230" s="84">
        <v>2</v>
      </c>
      <c r="E1230" s="66" t="s">
        <v>1488</v>
      </c>
      <c r="F1230" s="85" t="s">
        <v>3486</v>
      </c>
      <c r="G1230" s="86">
        <v>6</v>
      </c>
      <c r="H1230" s="70" t="s">
        <v>3487</v>
      </c>
      <c r="I1230" s="70" t="s">
        <v>3488</v>
      </c>
      <c r="J1230" s="87" t="s">
        <v>2499</v>
      </c>
      <c r="K1230" s="88">
        <v>2466160</v>
      </c>
      <c r="L1230" s="73" t="s">
        <v>3451</v>
      </c>
      <c r="M1230" s="89" t="s">
        <v>2138</v>
      </c>
      <c r="N1230" s="89" t="s">
        <v>1894</v>
      </c>
      <c r="O1230" s="89" t="s">
        <v>23</v>
      </c>
      <c r="P1230" s="89" t="s">
        <v>24</v>
      </c>
      <c r="Q1230" s="89"/>
    </row>
    <row r="1231" spans="1:17" ht="229.5" x14ac:dyDescent="0.25">
      <c r="A1231" s="7">
        <f t="shared" si="19"/>
        <v>1229</v>
      </c>
      <c r="B1231" s="84" t="s">
        <v>16</v>
      </c>
      <c r="C1231" s="84">
        <v>891180084</v>
      </c>
      <c r="D1231" s="84">
        <v>2</v>
      </c>
      <c r="E1231" s="66" t="s">
        <v>1390</v>
      </c>
      <c r="F1231" s="85" t="s">
        <v>3489</v>
      </c>
      <c r="G1231" s="86">
        <v>1</v>
      </c>
      <c r="H1231" s="70" t="s">
        <v>3490</v>
      </c>
      <c r="I1231" s="70" t="s">
        <v>3491</v>
      </c>
      <c r="J1231" s="87" t="s">
        <v>2502</v>
      </c>
      <c r="K1231" s="88">
        <v>998200</v>
      </c>
      <c r="L1231" s="73" t="s">
        <v>3451</v>
      </c>
      <c r="M1231" s="89" t="s">
        <v>2138</v>
      </c>
      <c r="N1231" s="89" t="s">
        <v>1894</v>
      </c>
      <c r="O1231" s="89" t="s">
        <v>23</v>
      </c>
      <c r="P1231" s="89" t="s">
        <v>24</v>
      </c>
      <c r="Q1231" s="89"/>
    </row>
    <row r="1232" spans="1:17" ht="331.5" x14ac:dyDescent="0.25">
      <c r="A1232" s="7">
        <f t="shared" si="19"/>
        <v>1230</v>
      </c>
      <c r="B1232" s="84" t="s">
        <v>16</v>
      </c>
      <c r="C1232" s="84">
        <v>891180084</v>
      </c>
      <c r="D1232" s="84">
        <v>2</v>
      </c>
      <c r="E1232" s="66" t="s">
        <v>3492</v>
      </c>
      <c r="F1232" s="85" t="s">
        <v>3493</v>
      </c>
      <c r="G1232" s="86">
        <v>8</v>
      </c>
      <c r="H1232" s="70" t="s">
        <v>3494</v>
      </c>
      <c r="I1232" s="70" t="s">
        <v>3495</v>
      </c>
      <c r="J1232" s="87" t="s">
        <v>2502</v>
      </c>
      <c r="K1232" s="88">
        <v>1500000</v>
      </c>
      <c r="L1232" s="73" t="s">
        <v>3451</v>
      </c>
      <c r="M1232" s="89" t="s">
        <v>2138</v>
      </c>
      <c r="N1232" s="89" t="s">
        <v>1894</v>
      </c>
      <c r="O1232" s="89" t="s">
        <v>23</v>
      </c>
      <c r="P1232" s="89" t="s">
        <v>24</v>
      </c>
      <c r="Q1232" s="89"/>
    </row>
    <row r="1233" spans="1:17" ht="191.25" x14ac:dyDescent="0.25">
      <c r="A1233" s="7">
        <f t="shared" si="19"/>
        <v>1231</v>
      </c>
      <c r="B1233" s="84" t="s">
        <v>16</v>
      </c>
      <c r="C1233" s="84">
        <v>891180084</v>
      </c>
      <c r="D1233" s="84">
        <v>2</v>
      </c>
      <c r="E1233" s="66" t="s">
        <v>3496</v>
      </c>
      <c r="F1233" s="85" t="s">
        <v>3497</v>
      </c>
      <c r="G1233" s="86">
        <v>3</v>
      </c>
      <c r="H1233" s="70" t="s">
        <v>3498</v>
      </c>
      <c r="I1233" s="70" t="s">
        <v>3499</v>
      </c>
      <c r="J1233" s="87" t="s">
        <v>2502</v>
      </c>
      <c r="K1233" s="88">
        <v>1650000</v>
      </c>
      <c r="L1233" s="73" t="s">
        <v>3451</v>
      </c>
      <c r="M1233" s="89" t="s">
        <v>2138</v>
      </c>
      <c r="N1233" s="89" t="s">
        <v>1894</v>
      </c>
      <c r="O1233" s="89" t="s">
        <v>23</v>
      </c>
      <c r="P1233" s="89" t="s">
        <v>24</v>
      </c>
      <c r="Q1233" s="89"/>
    </row>
    <row r="1234" spans="1:17" ht="306" x14ac:dyDescent="0.25">
      <c r="A1234" s="7">
        <f t="shared" si="19"/>
        <v>1232</v>
      </c>
      <c r="B1234" s="84" t="s">
        <v>16</v>
      </c>
      <c r="C1234" s="84">
        <v>891180084</v>
      </c>
      <c r="D1234" s="84">
        <v>2</v>
      </c>
      <c r="E1234" s="66" t="s">
        <v>614</v>
      </c>
      <c r="F1234" s="85" t="s">
        <v>3500</v>
      </c>
      <c r="G1234" s="86">
        <v>1</v>
      </c>
      <c r="H1234" s="70" t="s">
        <v>3501</v>
      </c>
      <c r="I1234" s="70" t="s">
        <v>3502</v>
      </c>
      <c r="J1234" s="87" t="s">
        <v>2536</v>
      </c>
      <c r="K1234" s="88">
        <v>4985000</v>
      </c>
      <c r="L1234" s="73" t="s">
        <v>3451</v>
      </c>
      <c r="M1234" s="89" t="s">
        <v>2138</v>
      </c>
      <c r="N1234" s="89" t="s">
        <v>1894</v>
      </c>
      <c r="O1234" s="89" t="s">
        <v>23</v>
      </c>
      <c r="P1234" s="89" t="s">
        <v>24</v>
      </c>
      <c r="Q1234" s="89"/>
    </row>
    <row r="1235" spans="1:17" ht="318.75" x14ac:dyDescent="0.25">
      <c r="A1235" s="7">
        <f t="shared" si="19"/>
        <v>1233</v>
      </c>
      <c r="B1235" s="84" t="s">
        <v>16</v>
      </c>
      <c r="C1235" s="84">
        <v>891180084</v>
      </c>
      <c r="D1235" s="84">
        <v>2</v>
      </c>
      <c r="E1235" s="66" t="s">
        <v>658</v>
      </c>
      <c r="F1235" s="85">
        <v>36147801</v>
      </c>
      <c r="G1235" s="86">
        <v>6</v>
      </c>
      <c r="H1235" s="70" t="s">
        <v>3503</v>
      </c>
      <c r="I1235" s="70" t="s">
        <v>3504</v>
      </c>
      <c r="J1235" s="87" t="s">
        <v>3505</v>
      </c>
      <c r="K1235" s="88">
        <v>3000000</v>
      </c>
      <c r="L1235" s="73" t="s">
        <v>3451</v>
      </c>
      <c r="M1235" s="89" t="s">
        <v>2138</v>
      </c>
      <c r="N1235" s="89" t="s">
        <v>1894</v>
      </c>
      <c r="O1235" s="89" t="s">
        <v>23</v>
      </c>
      <c r="P1235" s="89" t="s">
        <v>24</v>
      </c>
      <c r="Q1235" s="89"/>
    </row>
    <row r="1236" spans="1:17" ht="382.5" x14ac:dyDescent="0.25">
      <c r="A1236" s="7">
        <f t="shared" si="19"/>
        <v>1234</v>
      </c>
      <c r="B1236" s="84" t="s">
        <v>16</v>
      </c>
      <c r="C1236" s="84">
        <v>891180084</v>
      </c>
      <c r="D1236" s="84">
        <v>2</v>
      </c>
      <c r="E1236" s="66" t="s">
        <v>614</v>
      </c>
      <c r="F1236" s="85">
        <v>36172136</v>
      </c>
      <c r="G1236" s="86">
        <v>1</v>
      </c>
      <c r="H1236" s="70" t="s">
        <v>3506</v>
      </c>
      <c r="I1236" s="70" t="s">
        <v>3507</v>
      </c>
      <c r="J1236" s="87" t="s">
        <v>3508</v>
      </c>
      <c r="K1236" s="88">
        <v>354000</v>
      </c>
      <c r="L1236" s="73" t="s">
        <v>3451</v>
      </c>
      <c r="M1236" s="89" t="s">
        <v>2138</v>
      </c>
      <c r="N1236" s="89" t="s">
        <v>1894</v>
      </c>
      <c r="O1236" s="89" t="s">
        <v>23</v>
      </c>
      <c r="P1236" s="89" t="s">
        <v>24</v>
      </c>
      <c r="Q1236" s="89"/>
    </row>
    <row r="1237" spans="1:17" ht="89.25" x14ac:dyDescent="0.25">
      <c r="A1237" s="7">
        <f t="shared" si="19"/>
        <v>1235</v>
      </c>
      <c r="B1237" s="84" t="s">
        <v>16</v>
      </c>
      <c r="C1237" s="84">
        <v>891180084</v>
      </c>
      <c r="D1237" s="84">
        <v>2</v>
      </c>
      <c r="E1237" s="66" t="s">
        <v>3475</v>
      </c>
      <c r="F1237" s="85">
        <v>4946924</v>
      </c>
      <c r="G1237" s="86">
        <v>5</v>
      </c>
      <c r="H1237" s="70" t="s">
        <v>3509</v>
      </c>
      <c r="I1237" s="70" t="s">
        <v>3510</v>
      </c>
      <c r="J1237" s="87" t="s">
        <v>2789</v>
      </c>
      <c r="K1237" s="88">
        <v>500000</v>
      </c>
      <c r="L1237" s="73" t="s">
        <v>3451</v>
      </c>
      <c r="M1237" s="89" t="s">
        <v>2138</v>
      </c>
      <c r="N1237" s="89" t="s">
        <v>1894</v>
      </c>
      <c r="O1237" s="89" t="s">
        <v>23</v>
      </c>
      <c r="P1237" s="89" t="s">
        <v>24</v>
      </c>
      <c r="Q1237" s="89"/>
    </row>
    <row r="1238" spans="1:17" ht="153" x14ac:dyDescent="0.25">
      <c r="A1238" s="7">
        <f t="shared" si="19"/>
        <v>1236</v>
      </c>
      <c r="B1238" s="84" t="s">
        <v>16</v>
      </c>
      <c r="C1238" s="84">
        <v>891180084</v>
      </c>
      <c r="D1238" s="84">
        <v>2</v>
      </c>
      <c r="E1238" s="66" t="s">
        <v>3511</v>
      </c>
      <c r="F1238" s="85">
        <v>36162442</v>
      </c>
      <c r="G1238" s="86">
        <v>8</v>
      </c>
      <c r="H1238" s="70" t="s">
        <v>3512</v>
      </c>
      <c r="I1238" s="70" t="s">
        <v>3513</v>
      </c>
      <c r="J1238" s="87" t="s">
        <v>138</v>
      </c>
      <c r="K1238" s="88">
        <v>650000</v>
      </c>
      <c r="L1238" s="73" t="s">
        <v>3451</v>
      </c>
      <c r="M1238" s="89" t="s">
        <v>2138</v>
      </c>
      <c r="N1238" s="89" t="s">
        <v>1894</v>
      </c>
      <c r="O1238" s="89" t="s">
        <v>23</v>
      </c>
      <c r="P1238" s="89" t="s">
        <v>24</v>
      </c>
      <c r="Q1238" s="89"/>
    </row>
    <row r="1239" spans="1:17" ht="153" x14ac:dyDescent="0.25">
      <c r="A1239" s="7">
        <f t="shared" si="19"/>
        <v>1237</v>
      </c>
      <c r="B1239" s="84" t="s">
        <v>16</v>
      </c>
      <c r="C1239" s="84">
        <v>891180084</v>
      </c>
      <c r="D1239" s="84">
        <v>2</v>
      </c>
      <c r="E1239" s="66" t="s">
        <v>3514</v>
      </c>
      <c r="F1239" s="85">
        <v>26591530</v>
      </c>
      <c r="G1239" s="86">
        <v>1</v>
      </c>
      <c r="H1239" s="70" t="s">
        <v>3515</v>
      </c>
      <c r="I1239" s="70" t="s">
        <v>3516</v>
      </c>
      <c r="J1239" s="87" t="s">
        <v>2830</v>
      </c>
      <c r="K1239" s="88">
        <v>650000</v>
      </c>
      <c r="L1239" s="73" t="s">
        <v>3451</v>
      </c>
      <c r="M1239" s="89" t="s">
        <v>2138</v>
      </c>
      <c r="N1239" s="89" t="s">
        <v>1894</v>
      </c>
      <c r="O1239" s="89" t="s">
        <v>23</v>
      </c>
      <c r="P1239" s="89" t="s">
        <v>24</v>
      </c>
      <c r="Q1239" s="89"/>
    </row>
    <row r="1240" spans="1:17" ht="204" x14ac:dyDescent="0.25">
      <c r="A1240" s="7">
        <f t="shared" si="19"/>
        <v>1238</v>
      </c>
      <c r="B1240" s="84" t="s">
        <v>16</v>
      </c>
      <c r="C1240" s="84">
        <v>891180084</v>
      </c>
      <c r="D1240" s="84">
        <v>2</v>
      </c>
      <c r="E1240" s="66" t="s">
        <v>3517</v>
      </c>
      <c r="F1240" s="85">
        <v>52227770</v>
      </c>
      <c r="G1240" s="86">
        <v>8</v>
      </c>
      <c r="H1240" s="70" t="s">
        <v>3518</v>
      </c>
      <c r="I1240" s="70" t="s">
        <v>3519</v>
      </c>
      <c r="J1240" s="87" t="s">
        <v>2830</v>
      </c>
      <c r="K1240" s="88">
        <v>650000</v>
      </c>
      <c r="L1240" s="73" t="s">
        <v>3451</v>
      </c>
      <c r="M1240" s="89" t="s">
        <v>2138</v>
      </c>
      <c r="N1240" s="89" t="s">
        <v>1894</v>
      </c>
      <c r="O1240" s="89" t="s">
        <v>23</v>
      </c>
      <c r="P1240" s="89" t="s">
        <v>24</v>
      </c>
      <c r="Q1240" s="89"/>
    </row>
    <row r="1241" spans="1:17" ht="255" x14ac:dyDescent="0.25">
      <c r="A1241" s="7">
        <f t="shared" si="19"/>
        <v>1239</v>
      </c>
      <c r="B1241" s="84" t="s">
        <v>16</v>
      </c>
      <c r="C1241" s="84">
        <v>891180084</v>
      </c>
      <c r="D1241" s="84">
        <v>2</v>
      </c>
      <c r="E1241" s="66" t="s">
        <v>3511</v>
      </c>
      <c r="F1241" s="85">
        <v>36162442</v>
      </c>
      <c r="G1241" s="86">
        <v>8</v>
      </c>
      <c r="H1241" s="70" t="s">
        <v>2861</v>
      </c>
      <c r="I1241" s="70" t="s">
        <v>3520</v>
      </c>
      <c r="J1241" s="87" t="s">
        <v>3521</v>
      </c>
      <c r="K1241" s="88">
        <v>325000</v>
      </c>
      <c r="L1241" s="73" t="s">
        <v>3451</v>
      </c>
      <c r="M1241" s="89" t="s">
        <v>2138</v>
      </c>
      <c r="N1241" s="89" t="s">
        <v>1894</v>
      </c>
      <c r="O1241" s="89" t="s">
        <v>23</v>
      </c>
      <c r="P1241" s="89" t="s">
        <v>24</v>
      </c>
      <c r="Q1241" s="89"/>
    </row>
    <row r="1242" spans="1:17" ht="255" x14ac:dyDescent="0.25">
      <c r="A1242" s="7">
        <f t="shared" si="19"/>
        <v>1240</v>
      </c>
      <c r="B1242" s="84" t="s">
        <v>16</v>
      </c>
      <c r="C1242" s="84">
        <v>891180084</v>
      </c>
      <c r="D1242" s="84">
        <v>2</v>
      </c>
      <c r="E1242" s="66" t="s">
        <v>3517</v>
      </c>
      <c r="F1242" s="85">
        <v>52227770</v>
      </c>
      <c r="G1242" s="86">
        <v>8</v>
      </c>
      <c r="H1242" s="70" t="s">
        <v>3522</v>
      </c>
      <c r="I1242" s="70" t="s">
        <v>3523</v>
      </c>
      <c r="J1242" s="87" t="s">
        <v>3521</v>
      </c>
      <c r="K1242" s="88">
        <v>275000</v>
      </c>
      <c r="L1242" s="73" t="s">
        <v>3451</v>
      </c>
      <c r="M1242" s="89" t="s">
        <v>2138</v>
      </c>
      <c r="N1242" s="89" t="s">
        <v>1894</v>
      </c>
      <c r="O1242" s="89" t="s">
        <v>23</v>
      </c>
      <c r="P1242" s="89" t="s">
        <v>24</v>
      </c>
      <c r="Q1242" s="89"/>
    </row>
    <row r="1243" spans="1:17" ht="242.25" x14ac:dyDescent="0.25">
      <c r="A1243" s="7">
        <f t="shared" si="19"/>
        <v>1241</v>
      </c>
      <c r="B1243" s="84" t="s">
        <v>16</v>
      </c>
      <c r="C1243" s="84">
        <v>891180084</v>
      </c>
      <c r="D1243" s="84">
        <v>2</v>
      </c>
      <c r="E1243" s="66" t="s">
        <v>3514</v>
      </c>
      <c r="F1243" s="85">
        <v>26591530</v>
      </c>
      <c r="G1243" s="86">
        <v>1</v>
      </c>
      <c r="H1243" s="70" t="s">
        <v>3524</v>
      </c>
      <c r="I1243" s="70" t="s">
        <v>3525</v>
      </c>
      <c r="J1243" s="87" t="s">
        <v>3521</v>
      </c>
      <c r="K1243" s="88">
        <v>350000</v>
      </c>
      <c r="L1243" s="73" t="s">
        <v>3451</v>
      </c>
      <c r="M1243" s="89" t="s">
        <v>2138</v>
      </c>
      <c r="N1243" s="89" t="s">
        <v>1894</v>
      </c>
      <c r="O1243" s="89" t="s">
        <v>23</v>
      </c>
      <c r="P1243" s="89" t="s">
        <v>24</v>
      </c>
      <c r="Q1243" s="89"/>
    </row>
    <row r="1244" spans="1:17" ht="409.5" x14ac:dyDescent="0.25">
      <c r="A1244" s="7">
        <f t="shared" si="19"/>
        <v>1242</v>
      </c>
      <c r="B1244" s="84" t="s">
        <v>16</v>
      </c>
      <c r="C1244" s="84">
        <v>891180084</v>
      </c>
      <c r="D1244" s="84">
        <v>2</v>
      </c>
      <c r="E1244" s="66" t="s">
        <v>3526</v>
      </c>
      <c r="F1244" s="85">
        <v>40757307</v>
      </c>
      <c r="G1244" s="86">
        <v>0</v>
      </c>
      <c r="H1244" s="70" t="s">
        <v>3527</v>
      </c>
      <c r="I1244" s="70" t="s">
        <v>3528</v>
      </c>
      <c r="J1244" s="87" t="s">
        <v>3521</v>
      </c>
      <c r="K1244" s="88">
        <v>400000</v>
      </c>
      <c r="L1244" s="73" t="s">
        <v>3451</v>
      </c>
      <c r="M1244" s="89" t="s">
        <v>2138</v>
      </c>
      <c r="N1244" s="89" t="s">
        <v>1894</v>
      </c>
      <c r="O1244" s="89" t="s">
        <v>23</v>
      </c>
      <c r="P1244" s="89" t="s">
        <v>24</v>
      </c>
      <c r="Q1244" s="89"/>
    </row>
    <row r="1245" spans="1:17" ht="216.75" x14ac:dyDescent="0.25">
      <c r="A1245" s="7">
        <f t="shared" si="19"/>
        <v>1243</v>
      </c>
      <c r="B1245" s="84" t="s">
        <v>16</v>
      </c>
      <c r="C1245" s="84">
        <v>891180084</v>
      </c>
      <c r="D1245" s="84">
        <v>2</v>
      </c>
      <c r="E1245" s="66" t="s">
        <v>614</v>
      </c>
      <c r="F1245" s="85">
        <v>36172136</v>
      </c>
      <c r="G1245" s="86">
        <v>1</v>
      </c>
      <c r="H1245" s="70" t="s">
        <v>3529</v>
      </c>
      <c r="I1245" s="70" t="s">
        <v>3530</v>
      </c>
      <c r="J1245" s="87" t="s">
        <v>2881</v>
      </c>
      <c r="K1245" s="88">
        <v>450000</v>
      </c>
      <c r="L1245" s="73" t="s">
        <v>3451</v>
      </c>
      <c r="M1245" s="89" t="s">
        <v>2138</v>
      </c>
      <c r="N1245" s="89" t="s">
        <v>1894</v>
      </c>
      <c r="O1245" s="89" t="s">
        <v>23</v>
      </c>
      <c r="P1245" s="89" t="s">
        <v>24</v>
      </c>
      <c r="Q1245" s="89"/>
    </row>
    <row r="1246" spans="1:17" ht="242.25" x14ac:dyDescent="0.25">
      <c r="A1246" s="7">
        <f t="shared" si="19"/>
        <v>1244</v>
      </c>
      <c r="B1246" s="84" t="s">
        <v>16</v>
      </c>
      <c r="C1246" s="84">
        <v>891180084</v>
      </c>
      <c r="D1246" s="84">
        <v>2</v>
      </c>
      <c r="E1246" s="66" t="s">
        <v>3531</v>
      </c>
      <c r="F1246" s="85">
        <v>813008121</v>
      </c>
      <c r="G1246" s="86">
        <v>9</v>
      </c>
      <c r="H1246" s="70" t="s">
        <v>3532</v>
      </c>
      <c r="I1246" s="70" t="s">
        <v>3533</v>
      </c>
      <c r="J1246" s="87" t="s">
        <v>3021</v>
      </c>
      <c r="K1246" s="88">
        <v>1682000</v>
      </c>
      <c r="L1246" s="73" t="s">
        <v>3451</v>
      </c>
      <c r="M1246" s="89" t="s">
        <v>2138</v>
      </c>
      <c r="N1246" s="89" t="s">
        <v>1894</v>
      </c>
      <c r="O1246" s="89" t="s">
        <v>23</v>
      </c>
      <c r="P1246" s="89" t="s">
        <v>24</v>
      </c>
      <c r="Q1246" s="89"/>
    </row>
    <row r="1247" spans="1:17" ht="280.5" x14ac:dyDescent="0.25">
      <c r="A1247" s="7">
        <f t="shared" si="19"/>
        <v>1245</v>
      </c>
      <c r="B1247" s="84" t="s">
        <v>16</v>
      </c>
      <c r="C1247" s="84">
        <v>891180084</v>
      </c>
      <c r="D1247" s="84">
        <v>2</v>
      </c>
      <c r="E1247" s="66" t="s">
        <v>1572</v>
      </c>
      <c r="F1247" s="85">
        <v>830011990</v>
      </c>
      <c r="G1247" s="86">
        <v>5</v>
      </c>
      <c r="H1247" s="70" t="s">
        <v>3534</v>
      </c>
      <c r="I1247" s="70" t="s">
        <v>3535</v>
      </c>
      <c r="J1247" s="87" t="s">
        <v>3044</v>
      </c>
      <c r="K1247" s="88">
        <v>955012</v>
      </c>
      <c r="L1247" s="73" t="s">
        <v>3451</v>
      </c>
      <c r="M1247" s="89" t="s">
        <v>2138</v>
      </c>
      <c r="N1247" s="89" t="s">
        <v>1894</v>
      </c>
      <c r="O1247" s="89" t="s">
        <v>23</v>
      </c>
      <c r="P1247" s="89" t="s">
        <v>24</v>
      </c>
      <c r="Q1247" s="89"/>
    </row>
    <row r="1248" spans="1:17" ht="293.25" x14ac:dyDescent="0.25">
      <c r="A1248" s="7">
        <f t="shared" si="19"/>
        <v>1246</v>
      </c>
      <c r="B1248" s="84" t="s">
        <v>16</v>
      </c>
      <c r="C1248" s="84">
        <v>891180084</v>
      </c>
      <c r="D1248" s="84">
        <v>2</v>
      </c>
      <c r="E1248" s="66" t="s">
        <v>3536</v>
      </c>
      <c r="F1248" s="85">
        <v>91212279</v>
      </c>
      <c r="G1248" s="86">
        <v>9</v>
      </c>
      <c r="H1248" s="70" t="s">
        <v>3537</v>
      </c>
      <c r="I1248" s="70" t="s">
        <v>3538</v>
      </c>
      <c r="J1248" s="87" t="s">
        <v>3539</v>
      </c>
      <c r="K1248" s="88">
        <v>2024000</v>
      </c>
      <c r="L1248" s="73" t="s">
        <v>3451</v>
      </c>
      <c r="M1248" s="89" t="s">
        <v>2138</v>
      </c>
      <c r="N1248" s="89" t="s">
        <v>1894</v>
      </c>
      <c r="O1248" s="89" t="s">
        <v>23</v>
      </c>
      <c r="P1248" s="89" t="s">
        <v>24</v>
      </c>
      <c r="Q1248" s="89"/>
    </row>
    <row r="1249" spans="1:17" ht="191.25" x14ac:dyDescent="0.25">
      <c r="A1249" s="7">
        <f t="shared" si="19"/>
        <v>1247</v>
      </c>
      <c r="B1249" s="15" t="s">
        <v>16</v>
      </c>
      <c r="C1249" s="8">
        <v>891180084</v>
      </c>
      <c r="D1249" s="8">
        <v>2</v>
      </c>
      <c r="E1249" s="91" t="s">
        <v>3540</v>
      </c>
      <c r="F1249" s="91">
        <v>26424139</v>
      </c>
      <c r="G1249" s="9">
        <v>1</v>
      </c>
      <c r="H1249" s="92" t="s">
        <v>3541</v>
      </c>
      <c r="I1249" s="92" t="s">
        <v>3542</v>
      </c>
      <c r="J1249" s="93">
        <v>40918</v>
      </c>
      <c r="K1249" s="94">
        <v>7150000</v>
      </c>
      <c r="L1249" s="95" t="s">
        <v>3543</v>
      </c>
      <c r="M1249" s="96" t="s">
        <v>3544</v>
      </c>
      <c r="N1249" s="5" t="s">
        <v>22</v>
      </c>
      <c r="O1249" s="5" t="s">
        <v>23</v>
      </c>
      <c r="P1249" s="5" t="s">
        <v>24</v>
      </c>
      <c r="Q1249" s="5"/>
    </row>
    <row r="1250" spans="1:17" ht="204" x14ac:dyDescent="0.25">
      <c r="A1250" s="7">
        <f t="shared" si="19"/>
        <v>1248</v>
      </c>
      <c r="B1250" s="15" t="s">
        <v>16</v>
      </c>
      <c r="C1250" s="8">
        <v>891180084</v>
      </c>
      <c r="D1250" s="8">
        <v>2</v>
      </c>
      <c r="E1250" s="91" t="s">
        <v>2364</v>
      </c>
      <c r="F1250" s="91">
        <v>36067387</v>
      </c>
      <c r="G1250" s="9">
        <v>4</v>
      </c>
      <c r="H1250" s="92" t="s">
        <v>3545</v>
      </c>
      <c r="I1250" s="92" t="s">
        <v>3546</v>
      </c>
      <c r="J1250" s="93">
        <v>40918</v>
      </c>
      <c r="K1250" s="94">
        <v>7150000</v>
      </c>
      <c r="L1250" s="95" t="s">
        <v>3543</v>
      </c>
      <c r="M1250" s="96" t="s">
        <v>3544</v>
      </c>
      <c r="N1250" s="5" t="s">
        <v>22</v>
      </c>
      <c r="O1250" s="5" t="s">
        <v>23</v>
      </c>
      <c r="P1250" s="5" t="s">
        <v>24</v>
      </c>
      <c r="Q1250" s="5"/>
    </row>
    <row r="1251" spans="1:17" ht="191.25" x14ac:dyDescent="0.25">
      <c r="A1251" s="7">
        <f t="shared" si="19"/>
        <v>1249</v>
      </c>
      <c r="B1251" s="15" t="s">
        <v>16</v>
      </c>
      <c r="C1251" s="8">
        <v>891180084</v>
      </c>
      <c r="D1251" s="8">
        <v>2</v>
      </c>
      <c r="E1251" s="91" t="s">
        <v>3547</v>
      </c>
      <c r="F1251" s="91">
        <v>16585482</v>
      </c>
      <c r="G1251" s="9">
        <v>5</v>
      </c>
      <c r="H1251" s="92" t="s">
        <v>3548</v>
      </c>
      <c r="I1251" s="92" t="s">
        <v>3549</v>
      </c>
      <c r="J1251" s="93">
        <v>40927</v>
      </c>
      <c r="K1251" s="94">
        <v>3474208</v>
      </c>
      <c r="L1251" s="95" t="s">
        <v>3543</v>
      </c>
      <c r="M1251" s="96" t="s">
        <v>3544</v>
      </c>
      <c r="N1251" s="5" t="s">
        <v>22</v>
      </c>
      <c r="O1251" s="5" t="s">
        <v>23</v>
      </c>
      <c r="P1251" s="5" t="s">
        <v>24</v>
      </c>
      <c r="Q1251" s="5"/>
    </row>
    <row r="1252" spans="1:17" ht="191.25" x14ac:dyDescent="0.25">
      <c r="A1252" s="7">
        <f t="shared" si="19"/>
        <v>1250</v>
      </c>
      <c r="B1252" s="15" t="s">
        <v>16</v>
      </c>
      <c r="C1252" s="8">
        <v>891180084</v>
      </c>
      <c r="D1252" s="8">
        <v>2</v>
      </c>
      <c r="E1252" s="91" t="s">
        <v>3550</v>
      </c>
      <c r="F1252" s="91">
        <v>36180055</v>
      </c>
      <c r="G1252" s="9">
        <v>7</v>
      </c>
      <c r="H1252" s="92" t="s">
        <v>3551</v>
      </c>
      <c r="I1252" s="92" t="s">
        <v>3552</v>
      </c>
      <c r="J1252" s="93">
        <v>40925</v>
      </c>
      <c r="K1252" s="94">
        <v>6760000</v>
      </c>
      <c r="L1252" s="95" t="s">
        <v>3543</v>
      </c>
      <c r="M1252" s="96" t="s">
        <v>3544</v>
      </c>
      <c r="N1252" s="5" t="s">
        <v>22</v>
      </c>
      <c r="O1252" s="5" t="s">
        <v>23</v>
      </c>
      <c r="P1252" s="5" t="s">
        <v>24</v>
      </c>
      <c r="Q1252" s="5"/>
    </row>
    <row r="1253" spans="1:17" ht="267.75" x14ac:dyDescent="0.25">
      <c r="A1253" s="7">
        <f t="shared" si="19"/>
        <v>1251</v>
      </c>
      <c r="B1253" s="15" t="s">
        <v>16</v>
      </c>
      <c r="C1253" s="8">
        <v>891180084</v>
      </c>
      <c r="D1253" s="8">
        <v>2</v>
      </c>
      <c r="E1253" s="91" t="s">
        <v>3553</v>
      </c>
      <c r="F1253" s="91">
        <v>33751116</v>
      </c>
      <c r="G1253" s="9">
        <v>8</v>
      </c>
      <c r="H1253" s="92" t="s">
        <v>3554</v>
      </c>
      <c r="I1253" s="92" t="s">
        <v>3555</v>
      </c>
      <c r="J1253" s="93">
        <v>40935</v>
      </c>
      <c r="K1253" s="94">
        <v>7500000</v>
      </c>
      <c r="L1253" s="95" t="s">
        <v>3543</v>
      </c>
      <c r="M1253" s="96" t="s">
        <v>3544</v>
      </c>
      <c r="N1253" s="5" t="s">
        <v>22</v>
      </c>
      <c r="O1253" s="5" t="s">
        <v>23</v>
      </c>
      <c r="P1253" s="5" t="s">
        <v>24</v>
      </c>
      <c r="Q1253" s="5"/>
    </row>
    <row r="1254" spans="1:17" ht="178.5" x14ac:dyDescent="0.25">
      <c r="A1254" s="7">
        <f t="shared" si="19"/>
        <v>1252</v>
      </c>
      <c r="B1254" s="15" t="s">
        <v>16</v>
      </c>
      <c r="C1254" s="8">
        <v>891180084</v>
      </c>
      <c r="D1254" s="8">
        <v>2</v>
      </c>
      <c r="E1254" s="91" t="s">
        <v>3556</v>
      </c>
      <c r="F1254" s="91">
        <v>14870919</v>
      </c>
      <c r="G1254" s="9">
        <v>6</v>
      </c>
      <c r="H1254" s="92" t="s">
        <v>3557</v>
      </c>
      <c r="I1254" s="92" t="s">
        <v>3558</v>
      </c>
      <c r="J1254" s="93">
        <v>40940</v>
      </c>
      <c r="K1254" s="94">
        <v>2156704</v>
      </c>
      <c r="L1254" s="95" t="s">
        <v>3543</v>
      </c>
      <c r="M1254" s="96" t="s">
        <v>3544</v>
      </c>
      <c r="N1254" s="5" t="s">
        <v>22</v>
      </c>
      <c r="O1254" s="5" t="s">
        <v>23</v>
      </c>
      <c r="P1254" s="5" t="s">
        <v>24</v>
      </c>
      <c r="Q1254" s="5"/>
    </row>
    <row r="1255" spans="1:17" ht="191.25" x14ac:dyDescent="0.25">
      <c r="A1255" s="7">
        <f t="shared" si="19"/>
        <v>1253</v>
      </c>
      <c r="B1255" s="15" t="s">
        <v>16</v>
      </c>
      <c r="C1255" s="8">
        <v>891180084</v>
      </c>
      <c r="D1255" s="8">
        <v>2</v>
      </c>
      <c r="E1255" s="91" t="s">
        <v>3559</v>
      </c>
      <c r="F1255" s="91">
        <v>17141212</v>
      </c>
      <c r="G1255" s="9">
        <v>1</v>
      </c>
      <c r="H1255" s="92" t="s">
        <v>3560</v>
      </c>
      <c r="I1255" s="92" t="s">
        <v>3561</v>
      </c>
      <c r="J1255" s="93">
        <v>40949</v>
      </c>
      <c r="K1255" s="94">
        <v>3474208</v>
      </c>
      <c r="L1255" s="95" t="s">
        <v>3543</v>
      </c>
      <c r="M1255" s="96" t="s">
        <v>3544</v>
      </c>
      <c r="N1255" s="5" t="s">
        <v>22</v>
      </c>
      <c r="O1255" s="5" t="s">
        <v>23</v>
      </c>
      <c r="P1255" s="5" t="s">
        <v>24</v>
      </c>
      <c r="Q1255" s="5"/>
    </row>
    <row r="1256" spans="1:17" ht="242.25" x14ac:dyDescent="0.25">
      <c r="A1256" s="7">
        <f t="shared" si="19"/>
        <v>1254</v>
      </c>
      <c r="B1256" s="15" t="s">
        <v>16</v>
      </c>
      <c r="C1256" s="8">
        <v>891180084</v>
      </c>
      <c r="D1256" s="8">
        <v>2</v>
      </c>
      <c r="E1256" s="91" t="s">
        <v>3562</v>
      </c>
      <c r="F1256" s="91">
        <v>79119534</v>
      </c>
      <c r="G1256" s="9">
        <v>1</v>
      </c>
      <c r="H1256" s="92" t="s">
        <v>3563</v>
      </c>
      <c r="I1256" s="92" t="s">
        <v>3564</v>
      </c>
      <c r="J1256" s="93">
        <v>40948</v>
      </c>
      <c r="K1256" s="94">
        <v>1835600</v>
      </c>
      <c r="L1256" s="95" t="s">
        <v>3543</v>
      </c>
      <c r="M1256" s="96" t="s">
        <v>3544</v>
      </c>
      <c r="N1256" s="5" t="s">
        <v>22</v>
      </c>
      <c r="O1256" s="5" t="s">
        <v>23</v>
      </c>
      <c r="P1256" s="5" t="s">
        <v>24</v>
      </c>
      <c r="Q1256" s="5"/>
    </row>
    <row r="1257" spans="1:17" ht="242.25" x14ac:dyDescent="0.25">
      <c r="A1257" s="7">
        <f t="shared" si="19"/>
        <v>1255</v>
      </c>
      <c r="B1257" s="15" t="s">
        <v>16</v>
      </c>
      <c r="C1257" s="8">
        <v>891180084</v>
      </c>
      <c r="D1257" s="8">
        <v>2</v>
      </c>
      <c r="E1257" s="91" t="s">
        <v>3565</v>
      </c>
      <c r="F1257" s="91">
        <v>14225040</v>
      </c>
      <c r="G1257" s="9">
        <v>2</v>
      </c>
      <c r="H1257" s="92" t="s">
        <v>3566</v>
      </c>
      <c r="I1257" s="92" t="s">
        <v>3567</v>
      </c>
      <c r="J1257" s="93">
        <v>40954</v>
      </c>
      <c r="K1257" s="94">
        <v>3512310</v>
      </c>
      <c r="L1257" s="95" t="s">
        <v>3543</v>
      </c>
      <c r="M1257" s="96" t="s">
        <v>3544</v>
      </c>
      <c r="N1257" s="5" t="s">
        <v>22</v>
      </c>
      <c r="O1257" s="5" t="s">
        <v>23</v>
      </c>
      <c r="P1257" s="5" t="s">
        <v>24</v>
      </c>
      <c r="Q1257" s="5"/>
    </row>
    <row r="1258" spans="1:17" ht="191.25" x14ac:dyDescent="0.25">
      <c r="A1258" s="7">
        <f t="shared" si="19"/>
        <v>1256</v>
      </c>
      <c r="B1258" s="15" t="s">
        <v>16</v>
      </c>
      <c r="C1258" s="8">
        <v>891180084</v>
      </c>
      <c r="D1258" s="8">
        <v>2</v>
      </c>
      <c r="E1258" s="91" t="s">
        <v>3568</v>
      </c>
      <c r="F1258" s="91">
        <v>7709018</v>
      </c>
      <c r="G1258" s="9">
        <v>2</v>
      </c>
      <c r="H1258" s="92" t="s">
        <v>3569</v>
      </c>
      <c r="I1258" s="92" t="s">
        <v>3570</v>
      </c>
      <c r="J1258" s="93">
        <v>40962</v>
      </c>
      <c r="K1258" s="94">
        <v>1835600</v>
      </c>
      <c r="L1258" s="95" t="s">
        <v>3543</v>
      </c>
      <c r="M1258" s="96" t="s">
        <v>3544</v>
      </c>
      <c r="N1258" s="5" t="s">
        <v>22</v>
      </c>
      <c r="O1258" s="5" t="s">
        <v>23</v>
      </c>
      <c r="P1258" s="5" t="s">
        <v>24</v>
      </c>
      <c r="Q1258" s="5"/>
    </row>
    <row r="1259" spans="1:17" ht="293.25" x14ac:dyDescent="0.25">
      <c r="A1259" s="7">
        <f t="shared" si="19"/>
        <v>1257</v>
      </c>
      <c r="B1259" s="15" t="s">
        <v>16</v>
      </c>
      <c r="C1259" s="8">
        <v>891180084</v>
      </c>
      <c r="D1259" s="8">
        <v>2</v>
      </c>
      <c r="E1259" s="91" t="s">
        <v>3571</v>
      </c>
      <c r="F1259" s="91">
        <v>31985131</v>
      </c>
      <c r="G1259" s="9">
        <v>6</v>
      </c>
      <c r="H1259" s="92" t="s">
        <v>3572</v>
      </c>
      <c r="I1259" s="92" t="s">
        <v>3573</v>
      </c>
      <c r="J1259" s="93">
        <v>40967</v>
      </c>
      <c r="K1259" s="94">
        <v>3474208</v>
      </c>
      <c r="L1259" s="95" t="s">
        <v>3543</v>
      </c>
      <c r="M1259" s="96" t="s">
        <v>3544</v>
      </c>
      <c r="N1259" s="5" t="s">
        <v>22</v>
      </c>
      <c r="O1259" s="5" t="s">
        <v>23</v>
      </c>
      <c r="P1259" s="5" t="s">
        <v>24</v>
      </c>
      <c r="Q1259" s="5"/>
    </row>
    <row r="1260" spans="1:17" ht="204" x14ac:dyDescent="0.25">
      <c r="A1260" s="7">
        <f t="shared" si="19"/>
        <v>1258</v>
      </c>
      <c r="B1260" s="15" t="s">
        <v>16</v>
      </c>
      <c r="C1260" s="8">
        <v>891180084</v>
      </c>
      <c r="D1260" s="8">
        <v>2</v>
      </c>
      <c r="E1260" s="91" t="s">
        <v>3574</v>
      </c>
      <c r="F1260" s="91">
        <v>26430574</v>
      </c>
      <c r="G1260" s="9">
        <v>5</v>
      </c>
      <c r="H1260" s="92" t="s">
        <v>3575</v>
      </c>
      <c r="I1260" s="92" t="s">
        <v>3576</v>
      </c>
      <c r="J1260" s="93">
        <v>40968</v>
      </c>
      <c r="K1260" s="94">
        <v>2747304</v>
      </c>
      <c r="L1260" s="95" t="s">
        <v>3543</v>
      </c>
      <c r="M1260" s="96" t="s">
        <v>3544</v>
      </c>
      <c r="N1260" s="5" t="s">
        <v>22</v>
      </c>
      <c r="O1260" s="5" t="s">
        <v>23</v>
      </c>
      <c r="P1260" s="5" t="s">
        <v>24</v>
      </c>
      <c r="Q1260" s="5"/>
    </row>
    <row r="1261" spans="1:17" ht="165.75" x14ac:dyDescent="0.25">
      <c r="A1261" s="7">
        <f t="shared" si="19"/>
        <v>1259</v>
      </c>
      <c r="B1261" s="15" t="s">
        <v>16</v>
      </c>
      <c r="C1261" s="8">
        <v>891180084</v>
      </c>
      <c r="D1261" s="8">
        <v>2</v>
      </c>
      <c r="E1261" s="91" t="s">
        <v>3577</v>
      </c>
      <c r="F1261" s="91">
        <v>36151531</v>
      </c>
      <c r="G1261" s="9">
        <v>8</v>
      </c>
      <c r="H1261" s="92" t="s">
        <v>3578</v>
      </c>
      <c r="I1261" s="92" t="s">
        <v>3579</v>
      </c>
      <c r="J1261" s="93">
        <v>40955</v>
      </c>
      <c r="K1261" s="94">
        <v>6960392</v>
      </c>
      <c r="L1261" s="95" t="s">
        <v>3543</v>
      </c>
      <c r="M1261" s="96" t="s">
        <v>3544</v>
      </c>
      <c r="N1261" s="5" t="s">
        <v>22</v>
      </c>
      <c r="O1261" s="5" t="s">
        <v>23</v>
      </c>
      <c r="P1261" s="5" t="s">
        <v>24</v>
      </c>
      <c r="Q1261" s="5"/>
    </row>
    <row r="1262" spans="1:17" ht="242.25" x14ac:dyDescent="0.25">
      <c r="A1262" s="7">
        <f t="shared" si="19"/>
        <v>1260</v>
      </c>
      <c r="B1262" s="15" t="s">
        <v>16</v>
      </c>
      <c r="C1262" s="8">
        <v>891180084</v>
      </c>
      <c r="D1262" s="8">
        <v>2</v>
      </c>
      <c r="E1262" s="91" t="s">
        <v>3580</v>
      </c>
      <c r="F1262" s="91">
        <v>94501778</v>
      </c>
      <c r="G1262" s="9">
        <v>3</v>
      </c>
      <c r="H1262" s="92" t="s">
        <v>3581</v>
      </c>
      <c r="I1262" s="92" t="s">
        <v>3582</v>
      </c>
      <c r="J1262" s="93">
        <v>40976</v>
      </c>
      <c r="K1262" s="94">
        <v>1835600</v>
      </c>
      <c r="L1262" s="95" t="s">
        <v>3543</v>
      </c>
      <c r="M1262" s="96" t="s">
        <v>3544</v>
      </c>
      <c r="N1262" s="5" t="s">
        <v>22</v>
      </c>
      <c r="O1262" s="5" t="s">
        <v>23</v>
      </c>
      <c r="P1262" s="5" t="s">
        <v>24</v>
      </c>
      <c r="Q1262" s="5"/>
    </row>
    <row r="1263" spans="1:17" ht="255" x14ac:dyDescent="0.25">
      <c r="A1263" s="7">
        <f t="shared" si="19"/>
        <v>1261</v>
      </c>
      <c r="B1263" s="15" t="s">
        <v>16</v>
      </c>
      <c r="C1263" s="8">
        <v>891180084</v>
      </c>
      <c r="D1263" s="8">
        <v>2</v>
      </c>
      <c r="E1263" s="91" t="s">
        <v>3583</v>
      </c>
      <c r="F1263" s="91">
        <v>5795187</v>
      </c>
      <c r="G1263" s="9">
        <v>8</v>
      </c>
      <c r="H1263" s="92" t="s">
        <v>3584</v>
      </c>
      <c r="I1263" s="92" t="s">
        <v>3585</v>
      </c>
      <c r="J1263" s="93">
        <v>40983</v>
      </c>
      <c r="K1263" s="94">
        <v>5506800</v>
      </c>
      <c r="L1263" s="95" t="s">
        <v>3543</v>
      </c>
      <c r="M1263" s="96" t="s">
        <v>3544</v>
      </c>
      <c r="N1263" s="5" t="s">
        <v>22</v>
      </c>
      <c r="O1263" s="5" t="s">
        <v>23</v>
      </c>
      <c r="P1263" s="5" t="s">
        <v>24</v>
      </c>
      <c r="Q1263" s="5"/>
    </row>
    <row r="1264" spans="1:17" ht="255" x14ac:dyDescent="0.25">
      <c r="A1264" s="7">
        <f t="shared" si="19"/>
        <v>1262</v>
      </c>
      <c r="B1264" s="15" t="s">
        <v>16</v>
      </c>
      <c r="C1264" s="8">
        <v>891180084</v>
      </c>
      <c r="D1264" s="8">
        <v>2</v>
      </c>
      <c r="E1264" s="91" t="s">
        <v>3586</v>
      </c>
      <c r="F1264" s="91">
        <v>14931673</v>
      </c>
      <c r="G1264" s="9">
        <v>2</v>
      </c>
      <c r="H1264" s="92" t="s">
        <v>3587</v>
      </c>
      <c r="I1264" s="92" t="s">
        <v>3588</v>
      </c>
      <c r="J1264" s="93">
        <v>40973</v>
      </c>
      <c r="K1264" s="94">
        <v>5211312</v>
      </c>
      <c r="L1264" s="95" t="s">
        <v>3543</v>
      </c>
      <c r="M1264" s="96" t="s">
        <v>3544</v>
      </c>
      <c r="N1264" s="5" t="s">
        <v>22</v>
      </c>
      <c r="O1264" s="5" t="s">
        <v>23</v>
      </c>
      <c r="P1264" s="5" t="s">
        <v>24</v>
      </c>
      <c r="Q1264" s="5"/>
    </row>
    <row r="1265" spans="1:17" ht="165.75" x14ac:dyDescent="0.25">
      <c r="A1265" s="7">
        <f t="shared" si="19"/>
        <v>1263</v>
      </c>
      <c r="B1265" s="15" t="s">
        <v>16</v>
      </c>
      <c r="C1265" s="8">
        <v>891180084</v>
      </c>
      <c r="D1265" s="8">
        <v>2</v>
      </c>
      <c r="E1265" s="91" t="s">
        <v>3589</v>
      </c>
      <c r="F1265" s="91">
        <v>93400793</v>
      </c>
      <c r="G1265" s="9">
        <v>7</v>
      </c>
      <c r="H1265" s="92" t="s">
        <v>3590</v>
      </c>
      <c r="I1265" s="92" t="s">
        <v>3591</v>
      </c>
      <c r="J1265" s="93">
        <v>40956</v>
      </c>
      <c r="K1265" s="94">
        <v>1120000</v>
      </c>
      <c r="L1265" s="95" t="s">
        <v>3543</v>
      </c>
      <c r="M1265" s="96" t="s">
        <v>3544</v>
      </c>
      <c r="N1265" s="5" t="s">
        <v>22</v>
      </c>
      <c r="O1265" s="5" t="s">
        <v>23</v>
      </c>
      <c r="P1265" s="5" t="s">
        <v>24</v>
      </c>
      <c r="Q1265" s="5"/>
    </row>
    <row r="1266" spans="1:17" ht="344.25" x14ac:dyDescent="0.25">
      <c r="A1266" s="7">
        <f t="shared" si="19"/>
        <v>1264</v>
      </c>
      <c r="B1266" s="15" t="s">
        <v>16</v>
      </c>
      <c r="C1266" s="8">
        <v>891180084</v>
      </c>
      <c r="D1266" s="8">
        <v>2</v>
      </c>
      <c r="E1266" s="91" t="s">
        <v>1908</v>
      </c>
      <c r="F1266" s="91">
        <v>900116087</v>
      </c>
      <c r="G1266" s="9">
        <v>4</v>
      </c>
      <c r="H1266" s="92" t="s">
        <v>3592</v>
      </c>
      <c r="I1266" s="92" t="s">
        <v>3593</v>
      </c>
      <c r="J1266" s="93">
        <v>40940</v>
      </c>
      <c r="K1266" s="94">
        <v>32200000</v>
      </c>
      <c r="L1266" s="23" t="s">
        <v>362</v>
      </c>
      <c r="M1266" s="96" t="s">
        <v>3544</v>
      </c>
      <c r="N1266" s="5" t="s">
        <v>22</v>
      </c>
      <c r="O1266" s="5" t="s">
        <v>23</v>
      </c>
      <c r="P1266" s="5" t="s">
        <v>24</v>
      </c>
      <c r="Q1266" s="5"/>
    </row>
    <row r="1267" spans="1:17" ht="344.25" x14ac:dyDescent="0.25">
      <c r="A1267" s="7">
        <f t="shared" si="19"/>
        <v>1265</v>
      </c>
      <c r="B1267" s="15" t="s">
        <v>16</v>
      </c>
      <c r="C1267" s="8">
        <v>891180084</v>
      </c>
      <c r="D1267" s="8">
        <v>2</v>
      </c>
      <c r="E1267" s="91" t="s">
        <v>3594</v>
      </c>
      <c r="F1267" s="91">
        <v>36148225</v>
      </c>
      <c r="G1267" s="9">
        <v>8</v>
      </c>
      <c r="H1267" s="92" t="s">
        <v>3595</v>
      </c>
      <c r="I1267" s="92" t="s">
        <v>3596</v>
      </c>
      <c r="J1267" s="93">
        <v>40940</v>
      </c>
      <c r="K1267" s="94">
        <v>14659000</v>
      </c>
      <c r="L1267" s="23" t="s">
        <v>362</v>
      </c>
      <c r="M1267" s="96" t="s">
        <v>3544</v>
      </c>
      <c r="N1267" s="5" t="s">
        <v>22</v>
      </c>
      <c r="O1267" s="5" t="s">
        <v>23</v>
      </c>
      <c r="P1267" s="5" t="s">
        <v>24</v>
      </c>
      <c r="Q1267" s="5"/>
    </row>
    <row r="1268" spans="1:17" ht="331.5" x14ac:dyDescent="0.25">
      <c r="A1268" s="7">
        <f t="shared" si="19"/>
        <v>1266</v>
      </c>
      <c r="B1268" s="15" t="s">
        <v>16</v>
      </c>
      <c r="C1268" s="8">
        <v>891180084</v>
      </c>
      <c r="D1268" s="8">
        <v>2</v>
      </c>
      <c r="E1268" s="91" t="s">
        <v>3597</v>
      </c>
      <c r="F1268" s="91">
        <v>51580461</v>
      </c>
      <c r="G1268" s="9">
        <v>5</v>
      </c>
      <c r="H1268" s="92" t="s">
        <v>3598</v>
      </c>
      <c r="I1268" s="92" t="s">
        <v>3599</v>
      </c>
      <c r="J1268" s="93">
        <v>40941</v>
      </c>
      <c r="K1268" s="94">
        <v>16260000</v>
      </c>
      <c r="L1268" s="23" t="s">
        <v>362</v>
      </c>
      <c r="M1268" s="96" t="s">
        <v>3544</v>
      </c>
      <c r="N1268" s="5" t="s">
        <v>22</v>
      </c>
      <c r="O1268" s="5" t="s">
        <v>23</v>
      </c>
      <c r="P1268" s="5" t="s">
        <v>24</v>
      </c>
      <c r="Q1268" s="5"/>
    </row>
    <row r="1269" spans="1:17" ht="357" x14ac:dyDescent="0.25">
      <c r="A1269" s="7">
        <f t="shared" si="19"/>
        <v>1267</v>
      </c>
      <c r="B1269" s="15" t="s">
        <v>16</v>
      </c>
      <c r="C1269" s="8">
        <v>891180084</v>
      </c>
      <c r="D1269" s="8">
        <v>2</v>
      </c>
      <c r="E1269" s="91" t="s">
        <v>67</v>
      </c>
      <c r="F1269" s="91">
        <v>1075241426</v>
      </c>
      <c r="G1269" s="9">
        <v>1</v>
      </c>
      <c r="H1269" s="92" t="s">
        <v>3600</v>
      </c>
      <c r="I1269" s="92" t="s">
        <v>3601</v>
      </c>
      <c r="J1269" s="93">
        <v>40945</v>
      </c>
      <c r="K1269" s="94">
        <v>7220000</v>
      </c>
      <c r="L1269" s="23" t="s">
        <v>362</v>
      </c>
      <c r="M1269" s="96" t="s">
        <v>3544</v>
      </c>
      <c r="N1269" s="5" t="s">
        <v>22</v>
      </c>
      <c r="O1269" s="5" t="s">
        <v>23</v>
      </c>
      <c r="P1269" s="5" t="s">
        <v>24</v>
      </c>
      <c r="Q1269" s="5"/>
    </row>
    <row r="1270" spans="1:17" ht="331.5" x14ac:dyDescent="0.25">
      <c r="A1270" s="7">
        <f t="shared" si="19"/>
        <v>1268</v>
      </c>
      <c r="B1270" s="15" t="s">
        <v>16</v>
      </c>
      <c r="C1270" s="8">
        <v>891180084</v>
      </c>
      <c r="D1270" s="8">
        <v>2</v>
      </c>
      <c r="E1270" s="91" t="s">
        <v>3602</v>
      </c>
      <c r="F1270" s="91">
        <v>26418822</v>
      </c>
      <c r="G1270" s="9">
        <v>8</v>
      </c>
      <c r="H1270" s="92" t="s">
        <v>3603</v>
      </c>
      <c r="I1270" s="92" t="s">
        <v>3604</v>
      </c>
      <c r="J1270" s="93">
        <v>40956</v>
      </c>
      <c r="K1270" s="94">
        <v>3000000</v>
      </c>
      <c r="L1270" s="23" t="s">
        <v>362</v>
      </c>
      <c r="M1270" s="96" t="s">
        <v>3544</v>
      </c>
      <c r="N1270" s="5" t="s">
        <v>22</v>
      </c>
      <c r="O1270" s="5" t="s">
        <v>23</v>
      </c>
      <c r="P1270" s="5" t="s">
        <v>24</v>
      </c>
      <c r="Q1270" s="5"/>
    </row>
    <row r="1271" spans="1:17" ht="369.75" x14ac:dyDescent="0.25">
      <c r="A1271" s="7">
        <f t="shared" si="19"/>
        <v>1269</v>
      </c>
      <c r="B1271" s="15" t="s">
        <v>16</v>
      </c>
      <c r="C1271" s="8">
        <v>891180084</v>
      </c>
      <c r="D1271" s="8">
        <v>2</v>
      </c>
      <c r="E1271" s="91" t="s">
        <v>3605</v>
      </c>
      <c r="F1271" s="91">
        <v>1075216567</v>
      </c>
      <c r="G1271" s="9">
        <v>6</v>
      </c>
      <c r="H1271" s="92" t="s">
        <v>3606</v>
      </c>
      <c r="I1271" s="92" t="s">
        <v>3607</v>
      </c>
      <c r="J1271" s="93">
        <v>40961</v>
      </c>
      <c r="K1271" s="94">
        <v>2960000</v>
      </c>
      <c r="L1271" s="23" t="s">
        <v>362</v>
      </c>
      <c r="M1271" s="96" t="s">
        <v>3544</v>
      </c>
      <c r="N1271" s="5" t="s">
        <v>22</v>
      </c>
      <c r="O1271" s="5" t="s">
        <v>23</v>
      </c>
      <c r="P1271" s="5" t="s">
        <v>24</v>
      </c>
      <c r="Q1271" s="5"/>
    </row>
    <row r="1272" spans="1:17" ht="267.75" x14ac:dyDescent="0.25">
      <c r="A1272" s="7">
        <f t="shared" si="19"/>
        <v>1270</v>
      </c>
      <c r="B1272" s="15" t="s">
        <v>16</v>
      </c>
      <c r="C1272" s="8">
        <v>891180084</v>
      </c>
      <c r="D1272" s="8">
        <v>2</v>
      </c>
      <c r="E1272" s="91" t="s">
        <v>224</v>
      </c>
      <c r="F1272" s="91">
        <v>900170943</v>
      </c>
      <c r="G1272" s="9">
        <v>3</v>
      </c>
      <c r="H1272" s="92" t="s">
        <v>3608</v>
      </c>
      <c r="I1272" s="92" t="s">
        <v>3609</v>
      </c>
      <c r="J1272" s="93">
        <v>40970</v>
      </c>
      <c r="K1272" s="97">
        <v>8848364</v>
      </c>
      <c r="L1272" s="23" t="s">
        <v>362</v>
      </c>
      <c r="M1272" s="96" t="s">
        <v>3544</v>
      </c>
      <c r="N1272" s="5" t="s">
        <v>22</v>
      </c>
      <c r="O1272" s="5" t="s">
        <v>23</v>
      </c>
      <c r="P1272" s="5" t="s">
        <v>24</v>
      </c>
      <c r="Q1272" s="5"/>
    </row>
    <row r="1273" spans="1:17" ht="267.75" x14ac:dyDescent="0.25">
      <c r="A1273" s="7">
        <f t="shared" si="19"/>
        <v>1271</v>
      </c>
      <c r="B1273" s="15" t="s">
        <v>16</v>
      </c>
      <c r="C1273" s="8">
        <v>891180084</v>
      </c>
      <c r="D1273" s="8">
        <v>2</v>
      </c>
      <c r="E1273" s="98" t="s">
        <v>3610</v>
      </c>
      <c r="F1273" s="98">
        <v>79471502</v>
      </c>
      <c r="G1273" s="9">
        <v>3</v>
      </c>
      <c r="H1273" s="99" t="s">
        <v>3611</v>
      </c>
      <c r="I1273" s="99" t="s">
        <v>3612</v>
      </c>
      <c r="J1273" s="100">
        <v>41011</v>
      </c>
      <c r="K1273" s="97">
        <v>5506800</v>
      </c>
      <c r="L1273" s="23" t="s">
        <v>3543</v>
      </c>
      <c r="M1273" s="96" t="s">
        <v>3544</v>
      </c>
      <c r="N1273" s="5" t="s">
        <v>22</v>
      </c>
      <c r="O1273" s="5" t="s">
        <v>23</v>
      </c>
      <c r="P1273" s="5" t="s">
        <v>24</v>
      </c>
      <c r="Q1273" s="5"/>
    </row>
    <row r="1274" spans="1:17" ht="216.75" x14ac:dyDescent="0.25">
      <c r="A1274" s="7">
        <f t="shared" si="19"/>
        <v>1272</v>
      </c>
      <c r="B1274" s="15" t="s">
        <v>16</v>
      </c>
      <c r="C1274" s="8">
        <v>891180084</v>
      </c>
      <c r="D1274" s="8">
        <v>2</v>
      </c>
      <c r="E1274" s="98" t="s">
        <v>3613</v>
      </c>
      <c r="F1274" s="98">
        <v>13834999</v>
      </c>
      <c r="G1274" s="9">
        <v>9</v>
      </c>
      <c r="H1274" s="99" t="s">
        <v>3614</v>
      </c>
      <c r="I1274" s="99" t="s">
        <v>3615</v>
      </c>
      <c r="J1274" s="100">
        <v>41010</v>
      </c>
      <c r="K1274" s="97">
        <v>3418230</v>
      </c>
      <c r="L1274" s="23" t="s">
        <v>3543</v>
      </c>
      <c r="M1274" s="96" t="s">
        <v>3544</v>
      </c>
      <c r="N1274" s="5" t="s">
        <v>22</v>
      </c>
      <c r="O1274" s="5" t="s">
        <v>23</v>
      </c>
      <c r="P1274" s="5" t="s">
        <v>24</v>
      </c>
      <c r="Q1274" s="5"/>
    </row>
    <row r="1275" spans="1:17" ht="204" x14ac:dyDescent="0.25">
      <c r="A1275" s="7">
        <f t="shared" si="19"/>
        <v>1273</v>
      </c>
      <c r="B1275" s="15" t="s">
        <v>16</v>
      </c>
      <c r="C1275" s="8">
        <v>891180084</v>
      </c>
      <c r="D1275" s="8">
        <v>2</v>
      </c>
      <c r="E1275" s="98" t="s">
        <v>3616</v>
      </c>
      <c r="F1275" s="98">
        <v>80195023</v>
      </c>
      <c r="G1275" s="9">
        <v>7</v>
      </c>
      <c r="H1275" s="99" t="s">
        <v>3617</v>
      </c>
      <c r="I1275" s="99" t="s">
        <v>3618</v>
      </c>
      <c r="J1275" s="100">
        <v>41025</v>
      </c>
      <c r="K1275" s="97">
        <v>2800000</v>
      </c>
      <c r="L1275" s="23" t="s">
        <v>3543</v>
      </c>
      <c r="M1275" s="96" t="s">
        <v>3544</v>
      </c>
      <c r="N1275" s="5" t="s">
        <v>22</v>
      </c>
      <c r="O1275" s="5" t="s">
        <v>23</v>
      </c>
      <c r="P1275" s="5" t="s">
        <v>24</v>
      </c>
      <c r="Q1275" s="5"/>
    </row>
    <row r="1276" spans="1:17" ht="216.75" x14ac:dyDescent="0.25">
      <c r="A1276" s="7">
        <f t="shared" si="19"/>
        <v>1274</v>
      </c>
      <c r="B1276" s="15" t="s">
        <v>16</v>
      </c>
      <c r="C1276" s="8">
        <v>891180084</v>
      </c>
      <c r="D1276" s="8">
        <v>2</v>
      </c>
      <c r="E1276" s="98" t="s">
        <v>3619</v>
      </c>
      <c r="F1276" s="98">
        <v>94376219</v>
      </c>
      <c r="G1276" s="9">
        <v>1</v>
      </c>
      <c r="H1276" s="99" t="s">
        <v>3620</v>
      </c>
      <c r="I1276" s="99" t="s">
        <v>3621</v>
      </c>
      <c r="J1276" s="100">
        <v>41016</v>
      </c>
      <c r="K1276" s="97">
        <v>2800000</v>
      </c>
      <c r="L1276" s="23" t="s">
        <v>3543</v>
      </c>
      <c r="M1276" s="96" t="s">
        <v>3544</v>
      </c>
      <c r="N1276" s="5" t="s">
        <v>22</v>
      </c>
      <c r="O1276" s="5" t="s">
        <v>23</v>
      </c>
      <c r="P1276" s="5" t="s">
        <v>24</v>
      </c>
      <c r="Q1276" s="5"/>
    </row>
    <row r="1277" spans="1:17" ht="255" x14ac:dyDescent="0.25">
      <c r="A1277" s="7">
        <f t="shared" si="19"/>
        <v>1275</v>
      </c>
      <c r="B1277" s="15" t="s">
        <v>16</v>
      </c>
      <c r="C1277" s="8">
        <v>891180084</v>
      </c>
      <c r="D1277" s="8">
        <v>2</v>
      </c>
      <c r="E1277" s="98" t="s">
        <v>3622</v>
      </c>
      <c r="F1277" s="98">
        <v>79151857</v>
      </c>
      <c r="G1277" s="9">
        <v>1</v>
      </c>
      <c r="H1277" s="99" t="s">
        <v>3623</v>
      </c>
      <c r="I1277" s="99" t="s">
        <v>3624</v>
      </c>
      <c r="J1277" s="100">
        <v>41040</v>
      </c>
      <c r="K1277" s="97">
        <v>3671200</v>
      </c>
      <c r="L1277" s="23" t="s">
        <v>3543</v>
      </c>
      <c r="M1277" s="96" t="s">
        <v>3544</v>
      </c>
      <c r="N1277" s="5" t="s">
        <v>22</v>
      </c>
      <c r="O1277" s="5" t="s">
        <v>23</v>
      </c>
      <c r="P1277" s="5" t="s">
        <v>24</v>
      </c>
      <c r="Q1277" s="5"/>
    </row>
    <row r="1278" spans="1:17" ht="229.5" x14ac:dyDescent="0.25">
      <c r="A1278" s="7">
        <f t="shared" si="19"/>
        <v>1276</v>
      </c>
      <c r="B1278" s="15" t="s">
        <v>16</v>
      </c>
      <c r="C1278" s="8">
        <v>891180084</v>
      </c>
      <c r="D1278" s="8">
        <v>2</v>
      </c>
      <c r="E1278" s="98" t="s">
        <v>3625</v>
      </c>
      <c r="F1278" s="98">
        <v>16583292</v>
      </c>
      <c r="G1278" s="9">
        <v>3</v>
      </c>
      <c r="H1278" s="99" t="s">
        <v>3626</v>
      </c>
      <c r="I1278" s="99" t="s">
        <v>3627</v>
      </c>
      <c r="J1278" s="100">
        <v>41036</v>
      </c>
      <c r="K1278" s="97">
        <v>5268465</v>
      </c>
      <c r="L1278" s="23" t="s">
        <v>3543</v>
      </c>
      <c r="M1278" s="96" t="s">
        <v>3544</v>
      </c>
      <c r="N1278" s="5" t="s">
        <v>22</v>
      </c>
      <c r="O1278" s="5" t="s">
        <v>23</v>
      </c>
      <c r="P1278" s="5" t="s">
        <v>24</v>
      </c>
      <c r="Q1278" s="5"/>
    </row>
    <row r="1279" spans="1:17" ht="216.75" x14ac:dyDescent="0.25">
      <c r="A1279" s="7">
        <f t="shared" si="19"/>
        <v>1277</v>
      </c>
      <c r="B1279" s="15" t="s">
        <v>16</v>
      </c>
      <c r="C1279" s="8">
        <v>891180084</v>
      </c>
      <c r="D1279" s="8">
        <v>2</v>
      </c>
      <c r="E1279" s="98" t="s">
        <v>3628</v>
      </c>
      <c r="F1279" s="98">
        <v>79837386</v>
      </c>
      <c r="G1279" s="9">
        <v>8</v>
      </c>
      <c r="H1279" s="99" t="s">
        <v>3629</v>
      </c>
      <c r="I1279" s="99" t="s">
        <v>3630</v>
      </c>
      <c r="J1279" s="100">
        <v>41039</v>
      </c>
      <c r="K1279" s="97">
        <v>2240000</v>
      </c>
      <c r="L1279" s="23" t="s">
        <v>3543</v>
      </c>
      <c r="M1279" s="96" t="s">
        <v>3544</v>
      </c>
      <c r="N1279" s="5" t="s">
        <v>22</v>
      </c>
      <c r="O1279" s="5" t="s">
        <v>23</v>
      </c>
      <c r="P1279" s="5" t="s">
        <v>24</v>
      </c>
      <c r="Q1279" s="5"/>
    </row>
    <row r="1280" spans="1:17" ht="216.75" x14ac:dyDescent="0.25">
      <c r="A1280" s="7">
        <f t="shared" si="19"/>
        <v>1278</v>
      </c>
      <c r="B1280" s="15" t="s">
        <v>16</v>
      </c>
      <c r="C1280" s="8">
        <v>891180084</v>
      </c>
      <c r="D1280" s="8">
        <v>2</v>
      </c>
      <c r="E1280" s="98" t="s">
        <v>3631</v>
      </c>
      <c r="F1280" s="98">
        <v>72236582</v>
      </c>
      <c r="G1280" s="9">
        <v>0</v>
      </c>
      <c r="H1280" s="99" t="s">
        <v>3632</v>
      </c>
      <c r="I1280" s="99" t="s">
        <v>3633</v>
      </c>
      <c r="J1280" s="100">
        <v>41047</v>
      </c>
      <c r="K1280" s="97">
        <v>2240000</v>
      </c>
      <c r="L1280" s="23" t="s">
        <v>3543</v>
      </c>
      <c r="M1280" s="96" t="s">
        <v>3544</v>
      </c>
      <c r="N1280" s="5" t="s">
        <v>22</v>
      </c>
      <c r="O1280" s="5" t="s">
        <v>23</v>
      </c>
      <c r="P1280" s="5" t="s">
        <v>24</v>
      </c>
      <c r="Q1280" s="5"/>
    </row>
    <row r="1281" spans="1:17" ht="306" x14ac:dyDescent="0.25">
      <c r="A1281" s="7">
        <f t="shared" si="19"/>
        <v>1279</v>
      </c>
      <c r="B1281" s="15" t="s">
        <v>16</v>
      </c>
      <c r="C1281" s="8">
        <v>891180084</v>
      </c>
      <c r="D1281" s="8">
        <v>2</v>
      </c>
      <c r="E1281" s="98" t="s">
        <v>3634</v>
      </c>
      <c r="F1281" s="98">
        <v>36160167</v>
      </c>
      <c r="G1281" s="9">
        <v>8</v>
      </c>
      <c r="H1281" s="99" t="s">
        <v>3635</v>
      </c>
      <c r="I1281" s="99" t="s">
        <v>3636</v>
      </c>
      <c r="J1281" s="100">
        <v>41054</v>
      </c>
      <c r="K1281" s="97">
        <v>3671200</v>
      </c>
      <c r="L1281" s="23" t="s">
        <v>3543</v>
      </c>
      <c r="M1281" s="96" t="s">
        <v>3544</v>
      </c>
      <c r="N1281" s="5" t="s">
        <v>22</v>
      </c>
      <c r="O1281" s="5" t="s">
        <v>23</v>
      </c>
      <c r="P1281" s="5" t="s">
        <v>24</v>
      </c>
      <c r="Q1281" s="5"/>
    </row>
    <row r="1282" spans="1:17" ht="204" x14ac:dyDescent="0.25">
      <c r="A1282" s="7">
        <f t="shared" si="19"/>
        <v>1280</v>
      </c>
      <c r="B1282" s="15" t="s">
        <v>16</v>
      </c>
      <c r="C1282" s="8">
        <v>891180084</v>
      </c>
      <c r="D1282" s="8">
        <v>2</v>
      </c>
      <c r="E1282" s="98" t="s">
        <v>3637</v>
      </c>
      <c r="F1282" s="98">
        <v>80844284</v>
      </c>
      <c r="G1282" s="9">
        <v>8</v>
      </c>
      <c r="H1282" s="99" t="s">
        <v>3638</v>
      </c>
      <c r="I1282" s="99" t="s">
        <v>3639</v>
      </c>
      <c r="J1282" s="100">
        <v>41052</v>
      </c>
      <c r="K1282" s="97">
        <v>2240000</v>
      </c>
      <c r="L1282" s="23" t="s">
        <v>3543</v>
      </c>
      <c r="M1282" s="96" t="s">
        <v>3544</v>
      </c>
      <c r="N1282" s="5" t="s">
        <v>22</v>
      </c>
      <c r="O1282" s="5" t="s">
        <v>23</v>
      </c>
      <c r="P1282" s="5" t="s">
        <v>24</v>
      </c>
      <c r="Q1282" s="5"/>
    </row>
    <row r="1283" spans="1:17" ht="216.75" x14ac:dyDescent="0.25">
      <c r="A1283" s="7">
        <f t="shared" si="19"/>
        <v>1281</v>
      </c>
      <c r="B1283" s="15" t="s">
        <v>16</v>
      </c>
      <c r="C1283" s="8">
        <v>891180084</v>
      </c>
      <c r="D1283" s="8">
        <v>2</v>
      </c>
      <c r="E1283" s="98" t="s">
        <v>3640</v>
      </c>
      <c r="F1283" s="98">
        <v>79698873</v>
      </c>
      <c r="G1283" s="9">
        <v>6</v>
      </c>
      <c r="H1283" s="99" t="s">
        <v>3641</v>
      </c>
      <c r="I1283" s="99" t="s">
        <v>3642</v>
      </c>
      <c r="J1283" s="100">
        <v>41058</v>
      </c>
      <c r="K1283" s="97">
        <v>2240000</v>
      </c>
      <c r="L1283" s="23" t="s">
        <v>3543</v>
      </c>
      <c r="M1283" s="96" t="s">
        <v>3544</v>
      </c>
      <c r="N1283" s="5" t="s">
        <v>22</v>
      </c>
      <c r="O1283" s="5" t="s">
        <v>23</v>
      </c>
      <c r="P1283" s="5" t="s">
        <v>24</v>
      </c>
      <c r="Q1283" s="5"/>
    </row>
    <row r="1284" spans="1:17" ht="178.5" x14ac:dyDescent="0.25">
      <c r="A1284" s="7">
        <f t="shared" si="19"/>
        <v>1282</v>
      </c>
      <c r="B1284" s="15" t="s">
        <v>16</v>
      </c>
      <c r="C1284" s="8">
        <v>891180084</v>
      </c>
      <c r="D1284" s="8">
        <v>2</v>
      </c>
      <c r="E1284" s="98" t="s">
        <v>3643</v>
      </c>
      <c r="F1284" s="98">
        <v>79270353</v>
      </c>
      <c r="G1284" s="9">
        <v>1</v>
      </c>
      <c r="H1284" s="99" t="s">
        <v>3644</v>
      </c>
      <c r="I1284" s="99" t="s">
        <v>3645</v>
      </c>
      <c r="J1284" s="100">
        <v>41058</v>
      </c>
      <c r="K1284" s="97">
        <v>560000</v>
      </c>
      <c r="L1284" s="23" t="s">
        <v>3543</v>
      </c>
      <c r="M1284" s="96" t="s">
        <v>3544</v>
      </c>
      <c r="N1284" s="5" t="s">
        <v>22</v>
      </c>
      <c r="O1284" s="5" t="s">
        <v>23</v>
      </c>
      <c r="P1284" s="5" t="s">
        <v>24</v>
      </c>
      <c r="Q1284" s="5"/>
    </row>
    <row r="1285" spans="1:17" ht="204" x14ac:dyDescent="0.25">
      <c r="A1285" s="7">
        <f t="shared" ref="A1285:A1348" si="20">A1284+1</f>
        <v>1283</v>
      </c>
      <c r="B1285" s="15" t="s">
        <v>16</v>
      </c>
      <c r="C1285" s="8">
        <v>891180084</v>
      </c>
      <c r="D1285" s="8">
        <v>2</v>
      </c>
      <c r="E1285" s="98" t="s">
        <v>3646</v>
      </c>
      <c r="F1285" s="98">
        <v>19352145</v>
      </c>
      <c r="G1285" s="9">
        <v>9</v>
      </c>
      <c r="H1285" s="99" t="s">
        <v>3647</v>
      </c>
      <c r="I1285" s="99" t="s">
        <v>3648</v>
      </c>
      <c r="J1285" s="100">
        <v>41065</v>
      </c>
      <c r="K1285" s="97">
        <v>560000</v>
      </c>
      <c r="L1285" s="23" t="s">
        <v>3543</v>
      </c>
      <c r="M1285" s="96" t="s">
        <v>3544</v>
      </c>
      <c r="N1285" s="5" t="s">
        <v>22</v>
      </c>
      <c r="O1285" s="5" t="s">
        <v>23</v>
      </c>
      <c r="P1285" s="5" t="s">
        <v>24</v>
      </c>
      <c r="Q1285" s="5"/>
    </row>
    <row r="1286" spans="1:17" ht="140.25" x14ac:dyDescent="0.25">
      <c r="A1286" s="7">
        <f t="shared" si="20"/>
        <v>1284</v>
      </c>
      <c r="B1286" s="15" t="s">
        <v>16</v>
      </c>
      <c r="C1286" s="8">
        <v>891180084</v>
      </c>
      <c r="D1286" s="8">
        <v>2</v>
      </c>
      <c r="E1286" s="98" t="s">
        <v>3540</v>
      </c>
      <c r="F1286" s="98">
        <v>26424139</v>
      </c>
      <c r="G1286" s="9">
        <v>1</v>
      </c>
      <c r="H1286" s="99" t="s">
        <v>3649</v>
      </c>
      <c r="I1286" s="99" t="s">
        <v>3650</v>
      </c>
      <c r="J1286" s="100">
        <v>41085</v>
      </c>
      <c r="K1286" s="97">
        <v>7583333</v>
      </c>
      <c r="L1286" s="23" t="s">
        <v>3543</v>
      </c>
      <c r="M1286" s="96" t="s">
        <v>3544</v>
      </c>
      <c r="N1286" s="5" t="s">
        <v>22</v>
      </c>
      <c r="O1286" s="5" t="s">
        <v>23</v>
      </c>
      <c r="P1286" s="5" t="s">
        <v>24</v>
      </c>
      <c r="Q1286" s="5"/>
    </row>
    <row r="1287" spans="1:17" ht="267.75" x14ac:dyDescent="0.25">
      <c r="A1287" s="7">
        <f t="shared" si="20"/>
        <v>1285</v>
      </c>
      <c r="B1287" s="15" t="s">
        <v>16</v>
      </c>
      <c r="C1287" s="8">
        <v>891180084</v>
      </c>
      <c r="D1287" s="8">
        <v>2</v>
      </c>
      <c r="E1287" s="98" t="s">
        <v>3651</v>
      </c>
      <c r="F1287" s="98">
        <v>38254536</v>
      </c>
      <c r="G1287" s="9">
        <v>4</v>
      </c>
      <c r="H1287" s="99" t="s">
        <v>3652</v>
      </c>
      <c r="I1287" s="99" t="s">
        <v>3653</v>
      </c>
      <c r="J1287" s="100">
        <v>41067</v>
      </c>
      <c r="K1287" s="97">
        <v>3474208</v>
      </c>
      <c r="L1287" s="23" t="s">
        <v>3543</v>
      </c>
      <c r="M1287" s="96" t="s">
        <v>3544</v>
      </c>
      <c r="N1287" s="5" t="s">
        <v>22</v>
      </c>
      <c r="O1287" s="5" t="s">
        <v>23</v>
      </c>
      <c r="P1287" s="5" t="s">
        <v>24</v>
      </c>
      <c r="Q1287" s="5"/>
    </row>
    <row r="1288" spans="1:17" ht="242.25" x14ac:dyDescent="0.25">
      <c r="A1288" s="7">
        <f t="shared" si="20"/>
        <v>1286</v>
      </c>
      <c r="B1288" s="15" t="s">
        <v>16</v>
      </c>
      <c r="C1288" s="8">
        <v>891180084</v>
      </c>
      <c r="D1288" s="8">
        <v>2</v>
      </c>
      <c r="E1288" s="98" t="s">
        <v>3654</v>
      </c>
      <c r="F1288" s="98">
        <v>11432519</v>
      </c>
      <c r="G1288" s="9">
        <v>4</v>
      </c>
      <c r="H1288" s="99" t="s">
        <v>3655</v>
      </c>
      <c r="I1288" s="99" t="s">
        <v>3656</v>
      </c>
      <c r="J1288" s="100">
        <v>41114</v>
      </c>
      <c r="K1288" s="97">
        <v>3671200</v>
      </c>
      <c r="L1288" s="23" t="s">
        <v>3543</v>
      </c>
      <c r="M1288" s="96" t="s">
        <v>3544</v>
      </c>
      <c r="N1288" s="5" t="s">
        <v>22</v>
      </c>
      <c r="O1288" s="5" t="s">
        <v>23</v>
      </c>
      <c r="P1288" s="5" t="s">
        <v>24</v>
      </c>
      <c r="Q1288" s="5"/>
    </row>
    <row r="1289" spans="1:17" ht="242.25" x14ac:dyDescent="0.25">
      <c r="A1289" s="7">
        <f t="shared" si="20"/>
        <v>1287</v>
      </c>
      <c r="B1289" s="15" t="s">
        <v>16</v>
      </c>
      <c r="C1289" s="8">
        <v>891180084</v>
      </c>
      <c r="D1289" s="8">
        <v>2</v>
      </c>
      <c r="E1289" s="98" t="s">
        <v>3657</v>
      </c>
      <c r="F1289" s="98">
        <v>14984001</v>
      </c>
      <c r="G1289" s="9">
        <v>0</v>
      </c>
      <c r="H1289" s="99" t="s">
        <v>3658</v>
      </c>
      <c r="I1289" s="99" t="s">
        <v>3659</v>
      </c>
      <c r="J1289" s="100">
        <v>41134</v>
      </c>
      <c r="K1289" s="97">
        <v>1927447</v>
      </c>
      <c r="L1289" s="23" t="s">
        <v>3543</v>
      </c>
      <c r="M1289" s="96" t="s">
        <v>3544</v>
      </c>
      <c r="N1289" s="5" t="s">
        <v>22</v>
      </c>
      <c r="O1289" s="5" t="s">
        <v>23</v>
      </c>
      <c r="P1289" s="5" t="s">
        <v>24</v>
      </c>
      <c r="Q1289" s="5"/>
    </row>
    <row r="1290" spans="1:17" ht="229.5" x14ac:dyDescent="0.25">
      <c r="A1290" s="7">
        <f t="shared" si="20"/>
        <v>1288</v>
      </c>
      <c r="B1290" s="15" t="s">
        <v>16</v>
      </c>
      <c r="C1290" s="8">
        <v>891180084</v>
      </c>
      <c r="D1290" s="8">
        <v>2</v>
      </c>
      <c r="E1290" s="98" t="s">
        <v>3660</v>
      </c>
      <c r="F1290" s="98">
        <v>26551892</v>
      </c>
      <c r="G1290" s="9">
        <v>1</v>
      </c>
      <c r="H1290" s="99" t="s">
        <v>3661</v>
      </c>
      <c r="I1290" s="99" t="s">
        <v>3662</v>
      </c>
      <c r="J1290" s="100">
        <v>41045</v>
      </c>
      <c r="K1290" s="97">
        <v>2229000</v>
      </c>
      <c r="L1290" s="23" t="s">
        <v>3543</v>
      </c>
      <c r="M1290" s="96" t="s">
        <v>3544</v>
      </c>
      <c r="N1290" s="5" t="s">
        <v>22</v>
      </c>
      <c r="O1290" s="5" t="s">
        <v>23</v>
      </c>
      <c r="P1290" s="5" t="s">
        <v>24</v>
      </c>
      <c r="Q1290" s="5"/>
    </row>
    <row r="1291" spans="1:17" ht="229.5" x14ac:dyDescent="0.25">
      <c r="A1291" s="7">
        <f t="shared" si="20"/>
        <v>1289</v>
      </c>
      <c r="B1291" s="15" t="s">
        <v>16</v>
      </c>
      <c r="C1291" s="8">
        <v>891180084</v>
      </c>
      <c r="D1291" s="8">
        <v>2</v>
      </c>
      <c r="E1291" s="98" t="s">
        <v>3625</v>
      </c>
      <c r="F1291" s="98">
        <v>16583292</v>
      </c>
      <c r="G1291" s="9">
        <v>3</v>
      </c>
      <c r="H1291" s="99" t="s">
        <v>3663</v>
      </c>
      <c r="I1291" s="99" t="s">
        <v>3664</v>
      </c>
      <c r="J1291" s="100">
        <v>41040</v>
      </c>
      <c r="K1291" s="97">
        <v>1932447</v>
      </c>
      <c r="L1291" s="23" t="s">
        <v>3543</v>
      </c>
      <c r="M1291" s="96" t="s">
        <v>3544</v>
      </c>
      <c r="N1291" s="5" t="s">
        <v>22</v>
      </c>
      <c r="O1291" s="5" t="s">
        <v>23</v>
      </c>
      <c r="P1291" s="5" t="s">
        <v>24</v>
      </c>
      <c r="Q1291" s="5"/>
    </row>
    <row r="1292" spans="1:17" ht="242.25" x14ac:dyDescent="0.25">
      <c r="A1292" s="7">
        <f t="shared" si="20"/>
        <v>1290</v>
      </c>
      <c r="B1292" s="15" t="s">
        <v>16</v>
      </c>
      <c r="C1292" s="8">
        <v>891180084</v>
      </c>
      <c r="D1292" s="8">
        <v>2</v>
      </c>
      <c r="E1292" s="98" t="s">
        <v>614</v>
      </c>
      <c r="F1292" s="98">
        <v>36172136</v>
      </c>
      <c r="G1292" s="9">
        <v>1</v>
      </c>
      <c r="H1292" s="99" t="s">
        <v>3665</v>
      </c>
      <c r="I1292" s="99" t="s">
        <v>3666</v>
      </c>
      <c r="J1292" s="100">
        <v>40994</v>
      </c>
      <c r="K1292" s="97">
        <v>500000</v>
      </c>
      <c r="L1292" s="23" t="s">
        <v>362</v>
      </c>
      <c r="M1292" s="96" t="s">
        <v>3544</v>
      </c>
      <c r="N1292" s="5" t="s">
        <v>22</v>
      </c>
      <c r="O1292" s="5" t="s">
        <v>23</v>
      </c>
      <c r="P1292" s="5" t="s">
        <v>24</v>
      </c>
      <c r="Q1292" s="5"/>
    </row>
    <row r="1293" spans="1:17" ht="357" x14ac:dyDescent="0.25">
      <c r="A1293" s="7">
        <f t="shared" si="20"/>
        <v>1291</v>
      </c>
      <c r="B1293" s="15" t="s">
        <v>16</v>
      </c>
      <c r="C1293" s="8">
        <v>891180084</v>
      </c>
      <c r="D1293" s="8">
        <v>2</v>
      </c>
      <c r="E1293" s="98" t="s">
        <v>3667</v>
      </c>
      <c r="F1293" s="98">
        <v>26422660</v>
      </c>
      <c r="G1293" s="9">
        <v>7</v>
      </c>
      <c r="H1293" s="99" t="s">
        <v>3668</v>
      </c>
      <c r="I1293" s="99" t="s">
        <v>3669</v>
      </c>
      <c r="J1293" s="100">
        <v>40994</v>
      </c>
      <c r="K1293" s="97">
        <v>3000000</v>
      </c>
      <c r="L1293" s="23" t="s">
        <v>362</v>
      </c>
      <c r="M1293" s="96" t="s">
        <v>3544</v>
      </c>
      <c r="N1293" s="5" t="s">
        <v>22</v>
      </c>
      <c r="O1293" s="5" t="s">
        <v>23</v>
      </c>
      <c r="P1293" s="5" t="s">
        <v>24</v>
      </c>
      <c r="Q1293" s="5"/>
    </row>
    <row r="1294" spans="1:17" ht="216.75" x14ac:dyDescent="0.25">
      <c r="A1294" s="7">
        <f t="shared" si="20"/>
        <v>1292</v>
      </c>
      <c r="B1294" s="15" t="s">
        <v>16</v>
      </c>
      <c r="C1294" s="8">
        <v>891180084</v>
      </c>
      <c r="D1294" s="8">
        <v>2</v>
      </c>
      <c r="E1294" s="98" t="s">
        <v>3670</v>
      </c>
      <c r="F1294" s="98">
        <v>12094697</v>
      </c>
      <c r="G1294" s="9">
        <v>1</v>
      </c>
      <c r="H1294" s="99" t="s">
        <v>3671</v>
      </c>
      <c r="I1294" s="99" t="s">
        <v>3672</v>
      </c>
      <c r="J1294" s="100">
        <v>41017</v>
      </c>
      <c r="K1294" s="97">
        <v>7525366</v>
      </c>
      <c r="L1294" s="23" t="s">
        <v>362</v>
      </c>
      <c r="M1294" s="96" t="s">
        <v>3544</v>
      </c>
      <c r="N1294" s="5" t="s">
        <v>22</v>
      </c>
      <c r="O1294" s="5" t="s">
        <v>23</v>
      </c>
      <c r="P1294" s="5" t="s">
        <v>24</v>
      </c>
      <c r="Q1294" s="5"/>
    </row>
    <row r="1295" spans="1:17" ht="293.25" x14ac:dyDescent="0.25">
      <c r="A1295" s="7">
        <f t="shared" si="20"/>
        <v>1293</v>
      </c>
      <c r="B1295" s="15" t="s">
        <v>16</v>
      </c>
      <c r="C1295" s="8">
        <v>891180084</v>
      </c>
      <c r="D1295" s="8">
        <v>2</v>
      </c>
      <c r="E1295" s="98" t="s">
        <v>3673</v>
      </c>
      <c r="F1295" s="98">
        <v>891102631</v>
      </c>
      <c r="G1295" s="9">
        <v>9</v>
      </c>
      <c r="H1295" s="99" t="s">
        <v>3674</v>
      </c>
      <c r="I1295" s="99" t="s">
        <v>3675</v>
      </c>
      <c r="J1295" s="100">
        <v>41015</v>
      </c>
      <c r="K1295" s="97">
        <v>2520000</v>
      </c>
      <c r="L1295" s="23" t="s">
        <v>362</v>
      </c>
      <c r="M1295" s="96" t="s">
        <v>3544</v>
      </c>
      <c r="N1295" s="5" t="s">
        <v>22</v>
      </c>
      <c r="O1295" s="5" t="s">
        <v>23</v>
      </c>
      <c r="P1295" s="5" t="s">
        <v>24</v>
      </c>
      <c r="Q1295" s="5"/>
    </row>
    <row r="1296" spans="1:17" ht="267.75" x14ac:dyDescent="0.25">
      <c r="A1296" s="7">
        <f t="shared" si="20"/>
        <v>1294</v>
      </c>
      <c r="B1296" s="15" t="s">
        <v>16</v>
      </c>
      <c r="C1296" s="8">
        <v>891180084</v>
      </c>
      <c r="D1296" s="8">
        <v>2</v>
      </c>
      <c r="E1296" s="98" t="s">
        <v>1583</v>
      </c>
      <c r="F1296" s="98">
        <v>800058607</v>
      </c>
      <c r="G1296" s="9">
        <v>2</v>
      </c>
      <c r="H1296" s="99" t="s">
        <v>3676</v>
      </c>
      <c r="I1296" s="99" t="s">
        <v>3677</v>
      </c>
      <c r="J1296" s="100">
        <v>41024</v>
      </c>
      <c r="K1296" s="97">
        <v>174000</v>
      </c>
      <c r="L1296" s="23" t="s">
        <v>362</v>
      </c>
      <c r="M1296" s="96" t="s">
        <v>3544</v>
      </c>
      <c r="N1296" s="5" t="s">
        <v>22</v>
      </c>
      <c r="O1296" s="5" t="s">
        <v>23</v>
      </c>
      <c r="P1296" s="5" t="s">
        <v>24</v>
      </c>
      <c r="Q1296" s="5"/>
    </row>
    <row r="1297" spans="1:17" ht="293.25" x14ac:dyDescent="0.25">
      <c r="A1297" s="7">
        <f t="shared" si="20"/>
        <v>1295</v>
      </c>
      <c r="B1297" s="15" t="s">
        <v>16</v>
      </c>
      <c r="C1297" s="8">
        <v>891180084</v>
      </c>
      <c r="D1297" s="8">
        <v>2</v>
      </c>
      <c r="E1297" s="98" t="s">
        <v>3602</v>
      </c>
      <c r="F1297" s="98">
        <v>26418822</v>
      </c>
      <c r="G1297" s="9">
        <v>8</v>
      </c>
      <c r="H1297" s="99" t="s">
        <v>3678</v>
      </c>
      <c r="I1297" s="99" t="s">
        <v>3679</v>
      </c>
      <c r="J1297" s="100">
        <v>41029</v>
      </c>
      <c r="K1297" s="97">
        <v>1000000</v>
      </c>
      <c r="L1297" s="23" t="s">
        <v>362</v>
      </c>
      <c r="M1297" s="96" t="s">
        <v>3544</v>
      </c>
      <c r="N1297" s="5" t="s">
        <v>22</v>
      </c>
      <c r="O1297" s="5" t="s">
        <v>23</v>
      </c>
      <c r="P1297" s="5" t="s">
        <v>24</v>
      </c>
      <c r="Q1297" s="5"/>
    </row>
    <row r="1298" spans="1:17" ht="178.5" x14ac:dyDescent="0.25">
      <c r="A1298" s="7">
        <f t="shared" si="20"/>
        <v>1296</v>
      </c>
      <c r="B1298" s="15" t="s">
        <v>16</v>
      </c>
      <c r="C1298" s="8">
        <v>891180084</v>
      </c>
      <c r="D1298" s="8">
        <v>2</v>
      </c>
      <c r="E1298" s="98" t="s">
        <v>3680</v>
      </c>
      <c r="F1298" s="98">
        <v>55153458</v>
      </c>
      <c r="G1298" s="9">
        <v>6</v>
      </c>
      <c r="H1298" s="99" t="s">
        <v>3681</v>
      </c>
      <c r="I1298" s="99" t="s">
        <v>3682</v>
      </c>
      <c r="J1298" s="100">
        <v>41045</v>
      </c>
      <c r="K1298" s="97">
        <v>208800</v>
      </c>
      <c r="L1298" s="23" t="s">
        <v>362</v>
      </c>
      <c r="M1298" s="96" t="s">
        <v>3544</v>
      </c>
      <c r="N1298" s="5" t="s">
        <v>22</v>
      </c>
      <c r="O1298" s="5" t="s">
        <v>23</v>
      </c>
      <c r="P1298" s="5" t="s">
        <v>24</v>
      </c>
      <c r="Q1298" s="5"/>
    </row>
    <row r="1299" spans="1:17" ht="255" x14ac:dyDescent="0.25">
      <c r="A1299" s="7">
        <f t="shared" si="20"/>
        <v>1297</v>
      </c>
      <c r="B1299" s="15" t="s">
        <v>16</v>
      </c>
      <c r="C1299" s="8">
        <v>891180084</v>
      </c>
      <c r="D1299" s="8">
        <v>2</v>
      </c>
      <c r="E1299" s="98" t="s">
        <v>224</v>
      </c>
      <c r="F1299" s="98">
        <v>900170943</v>
      </c>
      <c r="G1299" s="9">
        <v>3</v>
      </c>
      <c r="H1299" s="99" t="s">
        <v>3683</v>
      </c>
      <c r="I1299" s="99" t="s">
        <v>3684</v>
      </c>
      <c r="J1299" s="100">
        <v>41046</v>
      </c>
      <c r="K1299" s="97">
        <v>737760</v>
      </c>
      <c r="L1299" s="23" t="s">
        <v>362</v>
      </c>
      <c r="M1299" s="96" t="s">
        <v>3544</v>
      </c>
      <c r="N1299" s="5" t="s">
        <v>22</v>
      </c>
      <c r="O1299" s="5" t="s">
        <v>23</v>
      </c>
      <c r="P1299" s="5" t="s">
        <v>24</v>
      </c>
      <c r="Q1299" s="5"/>
    </row>
    <row r="1300" spans="1:17" ht="216.75" x14ac:dyDescent="0.25">
      <c r="A1300" s="7">
        <f t="shared" si="20"/>
        <v>1298</v>
      </c>
      <c r="B1300" s="15" t="s">
        <v>16</v>
      </c>
      <c r="C1300" s="8">
        <v>891180084</v>
      </c>
      <c r="D1300" s="8">
        <v>2</v>
      </c>
      <c r="E1300" s="98" t="s">
        <v>224</v>
      </c>
      <c r="F1300" s="98">
        <v>900170943</v>
      </c>
      <c r="G1300" s="9">
        <v>3</v>
      </c>
      <c r="H1300" s="99" t="s">
        <v>3685</v>
      </c>
      <c r="I1300" s="99" t="s">
        <v>3686</v>
      </c>
      <c r="J1300" s="100">
        <v>41046</v>
      </c>
      <c r="K1300" s="97">
        <v>1967360</v>
      </c>
      <c r="L1300" s="23" t="s">
        <v>362</v>
      </c>
      <c r="M1300" s="96" t="s">
        <v>3544</v>
      </c>
      <c r="N1300" s="5" t="s">
        <v>22</v>
      </c>
      <c r="O1300" s="5" t="s">
        <v>23</v>
      </c>
      <c r="P1300" s="5" t="s">
        <v>24</v>
      </c>
      <c r="Q1300" s="5"/>
    </row>
    <row r="1301" spans="1:17" ht="229.5" x14ac:dyDescent="0.25">
      <c r="A1301" s="7">
        <f t="shared" si="20"/>
        <v>1299</v>
      </c>
      <c r="B1301" s="15" t="s">
        <v>16</v>
      </c>
      <c r="C1301" s="8">
        <v>891180084</v>
      </c>
      <c r="D1301" s="8">
        <v>2</v>
      </c>
      <c r="E1301" s="98" t="s">
        <v>3687</v>
      </c>
      <c r="F1301" s="98">
        <v>12114605</v>
      </c>
      <c r="G1301" s="9">
        <v>1</v>
      </c>
      <c r="H1301" s="99" t="s">
        <v>3688</v>
      </c>
      <c r="I1301" s="99" t="s">
        <v>3689</v>
      </c>
      <c r="J1301" s="100">
        <v>41079</v>
      </c>
      <c r="K1301" s="97">
        <v>3050000</v>
      </c>
      <c r="L1301" s="23" t="s">
        <v>362</v>
      </c>
      <c r="M1301" s="96" t="s">
        <v>3544</v>
      </c>
      <c r="N1301" s="5" t="s">
        <v>22</v>
      </c>
      <c r="O1301" s="5" t="s">
        <v>23</v>
      </c>
      <c r="P1301" s="5" t="s">
        <v>24</v>
      </c>
      <c r="Q1301" s="5"/>
    </row>
    <row r="1302" spans="1:17" ht="293.25" x14ac:dyDescent="0.25">
      <c r="A1302" s="7">
        <f t="shared" si="20"/>
        <v>1300</v>
      </c>
      <c r="B1302" s="15" t="s">
        <v>16</v>
      </c>
      <c r="C1302" s="8">
        <v>891180084</v>
      </c>
      <c r="D1302" s="8">
        <v>2</v>
      </c>
      <c r="E1302" s="98" t="s">
        <v>3690</v>
      </c>
      <c r="F1302" s="98">
        <v>860001498</v>
      </c>
      <c r="G1302" s="9">
        <v>9</v>
      </c>
      <c r="H1302" s="99" t="s">
        <v>3691</v>
      </c>
      <c r="I1302" s="99" t="s">
        <v>3692</v>
      </c>
      <c r="J1302" s="100">
        <v>41072</v>
      </c>
      <c r="K1302" s="97">
        <v>1263000</v>
      </c>
      <c r="L1302" s="23" t="s">
        <v>362</v>
      </c>
      <c r="M1302" s="96" t="s">
        <v>3544</v>
      </c>
      <c r="N1302" s="5" t="s">
        <v>22</v>
      </c>
      <c r="O1302" s="5" t="s">
        <v>23</v>
      </c>
      <c r="P1302" s="5" t="s">
        <v>24</v>
      </c>
      <c r="Q1302" s="5"/>
    </row>
    <row r="1303" spans="1:17" ht="191.25" x14ac:dyDescent="0.25">
      <c r="A1303" s="7">
        <f t="shared" si="20"/>
        <v>1301</v>
      </c>
      <c r="B1303" s="15" t="s">
        <v>16</v>
      </c>
      <c r="C1303" s="8">
        <v>891180084</v>
      </c>
      <c r="D1303" s="8">
        <v>2</v>
      </c>
      <c r="E1303" s="98" t="s">
        <v>3693</v>
      </c>
      <c r="F1303" s="98">
        <v>36067387</v>
      </c>
      <c r="G1303" s="9">
        <v>4</v>
      </c>
      <c r="H1303" s="99" t="s">
        <v>3694</v>
      </c>
      <c r="I1303" s="99" t="s">
        <v>3695</v>
      </c>
      <c r="J1303" s="100">
        <v>41088</v>
      </c>
      <c r="K1303" s="97">
        <f>6500000+3000000</f>
        <v>9500000</v>
      </c>
      <c r="L1303" s="23" t="s">
        <v>3543</v>
      </c>
      <c r="M1303" s="96" t="s">
        <v>3544</v>
      </c>
      <c r="N1303" s="5" t="s">
        <v>22</v>
      </c>
      <c r="O1303" s="5" t="s">
        <v>23</v>
      </c>
      <c r="P1303" s="5" t="s">
        <v>24</v>
      </c>
      <c r="Q1303" s="5"/>
    </row>
    <row r="1304" spans="1:17" ht="216.75" x14ac:dyDescent="0.25">
      <c r="A1304" s="7">
        <f t="shared" si="20"/>
        <v>1302</v>
      </c>
      <c r="B1304" s="15" t="s">
        <v>16</v>
      </c>
      <c r="C1304" s="8">
        <v>891180084</v>
      </c>
      <c r="D1304" s="8">
        <v>2</v>
      </c>
      <c r="E1304" s="98" t="s">
        <v>3696</v>
      </c>
      <c r="F1304" s="98">
        <v>94376237</v>
      </c>
      <c r="G1304" s="9">
        <v>4</v>
      </c>
      <c r="H1304" s="99" t="s">
        <v>3697</v>
      </c>
      <c r="I1304" s="99" t="s">
        <v>3698</v>
      </c>
      <c r="J1304" s="100">
        <v>41100</v>
      </c>
      <c r="K1304" s="97">
        <v>566700</v>
      </c>
      <c r="L1304" s="23" t="s">
        <v>3543</v>
      </c>
      <c r="M1304" s="96" t="s">
        <v>3544</v>
      </c>
      <c r="N1304" s="5" t="s">
        <v>22</v>
      </c>
      <c r="O1304" s="5" t="s">
        <v>23</v>
      </c>
      <c r="P1304" s="5" t="s">
        <v>24</v>
      </c>
      <c r="Q1304" s="5"/>
    </row>
    <row r="1305" spans="1:17" ht="191.25" x14ac:dyDescent="0.25">
      <c r="A1305" s="7">
        <f t="shared" si="20"/>
        <v>1303</v>
      </c>
      <c r="B1305" s="15" t="s">
        <v>16</v>
      </c>
      <c r="C1305" s="8">
        <v>891180084</v>
      </c>
      <c r="D1305" s="8">
        <v>2</v>
      </c>
      <c r="E1305" s="98" t="s">
        <v>3553</v>
      </c>
      <c r="F1305" s="98">
        <v>33751116</v>
      </c>
      <c r="G1305" s="9">
        <v>8</v>
      </c>
      <c r="H1305" s="99" t="s">
        <v>3699</v>
      </c>
      <c r="I1305" s="99" t="s">
        <v>3700</v>
      </c>
      <c r="J1305" s="100">
        <v>41102</v>
      </c>
      <c r="K1305" s="97">
        <v>4500000</v>
      </c>
      <c r="L1305" s="23" t="s">
        <v>3543</v>
      </c>
      <c r="M1305" s="96" t="s">
        <v>3544</v>
      </c>
      <c r="N1305" s="5" t="s">
        <v>22</v>
      </c>
      <c r="O1305" s="5" t="s">
        <v>23</v>
      </c>
      <c r="P1305" s="5" t="s">
        <v>24</v>
      </c>
      <c r="Q1305" s="23" t="s">
        <v>3701</v>
      </c>
    </row>
    <row r="1306" spans="1:17" ht="267.75" x14ac:dyDescent="0.25">
      <c r="A1306" s="7">
        <f t="shared" si="20"/>
        <v>1304</v>
      </c>
      <c r="B1306" s="15" t="s">
        <v>16</v>
      </c>
      <c r="C1306" s="8">
        <v>891180084</v>
      </c>
      <c r="D1306" s="8">
        <v>2</v>
      </c>
      <c r="E1306" s="98" t="s">
        <v>3702</v>
      </c>
      <c r="F1306" s="98">
        <v>14441621</v>
      </c>
      <c r="G1306" s="9">
        <v>7</v>
      </c>
      <c r="H1306" s="99" t="s">
        <v>3703</v>
      </c>
      <c r="I1306" s="99" t="s">
        <v>3704</v>
      </c>
      <c r="J1306" s="100">
        <v>41103</v>
      </c>
      <c r="K1306" s="97">
        <v>5127345</v>
      </c>
      <c r="L1306" s="23" t="s">
        <v>3543</v>
      </c>
      <c r="M1306" s="96" t="s">
        <v>3544</v>
      </c>
      <c r="N1306" s="5" t="s">
        <v>22</v>
      </c>
      <c r="O1306" s="5" t="s">
        <v>23</v>
      </c>
      <c r="P1306" s="5" t="s">
        <v>24</v>
      </c>
      <c r="Q1306" s="5"/>
    </row>
    <row r="1307" spans="1:17" ht="204" x14ac:dyDescent="0.25">
      <c r="A1307" s="7">
        <f t="shared" si="20"/>
        <v>1305</v>
      </c>
      <c r="B1307" s="15" t="s">
        <v>16</v>
      </c>
      <c r="C1307" s="8">
        <v>891180084</v>
      </c>
      <c r="D1307" s="8">
        <v>2</v>
      </c>
      <c r="E1307" s="98" t="s">
        <v>3705</v>
      </c>
      <c r="F1307" s="98">
        <v>52439556</v>
      </c>
      <c r="G1307" s="9">
        <v>8</v>
      </c>
      <c r="H1307" s="99" t="s">
        <v>3706</v>
      </c>
      <c r="I1307" s="99" t="s">
        <v>3707</v>
      </c>
      <c r="J1307" s="100">
        <v>41137</v>
      </c>
      <c r="K1307" s="97">
        <v>3600000</v>
      </c>
      <c r="L1307" s="23" t="s">
        <v>3543</v>
      </c>
      <c r="M1307" s="96" t="s">
        <v>3544</v>
      </c>
      <c r="N1307" s="5" t="s">
        <v>22</v>
      </c>
      <c r="O1307" s="5" t="s">
        <v>23</v>
      </c>
      <c r="P1307" s="5" t="s">
        <v>24</v>
      </c>
      <c r="Q1307" s="5"/>
    </row>
    <row r="1308" spans="1:17" ht="280.5" x14ac:dyDescent="0.25">
      <c r="A1308" s="7">
        <f t="shared" si="20"/>
        <v>1306</v>
      </c>
      <c r="B1308" s="15" t="s">
        <v>16</v>
      </c>
      <c r="C1308" s="8">
        <v>891180084</v>
      </c>
      <c r="D1308" s="8">
        <v>2</v>
      </c>
      <c r="E1308" s="98" t="s">
        <v>3708</v>
      </c>
      <c r="F1308" s="98">
        <v>66818964</v>
      </c>
      <c r="G1308" s="9">
        <v>7</v>
      </c>
      <c r="H1308" s="99" t="s">
        <v>3709</v>
      </c>
      <c r="I1308" s="99" t="s">
        <v>3710</v>
      </c>
      <c r="J1308" s="100">
        <v>41142</v>
      </c>
      <c r="K1308" s="97">
        <v>566700</v>
      </c>
      <c r="L1308" s="23" t="s">
        <v>3543</v>
      </c>
      <c r="M1308" s="96" t="s">
        <v>3544</v>
      </c>
      <c r="N1308" s="5" t="s">
        <v>22</v>
      </c>
      <c r="O1308" s="5" t="s">
        <v>23</v>
      </c>
      <c r="P1308" s="5" t="s">
        <v>24</v>
      </c>
      <c r="Q1308" s="5"/>
    </row>
    <row r="1309" spans="1:17" ht="331.5" x14ac:dyDescent="0.25">
      <c r="A1309" s="7">
        <f t="shared" si="20"/>
        <v>1307</v>
      </c>
      <c r="B1309" s="15" t="s">
        <v>16</v>
      </c>
      <c r="C1309" s="8">
        <v>891180084</v>
      </c>
      <c r="D1309" s="8">
        <v>2</v>
      </c>
      <c r="E1309" s="98" t="s">
        <v>3711</v>
      </c>
      <c r="F1309" s="98">
        <v>16721737</v>
      </c>
      <c r="G1309" s="9">
        <v>1</v>
      </c>
      <c r="H1309" s="99" t="s">
        <v>3712</v>
      </c>
      <c r="I1309" s="99" t="s">
        <v>3713</v>
      </c>
      <c r="J1309" s="100">
        <v>41137</v>
      </c>
      <c r="K1309" s="97">
        <v>566700</v>
      </c>
      <c r="L1309" s="23" t="s">
        <v>3543</v>
      </c>
      <c r="M1309" s="96" t="s">
        <v>3544</v>
      </c>
      <c r="N1309" s="5" t="s">
        <v>22</v>
      </c>
      <c r="O1309" s="5" t="s">
        <v>23</v>
      </c>
      <c r="P1309" s="5" t="s">
        <v>24</v>
      </c>
      <c r="Q1309" s="5"/>
    </row>
    <row r="1310" spans="1:17" ht="280.5" x14ac:dyDescent="0.25">
      <c r="A1310" s="7">
        <f t="shared" si="20"/>
        <v>1308</v>
      </c>
      <c r="B1310" s="15" t="s">
        <v>16</v>
      </c>
      <c r="C1310" s="8">
        <v>891180084</v>
      </c>
      <c r="D1310" s="8">
        <v>2</v>
      </c>
      <c r="E1310" s="98" t="s">
        <v>3714</v>
      </c>
      <c r="F1310" s="98">
        <v>12130224</v>
      </c>
      <c r="G1310" s="9">
        <v>4</v>
      </c>
      <c r="H1310" s="99" t="s">
        <v>3715</v>
      </c>
      <c r="I1310" s="99" t="s">
        <v>3716</v>
      </c>
      <c r="J1310" s="100">
        <v>41134</v>
      </c>
      <c r="K1310" s="97">
        <v>2500000</v>
      </c>
      <c r="L1310" s="23" t="s">
        <v>3543</v>
      </c>
      <c r="M1310" s="96" t="s">
        <v>3544</v>
      </c>
      <c r="N1310" s="5" t="s">
        <v>22</v>
      </c>
      <c r="O1310" s="5" t="s">
        <v>23</v>
      </c>
      <c r="P1310" s="5" t="s">
        <v>24</v>
      </c>
      <c r="Q1310" s="5"/>
    </row>
    <row r="1311" spans="1:17" ht="306" x14ac:dyDescent="0.25">
      <c r="A1311" s="7">
        <f t="shared" si="20"/>
        <v>1309</v>
      </c>
      <c r="B1311" s="15" t="s">
        <v>16</v>
      </c>
      <c r="C1311" s="8">
        <v>891180084</v>
      </c>
      <c r="D1311" s="8">
        <v>2</v>
      </c>
      <c r="E1311" s="98" t="s">
        <v>3717</v>
      </c>
      <c r="F1311" s="98">
        <v>31573025</v>
      </c>
      <c r="G1311" s="9">
        <v>5</v>
      </c>
      <c r="H1311" s="99" t="s">
        <v>3718</v>
      </c>
      <c r="I1311" s="99" t="s">
        <v>3719</v>
      </c>
      <c r="J1311" s="100">
        <v>41143</v>
      </c>
      <c r="K1311" s="97">
        <v>566700</v>
      </c>
      <c r="L1311" s="23" t="s">
        <v>3543</v>
      </c>
      <c r="M1311" s="96" t="s">
        <v>3544</v>
      </c>
      <c r="N1311" s="5" t="s">
        <v>22</v>
      </c>
      <c r="O1311" s="5" t="s">
        <v>23</v>
      </c>
      <c r="P1311" s="5" t="s">
        <v>24</v>
      </c>
      <c r="Q1311" s="5"/>
    </row>
    <row r="1312" spans="1:17" ht="318.75" x14ac:dyDescent="0.25">
      <c r="A1312" s="7">
        <f t="shared" si="20"/>
        <v>1310</v>
      </c>
      <c r="B1312" s="15" t="s">
        <v>16</v>
      </c>
      <c r="C1312" s="8">
        <v>891180084</v>
      </c>
      <c r="D1312" s="8">
        <v>2</v>
      </c>
      <c r="E1312" s="98" t="s">
        <v>3720</v>
      </c>
      <c r="F1312" s="98">
        <v>94377210</v>
      </c>
      <c r="G1312" s="9">
        <v>0</v>
      </c>
      <c r="H1312" s="99" t="s">
        <v>3721</v>
      </c>
      <c r="I1312" s="99" t="s">
        <v>3722</v>
      </c>
      <c r="J1312" s="100">
        <v>41142</v>
      </c>
      <c r="K1312" s="97">
        <v>566700</v>
      </c>
      <c r="L1312" s="23" t="s">
        <v>3543</v>
      </c>
      <c r="M1312" s="96" t="s">
        <v>3544</v>
      </c>
      <c r="N1312" s="5" t="s">
        <v>22</v>
      </c>
      <c r="O1312" s="5" t="s">
        <v>23</v>
      </c>
      <c r="P1312" s="5" t="s">
        <v>24</v>
      </c>
      <c r="Q1312" s="5"/>
    </row>
    <row r="1313" spans="1:17" ht="306" x14ac:dyDescent="0.25">
      <c r="A1313" s="7">
        <f t="shared" si="20"/>
        <v>1311</v>
      </c>
      <c r="B1313" s="15" t="s">
        <v>16</v>
      </c>
      <c r="C1313" s="8">
        <v>891180084</v>
      </c>
      <c r="D1313" s="8">
        <v>2</v>
      </c>
      <c r="E1313" s="98" t="s">
        <v>3723</v>
      </c>
      <c r="F1313" s="98">
        <v>19448640</v>
      </c>
      <c r="G1313" s="9">
        <v>7</v>
      </c>
      <c r="H1313" s="99" t="s">
        <v>3724</v>
      </c>
      <c r="I1313" s="99" t="s">
        <v>3725</v>
      </c>
      <c r="J1313" s="100">
        <v>41134</v>
      </c>
      <c r="K1313" s="97">
        <v>566700</v>
      </c>
      <c r="L1313" s="23" t="s">
        <v>3543</v>
      </c>
      <c r="M1313" s="96" t="s">
        <v>3544</v>
      </c>
      <c r="N1313" s="5" t="s">
        <v>22</v>
      </c>
      <c r="O1313" s="5" t="s">
        <v>23</v>
      </c>
      <c r="P1313" s="5" t="s">
        <v>24</v>
      </c>
      <c r="Q1313" s="5"/>
    </row>
    <row r="1314" spans="1:17" ht="255" x14ac:dyDescent="0.25">
      <c r="A1314" s="7">
        <f t="shared" si="20"/>
        <v>1312</v>
      </c>
      <c r="B1314" s="15" t="s">
        <v>16</v>
      </c>
      <c r="C1314" s="8">
        <v>891180084</v>
      </c>
      <c r="D1314" s="8">
        <v>2</v>
      </c>
      <c r="E1314" s="98" t="s">
        <v>3586</v>
      </c>
      <c r="F1314" s="98">
        <v>14931673</v>
      </c>
      <c r="G1314" s="9">
        <v>2</v>
      </c>
      <c r="H1314" s="99" t="s">
        <v>3726</v>
      </c>
      <c r="I1314" s="99" t="s">
        <v>3727</v>
      </c>
      <c r="J1314" s="100">
        <v>41136</v>
      </c>
      <c r="K1314" s="97">
        <v>3512310</v>
      </c>
      <c r="L1314" s="23" t="s">
        <v>3543</v>
      </c>
      <c r="M1314" s="96" t="s">
        <v>3544</v>
      </c>
      <c r="N1314" s="5" t="s">
        <v>22</v>
      </c>
      <c r="O1314" s="5" t="s">
        <v>23</v>
      </c>
      <c r="P1314" s="5" t="s">
        <v>24</v>
      </c>
      <c r="Q1314" s="5"/>
    </row>
    <row r="1315" spans="1:17" ht="267.75" x14ac:dyDescent="0.25">
      <c r="A1315" s="7">
        <f t="shared" si="20"/>
        <v>1313</v>
      </c>
      <c r="B1315" s="15" t="s">
        <v>16</v>
      </c>
      <c r="C1315" s="8">
        <v>891180084</v>
      </c>
      <c r="D1315" s="8">
        <v>2</v>
      </c>
      <c r="E1315" s="98" t="s">
        <v>3728</v>
      </c>
      <c r="F1315" s="98">
        <v>76311652</v>
      </c>
      <c r="G1315" s="9">
        <v>3</v>
      </c>
      <c r="H1315" s="99" t="s">
        <v>3729</v>
      </c>
      <c r="I1315" s="12" t="s">
        <v>3730</v>
      </c>
      <c r="J1315" s="100">
        <v>41145</v>
      </c>
      <c r="K1315" s="97">
        <v>5506800</v>
      </c>
      <c r="L1315" s="23" t="s">
        <v>3543</v>
      </c>
      <c r="M1315" s="96" t="s">
        <v>3544</v>
      </c>
      <c r="N1315" s="5" t="s">
        <v>22</v>
      </c>
      <c r="O1315" s="5" t="s">
        <v>23</v>
      </c>
      <c r="P1315" s="5" t="s">
        <v>24</v>
      </c>
      <c r="Q1315" s="5"/>
    </row>
    <row r="1316" spans="1:17" ht="229.5" x14ac:dyDescent="0.25">
      <c r="A1316" s="7">
        <f t="shared" si="20"/>
        <v>1314</v>
      </c>
      <c r="B1316" s="15" t="s">
        <v>16</v>
      </c>
      <c r="C1316" s="8">
        <v>891180084</v>
      </c>
      <c r="D1316" s="8">
        <v>2</v>
      </c>
      <c r="E1316" s="98" t="s">
        <v>3651</v>
      </c>
      <c r="F1316" s="98">
        <v>38254536</v>
      </c>
      <c r="G1316" s="9">
        <v>4</v>
      </c>
      <c r="H1316" s="99" t="s">
        <v>3731</v>
      </c>
      <c r="I1316" s="99" t="s">
        <v>3732</v>
      </c>
      <c r="J1316" s="100">
        <v>41164</v>
      </c>
      <c r="K1316" s="97">
        <v>3646112</v>
      </c>
      <c r="L1316" s="23" t="s">
        <v>3543</v>
      </c>
      <c r="M1316" s="96" t="s">
        <v>3544</v>
      </c>
      <c r="N1316" s="5" t="s">
        <v>22</v>
      </c>
      <c r="O1316" s="5" t="s">
        <v>23</v>
      </c>
      <c r="P1316" s="5" t="s">
        <v>24</v>
      </c>
      <c r="Q1316" s="5"/>
    </row>
    <row r="1317" spans="1:17" ht="178.5" x14ac:dyDescent="0.25">
      <c r="A1317" s="7">
        <f t="shared" si="20"/>
        <v>1315</v>
      </c>
      <c r="B1317" s="15" t="s">
        <v>16</v>
      </c>
      <c r="C1317" s="8">
        <v>891180084</v>
      </c>
      <c r="D1317" s="8">
        <v>2</v>
      </c>
      <c r="E1317" s="98" t="s">
        <v>3733</v>
      </c>
      <c r="F1317" s="98">
        <v>16724311</v>
      </c>
      <c r="G1317" s="9">
        <v>1</v>
      </c>
      <c r="H1317" s="99" t="s">
        <v>3734</v>
      </c>
      <c r="I1317" s="99" t="s">
        <v>3735</v>
      </c>
      <c r="J1317" s="100">
        <v>41179</v>
      </c>
      <c r="K1317" s="97">
        <v>5268465</v>
      </c>
      <c r="L1317" s="23" t="s">
        <v>3543</v>
      </c>
      <c r="M1317" s="96" t="s">
        <v>3544</v>
      </c>
      <c r="N1317" s="5" t="s">
        <v>22</v>
      </c>
      <c r="O1317" s="5" t="s">
        <v>23</v>
      </c>
      <c r="P1317" s="5" t="s">
        <v>24</v>
      </c>
      <c r="Q1317" s="5"/>
    </row>
    <row r="1318" spans="1:17" ht="204" x14ac:dyDescent="0.25">
      <c r="A1318" s="7">
        <f t="shared" si="20"/>
        <v>1316</v>
      </c>
      <c r="B1318" s="15" t="s">
        <v>16</v>
      </c>
      <c r="C1318" s="8">
        <v>891180084</v>
      </c>
      <c r="D1318" s="8">
        <v>2</v>
      </c>
      <c r="E1318" s="98" t="s">
        <v>3736</v>
      </c>
      <c r="F1318" s="98">
        <v>79540060</v>
      </c>
      <c r="G1318" s="9">
        <v>6</v>
      </c>
      <c r="H1318" s="99" t="s">
        <v>3737</v>
      </c>
      <c r="I1318" s="99" t="s">
        <v>3738</v>
      </c>
      <c r="J1318" s="100">
        <v>41178</v>
      </c>
      <c r="K1318" s="97">
        <v>3671200</v>
      </c>
      <c r="L1318" s="23" t="s">
        <v>3543</v>
      </c>
      <c r="M1318" s="96" t="s">
        <v>3544</v>
      </c>
      <c r="N1318" s="5" t="s">
        <v>22</v>
      </c>
      <c r="O1318" s="5" t="s">
        <v>23</v>
      </c>
      <c r="P1318" s="5" t="s">
        <v>24</v>
      </c>
      <c r="Q1318" s="5"/>
    </row>
    <row r="1319" spans="1:17" ht="293.25" x14ac:dyDescent="0.25">
      <c r="A1319" s="7">
        <f t="shared" si="20"/>
        <v>1317</v>
      </c>
      <c r="B1319" s="15" t="s">
        <v>16</v>
      </c>
      <c r="C1319" s="8">
        <v>891180084</v>
      </c>
      <c r="D1319" s="8">
        <v>2</v>
      </c>
      <c r="E1319" s="98" t="s">
        <v>2222</v>
      </c>
      <c r="F1319" s="98">
        <v>1075239012</v>
      </c>
      <c r="G1319" s="9">
        <v>1</v>
      </c>
      <c r="H1319" s="99" t="s">
        <v>3739</v>
      </c>
      <c r="I1319" s="99" t="s">
        <v>3740</v>
      </c>
      <c r="J1319" s="100">
        <v>41121</v>
      </c>
      <c r="K1319" s="97">
        <v>3080000</v>
      </c>
      <c r="L1319" s="23" t="s">
        <v>3543</v>
      </c>
      <c r="M1319" s="96" t="s">
        <v>3544</v>
      </c>
      <c r="N1319" s="5" t="s">
        <v>22</v>
      </c>
      <c r="O1319" s="5" t="s">
        <v>23</v>
      </c>
      <c r="P1319" s="5" t="s">
        <v>24</v>
      </c>
      <c r="Q1319" s="5"/>
    </row>
    <row r="1320" spans="1:17" ht="357" x14ac:dyDescent="0.25">
      <c r="A1320" s="7">
        <f t="shared" si="20"/>
        <v>1318</v>
      </c>
      <c r="B1320" s="15" t="s">
        <v>16</v>
      </c>
      <c r="C1320" s="8">
        <v>891180084</v>
      </c>
      <c r="D1320" s="8">
        <v>2</v>
      </c>
      <c r="E1320" s="98" t="s">
        <v>3741</v>
      </c>
      <c r="F1320" s="98">
        <v>26431110</v>
      </c>
      <c r="G1320" s="9">
        <v>5</v>
      </c>
      <c r="H1320" s="99" t="s">
        <v>3742</v>
      </c>
      <c r="I1320" s="99" t="s">
        <v>3743</v>
      </c>
      <c r="J1320" s="100">
        <v>41136</v>
      </c>
      <c r="K1320" s="97">
        <v>5200000</v>
      </c>
      <c r="L1320" s="23" t="s">
        <v>3543</v>
      </c>
      <c r="M1320" s="96" t="s">
        <v>3544</v>
      </c>
      <c r="N1320" s="5" t="s">
        <v>22</v>
      </c>
      <c r="O1320" s="5" t="s">
        <v>23</v>
      </c>
      <c r="P1320" s="5" t="s">
        <v>24</v>
      </c>
      <c r="Q1320" s="5"/>
    </row>
    <row r="1321" spans="1:17" ht="242.25" x14ac:dyDescent="0.25">
      <c r="A1321" s="7">
        <f t="shared" si="20"/>
        <v>1319</v>
      </c>
      <c r="B1321" s="15" t="s">
        <v>16</v>
      </c>
      <c r="C1321" s="8">
        <v>891180084</v>
      </c>
      <c r="D1321" s="8">
        <v>2</v>
      </c>
      <c r="E1321" s="98" t="s">
        <v>2225</v>
      </c>
      <c r="F1321" s="98">
        <v>12136692</v>
      </c>
      <c r="G1321" s="9">
        <v>5</v>
      </c>
      <c r="H1321" s="99" t="s">
        <v>3744</v>
      </c>
      <c r="I1321" s="99" t="s">
        <v>3745</v>
      </c>
      <c r="J1321" s="100">
        <v>41130</v>
      </c>
      <c r="K1321" s="97">
        <v>7200000</v>
      </c>
      <c r="L1321" s="23" t="s">
        <v>3543</v>
      </c>
      <c r="M1321" s="96" t="s">
        <v>3544</v>
      </c>
      <c r="N1321" s="5" t="s">
        <v>22</v>
      </c>
      <c r="O1321" s="5" t="s">
        <v>23</v>
      </c>
      <c r="P1321" s="5" t="s">
        <v>24</v>
      </c>
      <c r="Q1321" s="5"/>
    </row>
    <row r="1322" spans="1:17" ht="242.25" x14ac:dyDescent="0.25">
      <c r="A1322" s="7">
        <f t="shared" si="20"/>
        <v>1320</v>
      </c>
      <c r="B1322" s="15" t="s">
        <v>16</v>
      </c>
      <c r="C1322" s="8">
        <v>891180084</v>
      </c>
      <c r="D1322" s="8">
        <v>2</v>
      </c>
      <c r="E1322" s="98" t="s">
        <v>3625</v>
      </c>
      <c r="F1322" s="98">
        <v>16583292</v>
      </c>
      <c r="G1322" s="9">
        <v>3</v>
      </c>
      <c r="H1322" s="99" t="s">
        <v>3746</v>
      </c>
      <c r="I1322" s="99" t="s">
        <v>3747</v>
      </c>
      <c r="J1322" s="100">
        <v>41067</v>
      </c>
      <c r="K1322" s="97">
        <v>1932447</v>
      </c>
      <c r="L1322" s="23" t="s">
        <v>3543</v>
      </c>
      <c r="M1322" s="96" t="s">
        <v>3544</v>
      </c>
      <c r="N1322" s="5" t="s">
        <v>22</v>
      </c>
      <c r="O1322" s="5" t="s">
        <v>23</v>
      </c>
      <c r="P1322" s="5" t="s">
        <v>24</v>
      </c>
      <c r="Q1322" s="5"/>
    </row>
    <row r="1323" spans="1:17" ht="306" x14ac:dyDescent="0.25">
      <c r="A1323" s="7">
        <f t="shared" si="20"/>
        <v>1321</v>
      </c>
      <c r="B1323" s="15" t="s">
        <v>16</v>
      </c>
      <c r="C1323" s="8">
        <v>891180084</v>
      </c>
      <c r="D1323" s="8">
        <v>2</v>
      </c>
      <c r="E1323" s="98" t="s">
        <v>3565</v>
      </c>
      <c r="F1323" s="98">
        <v>14225040</v>
      </c>
      <c r="G1323" s="9">
        <v>2</v>
      </c>
      <c r="H1323" s="99" t="s">
        <v>3748</v>
      </c>
      <c r="I1323" s="99" t="s">
        <v>3749</v>
      </c>
      <c r="J1323" s="100">
        <v>41094</v>
      </c>
      <c r="K1323" s="97">
        <v>5619696</v>
      </c>
      <c r="L1323" s="23" t="s">
        <v>3543</v>
      </c>
      <c r="M1323" s="96" t="s">
        <v>3544</v>
      </c>
      <c r="N1323" s="5" t="s">
        <v>22</v>
      </c>
      <c r="O1323" s="5" t="s">
        <v>23</v>
      </c>
      <c r="P1323" s="5" t="s">
        <v>24</v>
      </c>
      <c r="Q1323" s="5"/>
    </row>
    <row r="1324" spans="1:17" ht="216.75" x14ac:dyDescent="0.25">
      <c r="A1324" s="7">
        <f t="shared" si="20"/>
        <v>1322</v>
      </c>
      <c r="B1324" s="15" t="s">
        <v>16</v>
      </c>
      <c r="C1324" s="8">
        <v>891180084</v>
      </c>
      <c r="D1324" s="8">
        <v>2</v>
      </c>
      <c r="E1324" s="98" t="s">
        <v>3750</v>
      </c>
      <c r="F1324" s="98">
        <v>10481248</v>
      </c>
      <c r="G1324" s="9">
        <v>9</v>
      </c>
      <c r="H1324" s="99" t="s">
        <v>3697</v>
      </c>
      <c r="I1324" s="99" t="s">
        <v>3698</v>
      </c>
      <c r="J1324" s="100">
        <v>41135</v>
      </c>
      <c r="K1324" s="97">
        <v>566700</v>
      </c>
      <c r="L1324" s="23" t="s">
        <v>3543</v>
      </c>
      <c r="M1324" s="96" t="s">
        <v>3544</v>
      </c>
      <c r="N1324" s="5" t="s">
        <v>22</v>
      </c>
      <c r="O1324" s="5" t="s">
        <v>23</v>
      </c>
      <c r="P1324" s="5" t="s">
        <v>24</v>
      </c>
      <c r="Q1324" s="5"/>
    </row>
    <row r="1325" spans="1:17" ht="216.75" x14ac:dyDescent="0.25">
      <c r="A1325" s="7">
        <f t="shared" si="20"/>
        <v>1323</v>
      </c>
      <c r="B1325" s="15" t="s">
        <v>16</v>
      </c>
      <c r="C1325" s="8">
        <v>891180084</v>
      </c>
      <c r="D1325" s="8">
        <v>2</v>
      </c>
      <c r="E1325" s="98" t="s">
        <v>1908</v>
      </c>
      <c r="F1325" s="98">
        <v>900116087</v>
      </c>
      <c r="G1325" s="9">
        <v>4</v>
      </c>
      <c r="H1325" s="99" t="s">
        <v>3751</v>
      </c>
      <c r="I1325" s="99" t="s">
        <v>3752</v>
      </c>
      <c r="J1325" s="100">
        <v>41115</v>
      </c>
      <c r="K1325" s="97">
        <f>17469000+2400000</f>
        <v>19869000</v>
      </c>
      <c r="L1325" s="23" t="s">
        <v>362</v>
      </c>
      <c r="M1325" s="96" t="s">
        <v>3544</v>
      </c>
      <c r="N1325" s="5" t="s">
        <v>22</v>
      </c>
      <c r="O1325" s="5" t="s">
        <v>23</v>
      </c>
      <c r="P1325" s="5" t="s">
        <v>24</v>
      </c>
      <c r="Q1325" s="5"/>
    </row>
    <row r="1326" spans="1:17" ht="318.75" x14ac:dyDescent="0.25">
      <c r="A1326" s="7">
        <f t="shared" si="20"/>
        <v>1324</v>
      </c>
      <c r="B1326" s="15" t="s">
        <v>16</v>
      </c>
      <c r="C1326" s="8">
        <v>891180084</v>
      </c>
      <c r="D1326" s="8">
        <v>2</v>
      </c>
      <c r="E1326" s="98" t="s">
        <v>67</v>
      </c>
      <c r="F1326" s="98">
        <v>1075241426</v>
      </c>
      <c r="G1326" s="9">
        <v>1</v>
      </c>
      <c r="H1326" s="99" t="s">
        <v>3753</v>
      </c>
      <c r="I1326" s="99" t="s">
        <v>3754</v>
      </c>
      <c r="J1326" s="100">
        <v>41166</v>
      </c>
      <c r="K1326" s="97">
        <v>1410000</v>
      </c>
      <c r="L1326" s="23" t="s">
        <v>362</v>
      </c>
      <c r="M1326" s="96" t="s">
        <v>3544</v>
      </c>
      <c r="N1326" s="5" t="s">
        <v>22</v>
      </c>
      <c r="O1326" s="5" t="s">
        <v>23</v>
      </c>
      <c r="P1326" s="5" t="s">
        <v>24</v>
      </c>
      <c r="Q1326" s="5"/>
    </row>
    <row r="1327" spans="1:17" ht="216.75" x14ac:dyDescent="0.25">
      <c r="A1327" s="7">
        <f t="shared" si="20"/>
        <v>1325</v>
      </c>
      <c r="B1327" s="15" t="s">
        <v>16</v>
      </c>
      <c r="C1327" s="8">
        <v>891180084</v>
      </c>
      <c r="D1327" s="8">
        <v>2</v>
      </c>
      <c r="E1327" s="98" t="s">
        <v>292</v>
      </c>
      <c r="F1327" s="98">
        <v>900501029</v>
      </c>
      <c r="G1327" s="9">
        <v>8</v>
      </c>
      <c r="H1327" s="99" t="s">
        <v>3755</v>
      </c>
      <c r="I1327" s="99" t="s">
        <v>3756</v>
      </c>
      <c r="J1327" s="100">
        <v>41113</v>
      </c>
      <c r="K1327" s="97">
        <f>7552600+1000000</f>
        <v>8552600</v>
      </c>
      <c r="L1327" s="23" t="s">
        <v>362</v>
      </c>
      <c r="M1327" s="96" t="s">
        <v>3544</v>
      </c>
      <c r="N1327" s="5" t="s">
        <v>22</v>
      </c>
      <c r="O1327" s="5" t="s">
        <v>23</v>
      </c>
      <c r="P1327" s="5" t="s">
        <v>24</v>
      </c>
      <c r="Q1327" s="5"/>
    </row>
    <row r="1328" spans="1:17" ht="382.5" x14ac:dyDescent="0.25">
      <c r="A1328" s="7">
        <f t="shared" si="20"/>
        <v>1326</v>
      </c>
      <c r="B1328" s="15" t="s">
        <v>16</v>
      </c>
      <c r="C1328" s="8">
        <v>891180084</v>
      </c>
      <c r="D1328" s="8">
        <v>2</v>
      </c>
      <c r="E1328" s="98" t="s">
        <v>3597</v>
      </c>
      <c r="F1328" s="98">
        <v>51580461</v>
      </c>
      <c r="G1328" s="9">
        <v>5</v>
      </c>
      <c r="H1328" s="99" t="s">
        <v>3757</v>
      </c>
      <c r="I1328" s="99" t="s">
        <v>3758</v>
      </c>
      <c r="J1328" s="100">
        <v>41115</v>
      </c>
      <c r="K1328" s="97">
        <v>15300000</v>
      </c>
      <c r="L1328" s="23" t="s">
        <v>362</v>
      </c>
      <c r="M1328" s="96" t="s">
        <v>3544</v>
      </c>
      <c r="N1328" s="5" t="s">
        <v>22</v>
      </c>
      <c r="O1328" s="5" t="s">
        <v>23</v>
      </c>
      <c r="P1328" s="5" t="s">
        <v>24</v>
      </c>
      <c r="Q1328" s="5"/>
    </row>
    <row r="1329" spans="1:17" ht="293.25" x14ac:dyDescent="0.25">
      <c r="A1329" s="7">
        <f t="shared" si="20"/>
        <v>1327</v>
      </c>
      <c r="B1329" s="15" t="s">
        <v>16</v>
      </c>
      <c r="C1329" s="8">
        <v>891180084</v>
      </c>
      <c r="D1329" s="8">
        <v>2</v>
      </c>
      <c r="E1329" s="98" t="s">
        <v>67</v>
      </c>
      <c r="F1329" s="98">
        <v>1075241426</v>
      </c>
      <c r="G1329" s="9">
        <v>1</v>
      </c>
      <c r="H1329" s="99" t="s">
        <v>3759</v>
      </c>
      <c r="I1329" s="99" t="s">
        <v>3760</v>
      </c>
      <c r="J1329" s="100">
        <v>41115</v>
      </c>
      <c r="K1329" s="97">
        <v>4999500</v>
      </c>
      <c r="L1329" s="23" t="s">
        <v>362</v>
      </c>
      <c r="M1329" s="96" t="s">
        <v>3544</v>
      </c>
      <c r="N1329" s="5" t="s">
        <v>22</v>
      </c>
      <c r="O1329" s="5" t="s">
        <v>23</v>
      </c>
      <c r="P1329" s="5" t="s">
        <v>24</v>
      </c>
      <c r="Q1329" s="5"/>
    </row>
    <row r="1330" spans="1:17" ht="255" x14ac:dyDescent="0.25">
      <c r="A1330" s="7">
        <f t="shared" si="20"/>
        <v>1328</v>
      </c>
      <c r="B1330" s="15" t="s">
        <v>16</v>
      </c>
      <c r="C1330" s="8">
        <v>891180084</v>
      </c>
      <c r="D1330" s="8">
        <v>2</v>
      </c>
      <c r="E1330" s="98" t="s">
        <v>3602</v>
      </c>
      <c r="F1330" s="98">
        <v>26418822</v>
      </c>
      <c r="G1330" s="9">
        <v>8</v>
      </c>
      <c r="H1330" s="99" t="s">
        <v>3761</v>
      </c>
      <c r="I1330" s="99" t="s">
        <v>3762</v>
      </c>
      <c r="J1330" s="100">
        <v>41124</v>
      </c>
      <c r="K1330" s="97">
        <v>3000000</v>
      </c>
      <c r="L1330" s="23" t="s">
        <v>362</v>
      </c>
      <c r="M1330" s="96" t="s">
        <v>3544</v>
      </c>
      <c r="N1330" s="5" t="s">
        <v>22</v>
      </c>
      <c r="O1330" s="5" t="s">
        <v>23</v>
      </c>
      <c r="P1330" s="5" t="s">
        <v>24</v>
      </c>
      <c r="Q1330" s="5"/>
    </row>
    <row r="1331" spans="1:17" ht="191.25" x14ac:dyDescent="0.25">
      <c r="A1331" s="7">
        <f t="shared" si="20"/>
        <v>1329</v>
      </c>
      <c r="B1331" s="15" t="s">
        <v>16</v>
      </c>
      <c r="C1331" s="8">
        <v>891180084</v>
      </c>
      <c r="D1331" s="8">
        <v>2</v>
      </c>
      <c r="E1331" s="98" t="s">
        <v>3690</v>
      </c>
      <c r="F1331" s="98">
        <v>860001498</v>
      </c>
      <c r="G1331" s="9">
        <v>9</v>
      </c>
      <c r="H1331" s="99" t="s">
        <v>3763</v>
      </c>
      <c r="I1331" s="99" t="s">
        <v>3764</v>
      </c>
      <c r="J1331" s="100">
        <v>41152</v>
      </c>
      <c r="K1331" s="97">
        <v>2000000</v>
      </c>
      <c r="L1331" s="23" t="s">
        <v>362</v>
      </c>
      <c r="M1331" s="96" t="s">
        <v>3544</v>
      </c>
      <c r="N1331" s="5" t="s">
        <v>22</v>
      </c>
      <c r="O1331" s="5" t="s">
        <v>23</v>
      </c>
      <c r="P1331" s="5" t="s">
        <v>24</v>
      </c>
      <c r="Q1331" s="5"/>
    </row>
    <row r="1332" spans="1:17" ht="204" x14ac:dyDescent="0.25">
      <c r="A1332" s="7">
        <f t="shared" si="20"/>
        <v>1330</v>
      </c>
      <c r="B1332" s="15" t="s">
        <v>16</v>
      </c>
      <c r="C1332" s="8">
        <v>891180084</v>
      </c>
      <c r="D1332" s="8">
        <v>2</v>
      </c>
      <c r="E1332" s="98" t="s">
        <v>292</v>
      </c>
      <c r="F1332" s="98">
        <v>900501029</v>
      </c>
      <c r="G1332" s="9">
        <v>8</v>
      </c>
      <c r="H1332" s="99" t="s">
        <v>3765</v>
      </c>
      <c r="I1332" s="99" t="s">
        <v>3766</v>
      </c>
      <c r="J1332" s="100">
        <v>41165</v>
      </c>
      <c r="K1332" s="97">
        <v>245100</v>
      </c>
      <c r="L1332" s="23" t="s">
        <v>362</v>
      </c>
      <c r="M1332" s="96" t="s">
        <v>3544</v>
      </c>
      <c r="N1332" s="5" t="s">
        <v>22</v>
      </c>
      <c r="O1332" s="5" t="s">
        <v>23</v>
      </c>
      <c r="P1332" s="5" t="s">
        <v>24</v>
      </c>
      <c r="Q1332" s="5"/>
    </row>
    <row r="1333" spans="1:17" ht="255" x14ac:dyDescent="0.25">
      <c r="A1333" s="7">
        <f t="shared" si="20"/>
        <v>1331</v>
      </c>
      <c r="B1333" s="15" t="s">
        <v>16</v>
      </c>
      <c r="C1333" s="8">
        <v>891180084</v>
      </c>
      <c r="D1333" s="8">
        <v>2</v>
      </c>
      <c r="E1333" s="98" t="s">
        <v>3680</v>
      </c>
      <c r="F1333" s="98">
        <v>55153458</v>
      </c>
      <c r="G1333" s="9">
        <v>6</v>
      </c>
      <c r="H1333" s="99" t="s">
        <v>3767</v>
      </c>
      <c r="I1333" s="99" t="s">
        <v>3768</v>
      </c>
      <c r="J1333" s="100">
        <v>41164</v>
      </c>
      <c r="K1333" s="97">
        <v>1200020</v>
      </c>
      <c r="L1333" s="23" t="s">
        <v>362</v>
      </c>
      <c r="M1333" s="96" t="s">
        <v>3544</v>
      </c>
      <c r="N1333" s="5" t="s">
        <v>22</v>
      </c>
      <c r="O1333" s="5" t="s">
        <v>23</v>
      </c>
      <c r="P1333" s="5" t="s">
        <v>24</v>
      </c>
      <c r="Q1333" s="5"/>
    </row>
    <row r="1334" spans="1:17" ht="395.25" x14ac:dyDescent="0.25">
      <c r="A1334" s="7">
        <f t="shared" si="20"/>
        <v>1332</v>
      </c>
      <c r="B1334" s="15" t="s">
        <v>16</v>
      </c>
      <c r="C1334" s="8">
        <v>891180084</v>
      </c>
      <c r="D1334" s="8">
        <v>2</v>
      </c>
      <c r="E1334" s="98" t="s">
        <v>3605</v>
      </c>
      <c r="F1334" s="98">
        <v>1075216567</v>
      </c>
      <c r="G1334" s="9">
        <v>6</v>
      </c>
      <c r="H1334" s="99" t="s">
        <v>3769</v>
      </c>
      <c r="I1334" s="99" t="s">
        <v>3770</v>
      </c>
      <c r="J1334" s="100">
        <v>41124</v>
      </c>
      <c r="K1334" s="97">
        <f>2500000+1250000</f>
        <v>3750000</v>
      </c>
      <c r="L1334" s="23" t="s">
        <v>362</v>
      </c>
      <c r="M1334" s="96" t="s">
        <v>3544</v>
      </c>
      <c r="N1334" s="5" t="s">
        <v>22</v>
      </c>
      <c r="O1334" s="5" t="s">
        <v>23</v>
      </c>
      <c r="P1334" s="5" t="s">
        <v>24</v>
      </c>
      <c r="Q1334" s="5"/>
    </row>
    <row r="1335" spans="1:17" ht="318.75" x14ac:dyDescent="0.25">
      <c r="A1335" s="7">
        <f t="shared" si="20"/>
        <v>1333</v>
      </c>
      <c r="B1335" s="15" t="s">
        <v>16</v>
      </c>
      <c r="C1335" s="8">
        <v>891180084</v>
      </c>
      <c r="D1335" s="8">
        <v>2</v>
      </c>
      <c r="E1335" s="98" t="s">
        <v>2222</v>
      </c>
      <c r="F1335" s="98">
        <v>1075239012</v>
      </c>
      <c r="G1335" s="9">
        <v>1</v>
      </c>
      <c r="H1335" s="99" t="s">
        <v>3771</v>
      </c>
      <c r="I1335" s="99" t="s">
        <v>3772</v>
      </c>
      <c r="J1335" s="100">
        <v>41180</v>
      </c>
      <c r="K1335" s="97">
        <v>1964080</v>
      </c>
      <c r="L1335" s="23" t="s">
        <v>3543</v>
      </c>
      <c r="M1335" s="96" t="s">
        <v>3544</v>
      </c>
      <c r="N1335" s="5" t="s">
        <v>22</v>
      </c>
      <c r="O1335" s="5" t="s">
        <v>23</v>
      </c>
      <c r="P1335" s="5" t="s">
        <v>24</v>
      </c>
      <c r="Q1335" s="5"/>
    </row>
    <row r="1336" spans="1:17" ht="229.5" x14ac:dyDescent="0.25">
      <c r="A1336" s="7">
        <f t="shared" si="20"/>
        <v>1334</v>
      </c>
      <c r="B1336" s="15" t="s">
        <v>16</v>
      </c>
      <c r="C1336" s="8">
        <v>891180084</v>
      </c>
      <c r="D1336" s="8">
        <v>2</v>
      </c>
      <c r="E1336" s="98" t="s">
        <v>3773</v>
      </c>
      <c r="F1336" s="98">
        <v>19343690</v>
      </c>
      <c r="G1336" s="9">
        <v>3</v>
      </c>
      <c r="H1336" s="99" t="s">
        <v>3774</v>
      </c>
      <c r="I1336" s="99" t="s">
        <v>3775</v>
      </c>
      <c r="J1336" s="100">
        <v>41186</v>
      </c>
      <c r="K1336" s="97">
        <v>3646112</v>
      </c>
      <c r="L1336" s="23" t="s">
        <v>3543</v>
      </c>
      <c r="M1336" s="96" t="s">
        <v>3544</v>
      </c>
      <c r="N1336" s="5" t="s">
        <v>22</v>
      </c>
      <c r="O1336" s="5" t="s">
        <v>23</v>
      </c>
      <c r="P1336" s="5" t="s">
        <v>24</v>
      </c>
      <c r="Q1336" s="5"/>
    </row>
    <row r="1337" spans="1:17" ht="178.5" x14ac:dyDescent="0.25">
      <c r="A1337" s="7">
        <f t="shared" si="20"/>
        <v>1335</v>
      </c>
      <c r="B1337" s="15" t="s">
        <v>16</v>
      </c>
      <c r="C1337" s="8">
        <v>891180084</v>
      </c>
      <c r="D1337" s="8">
        <v>2</v>
      </c>
      <c r="E1337" s="98" t="s">
        <v>3776</v>
      </c>
      <c r="F1337" s="98">
        <v>41375163</v>
      </c>
      <c r="G1337" s="9">
        <v>0</v>
      </c>
      <c r="H1337" s="99" t="s">
        <v>3777</v>
      </c>
      <c r="I1337" s="99" t="s">
        <v>3778</v>
      </c>
      <c r="J1337" s="100">
        <v>41191</v>
      </c>
      <c r="K1337" s="97">
        <v>3671200</v>
      </c>
      <c r="L1337" s="23" t="s">
        <v>3543</v>
      </c>
      <c r="M1337" s="96" t="s">
        <v>3544</v>
      </c>
      <c r="N1337" s="5" t="s">
        <v>22</v>
      </c>
      <c r="O1337" s="5" t="s">
        <v>23</v>
      </c>
      <c r="P1337" s="5" t="s">
        <v>24</v>
      </c>
      <c r="Q1337" s="5"/>
    </row>
    <row r="1338" spans="1:17" ht="293.25" x14ac:dyDescent="0.25">
      <c r="A1338" s="7">
        <f t="shared" si="20"/>
        <v>1336</v>
      </c>
      <c r="B1338" s="15" t="s">
        <v>16</v>
      </c>
      <c r="C1338" s="8">
        <v>891180084</v>
      </c>
      <c r="D1338" s="8">
        <v>2</v>
      </c>
      <c r="E1338" s="98" t="s">
        <v>3779</v>
      </c>
      <c r="F1338" s="98">
        <v>1075227594</v>
      </c>
      <c r="G1338" s="9">
        <v>2</v>
      </c>
      <c r="H1338" s="99" t="s">
        <v>3780</v>
      </c>
      <c r="I1338" s="99" t="s">
        <v>3781</v>
      </c>
      <c r="J1338" s="100">
        <v>41194</v>
      </c>
      <c r="K1338" s="97">
        <v>1200000</v>
      </c>
      <c r="L1338" s="23" t="s">
        <v>3543</v>
      </c>
      <c r="M1338" s="96" t="s">
        <v>3544</v>
      </c>
      <c r="N1338" s="5" t="s">
        <v>22</v>
      </c>
      <c r="O1338" s="5" t="s">
        <v>23</v>
      </c>
      <c r="P1338" s="5" t="s">
        <v>24</v>
      </c>
      <c r="Q1338" s="5"/>
    </row>
    <row r="1339" spans="1:17" ht="229.5" x14ac:dyDescent="0.25">
      <c r="A1339" s="7">
        <f t="shared" si="20"/>
        <v>1337</v>
      </c>
      <c r="B1339" s="15" t="s">
        <v>16</v>
      </c>
      <c r="C1339" s="8">
        <v>891180084</v>
      </c>
      <c r="D1339" s="8">
        <v>2</v>
      </c>
      <c r="E1339" s="98" t="s">
        <v>3782</v>
      </c>
      <c r="F1339" s="98">
        <v>1075224302</v>
      </c>
      <c r="G1339" s="9">
        <v>5</v>
      </c>
      <c r="H1339" s="99" t="s">
        <v>3783</v>
      </c>
      <c r="I1339" s="99" t="s">
        <v>3784</v>
      </c>
      <c r="J1339" s="100">
        <v>41219</v>
      </c>
      <c r="K1339" s="97">
        <v>1500000</v>
      </c>
      <c r="L1339" s="23" t="s">
        <v>3543</v>
      </c>
      <c r="M1339" s="96" t="s">
        <v>3544</v>
      </c>
      <c r="N1339" s="5" t="s">
        <v>22</v>
      </c>
      <c r="O1339" s="5" t="s">
        <v>23</v>
      </c>
      <c r="P1339" s="5" t="s">
        <v>24</v>
      </c>
      <c r="Q1339" s="5"/>
    </row>
    <row r="1340" spans="1:17" ht="153" x14ac:dyDescent="0.25">
      <c r="A1340" s="7">
        <f t="shared" si="20"/>
        <v>1338</v>
      </c>
      <c r="B1340" s="15" t="s">
        <v>16</v>
      </c>
      <c r="C1340" s="8">
        <v>891180084</v>
      </c>
      <c r="D1340" s="8">
        <v>2</v>
      </c>
      <c r="E1340" s="98" t="s">
        <v>3785</v>
      </c>
      <c r="F1340" s="98">
        <v>17322870</v>
      </c>
      <c r="G1340" s="9">
        <v>5</v>
      </c>
      <c r="H1340" s="99" t="s">
        <v>3786</v>
      </c>
      <c r="I1340" s="99" t="s">
        <v>3787</v>
      </c>
      <c r="J1340" s="100">
        <v>41219</v>
      </c>
      <c r="K1340" s="97">
        <v>3671200</v>
      </c>
      <c r="L1340" s="23" t="s">
        <v>3543</v>
      </c>
      <c r="M1340" s="96" t="s">
        <v>3544</v>
      </c>
      <c r="N1340" s="5" t="s">
        <v>22</v>
      </c>
      <c r="O1340" s="5" t="s">
        <v>23</v>
      </c>
      <c r="P1340" s="5" t="s">
        <v>24</v>
      </c>
      <c r="Q1340" s="5"/>
    </row>
    <row r="1341" spans="1:17" ht="204" x14ac:dyDescent="0.25">
      <c r="A1341" s="7">
        <f t="shared" si="20"/>
        <v>1339</v>
      </c>
      <c r="B1341" s="15" t="s">
        <v>16</v>
      </c>
      <c r="C1341" s="8">
        <v>891180084</v>
      </c>
      <c r="D1341" s="8">
        <v>2</v>
      </c>
      <c r="E1341" s="98" t="s">
        <v>3547</v>
      </c>
      <c r="F1341" s="98">
        <v>16585482</v>
      </c>
      <c r="G1341" s="9">
        <v>5</v>
      </c>
      <c r="H1341" s="99" t="s">
        <v>3788</v>
      </c>
      <c r="I1341" s="99" t="s">
        <v>3789</v>
      </c>
      <c r="J1341" s="100">
        <v>41211</v>
      </c>
      <c r="K1341" s="97">
        <v>3646112</v>
      </c>
      <c r="L1341" s="23" t="s">
        <v>3543</v>
      </c>
      <c r="M1341" s="96" t="s">
        <v>3544</v>
      </c>
      <c r="N1341" s="5" t="s">
        <v>22</v>
      </c>
      <c r="O1341" s="5" t="s">
        <v>23</v>
      </c>
      <c r="P1341" s="5" t="s">
        <v>24</v>
      </c>
      <c r="Q1341" s="5"/>
    </row>
    <row r="1342" spans="1:17" ht="216.75" x14ac:dyDescent="0.25">
      <c r="A1342" s="7">
        <f t="shared" si="20"/>
        <v>1340</v>
      </c>
      <c r="B1342" s="15" t="s">
        <v>16</v>
      </c>
      <c r="C1342" s="8">
        <v>891180084</v>
      </c>
      <c r="D1342" s="8">
        <v>2</v>
      </c>
      <c r="E1342" s="98" t="s">
        <v>3625</v>
      </c>
      <c r="F1342" s="98">
        <v>16583292</v>
      </c>
      <c r="G1342" s="9">
        <v>3</v>
      </c>
      <c r="H1342" s="99" t="s">
        <v>3790</v>
      </c>
      <c r="I1342" s="99" t="s">
        <v>3791</v>
      </c>
      <c r="J1342" s="100">
        <v>41239</v>
      </c>
      <c r="K1342" s="97">
        <v>5797341</v>
      </c>
      <c r="L1342" s="23" t="s">
        <v>3543</v>
      </c>
      <c r="M1342" s="96" t="s">
        <v>3544</v>
      </c>
      <c r="N1342" s="5" t="s">
        <v>22</v>
      </c>
      <c r="O1342" s="5" t="s">
        <v>23</v>
      </c>
      <c r="P1342" s="5" t="s">
        <v>24</v>
      </c>
      <c r="Q1342" s="5"/>
    </row>
    <row r="1343" spans="1:17" ht="191.25" x14ac:dyDescent="0.25">
      <c r="A1343" s="7">
        <f t="shared" si="20"/>
        <v>1341</v>
      </c>
      <c r="B1343" s="15" t="s">
        <v>16</v>
      </c>
      <c r="C1343" s="8">
        <v>891180084</v>
      </c>
      <c r="D1343" s="8">
        <v>2</v>
      </c>
      <c r="E1343" s="98" t="s">
        <v>3556</v>
      </c>
      <c r="F1343" s="98">
        <v>14870919</v>
      </c>
      <c r="G1343" s="9">
        <v>6</v>
      </c>
      <c r="H1343" s="99" t="s">
        <v>3792</v>
      </c>
      <c r="I1343" s="99" t="s">
        <v>3793</v>
      </c>
      <c r="J1343" s="100">
        <v>41239</v>
      </c>
      <c r="K1343" s="97">
        <v>9862235</v>
      </c>
      <c r="L1343" s="23" t="s">
        <v>3543</v>
      </c>
      <c r="M1343" s="96" t="s">
        <v>3544</v>
      </c>
      <c r="N1343" s="5" t="s">
        <v>22</v>
      </c>
      <c r="O1343" s="5" t="s">
        <v>23</v>
      </c>
      <c r="P1343" s="5" t="s">
        <v>24</v>
      </c>
      <c r="Q1343" s="5"/>
    </row>
    <row r="1344" spans="1:17" ht="204" x14ac:dyDescent="0.25">
      <c r="A1344" s="7">
        <f t="shared" si="20"/>
        <v>1342</v>
      </c>
      <c r="B1344" s="15" t="s">
        <v>16</v>
      </c>
      <c r="C1344" s="8">
        <v>891180084</v>
      </c>
      <c r="D1344" s="8">
        <v>2</v>
      </c>
      <c r="E1344" s="98" t="s">
        <v>3553</v>
      </c>
      <c r="F1344" s="98">
        <v>33751116</v>
      </c>
      <c r="G1344" s="9">
        <v>8</v>
      </c>
      <c r="H1344" s="99" t="s">
        <v>3794</v>
      </c>
      <c r="I1344" s="99" t="s">
        <v>3795</v>
      </c>
      <c r="J1344" s="100">
        <v>41179</v>
      </c>
      <c r="K1344" s="97">
        <v>3749950</v>
      </c>
      <c r="L1344" s="23" t="s">
        <v>3543</v>
      </c>
      <c r="M1344" s="96" t="s">
        <v>3544</v>
      </c>
      <c r="N1344" s="5" t="s">
        <v>22</v>
      </c>
      <c r="O1344" s="5" t="s">
        <v>23</v>
      </c>
      <c r="P1344" s="5" t="s">
        <v>24</v>
      </c>
      <c r="Q1344" s="5"/>
    </row>
    <row r="1345" spans="1:17" ht="242.25" x14ac:dyDescent="0.25">
      <c r="A1345" s="7">
        <f t="shared" si="20"/>
        <v>1343</v>
      </c>
      <c r="B1345" s="15" t="s">
        <v>16</v>
      </c>
      <c r="C1345" s="8">
        <v>891180084</v>
      </c>
      <c r="D1345" s="8">
        <v>2</v>
      </c>
      <c r="E1345" s="98" t="s">
        <v>3796</v>
      </c>
      <c r="F1345" s="98">
        <v>80074542</v>
      </c>
      <c r="G1345" s="9">
        <v>9</v>
      </c>
      <c r="H1345" s="99" t="s">
        <v>3797</v>
      </c>
      <c r="I1345" s="99" t="s">
        <v>3798</v>
      </c>
      <c r="J1345" s="100">
        <v>41229</v>
      </c>
      <c r="K1345" s="97">
        <v>2500000</v>
      </c>
      <c r="L1345" s="23" t="s">
        <v>3543</v>
      </c>
      <c r="M1345" s="96" t="s">
        <v>3544</v>
      </c>
      <c r="N1345" s="5" t="s">
        <v>22</v>
      </c>
      <c r="O1345" s="5" t="s">
        <v>23</v>
      </c>
      <c r="P1345" s="5" t="s">
        <v>24</v>
      </c>
      <c r="Q1345" s="5"/>
    </row>
    <row r="1346" spans="1:17" ht="242.25" x14ac:dyDescent="0.25">
      <c r="A1346" s="7">
        <f t="shared" si="20"/>
        <v>1344</v>
      </c>
      <c r="B1346" s="15" t="s">
        <v>16</v>
      </c>
      <c r="C1346" s="8">
        <v>891180084</v>
      </c>
      <c r="D1346" s="8">
        <v>2</v>
      </c>
      <c r="E1346" s="98" t="s">
        <v>3779</v>
      </c>
      <c r="F1346" s="98">
        <v>1075227594</v>
      </c>
      <c r="G1346" s="9">
        <v>2</v>
      </c>
      <c r="H1346" s="99" t="s">
        <v>3799</v>
      </c>
      <c r="I1346" s="99" t="s">
        <v>3800</v>
      </c>
      <c r="J1346" s="100">
        <v>41249</v>
      </c>
      <c r="K1346" s="97">
        <v>6900000</v>
      </c>
      <c r="L1346" s="23" t="s">
        <v>3543</v>
      </c>
      <c r="M1346" s="96" t="s">
        <v>3544</v>
      </c>
      <c r="N1346" s="5" t="s">
        <v>22</v>
      </c>
      <c r="O1346" s="5" t="s">
        <v>23</v>
      </c>
      <c r="P1346" s="5" t="s">
        <v>24</v>
      </c>
      <c r="Q1346" s="5"/>
    </row>
    <row r="1347" spans="1:17" ht="229.5" x14ac:dyDescent="0.25">
      <c r="A1347" s="7">
        <f t="shared" si="20"/>
        <v>1345</v>
      </c>
      <c r="B1347" s="15" t="s">
        <v>16</v>
      </c>
      <c r="C1347" s="8">
        <v>891180084</v>
      </c>
      <c r="D1347" s="8">
        <v>2</v>
      </c>
      <c r="E1347" s="98" t="s">
        <v>3660</v>
      </c>
      <c r="F1347" s="98">
        <v>26551892</v>
      </c>
      <c r="G1347" s="9">
        <v>1</v>
      </c>
      <c r="H1347" s="99" t="s">
        <v>3801</v>
      </c>
      <c r="I1347" s="99" t="s">
        <v>3802</v>
      </c>
      <c r="J1347" s="100">
        <v>41254</v>
      </c>
      <c r="K1347" s="97">
        <v>4800000</v>
      </c>
      <c r="L1347" s="23" t="s">
        <v>3543</v>
      </c>
      <c r="M1347" s="96" t="s">
        <v>3544</v>
      </c>
      <c r="N1347" s="5" t="s">
        <v>22</v>
      </c>
      <c r="O1347" s="5" t="s">
        <v>23</v>
      </c>
      <c r="P1347" s="5" t="s">
        <v>24</v>
      </c>
      <c r="Q1347" s="5"/>
    </row>
    <row r="1348" spans="1:17" ht="229.5" x14ac:dyDescent="0.25">
      <c r="A1348" s="7">
        <f t="shared" si="20"/>
        <v>1346</v>
      </c>
      <c r="B1348" s="15" t="s">
        <v>16</v>
      </c>
      <c r="C1348" s="8">
        <v>891180084</v>
      </c>
      <c r="D1348" s="8">
        <v>2</v>
      </c>
      <c r="E1348" s="98" t="s">
        <v>3803</v>
      </c>
      <c r="F1348" s="98">
        <v>830066747</v>
      </c>
      <c r="G1348" s="9">
        <v>8</v>
      </c>
      <c r="H1348" s="99" t="s">
        <v>3804</v>
      </c>
      <c r="I1348" s="99" t="s">
        <v>3805</v>
      </c>
      <c r="J1348" s="100">
        <v>41254</v>
      </c>
      <c r="K1348" s="97">
        <v>29432207</v>
      </c>
      <c r="L1348" s="23" t="s">
        <v>362</v>
      </c>
      <c r="M1348" s="96" t="s">
        <v>3544</v>
      </c>
      <c r="N1348" s="5" t="s">
        <v>22</v>
      </c>
      <c r="O1348" s="5" t="s">
        <v>23</v>
      </c>
      <c r="P1348" s="5" t="s">
        <v>24</v>
      </c>
      <c r="Q1348" s="5"/>
    </row>
    <row r="1349" spans="1:17" ht="331.5" x14ac:dyDescent="0.25">
      <c r="A1349" s="7">
        <f t="shared" ref="A1349:A1412" si="21">A1348+1</f>
        <v>1347</v>
      </c>
      <c r="B1349" s="15" t="s">
        <v>16</v>
      </c>
      <c r="C1349" s="8">
        <v>891180084</v>
      </c>
      <c r="D1349" s="8">
        <v>2</v>
      </c>
      <c r="E1349" s="98" t="s">
        <v>3806</v>
      </c>
      <c r="F1349" s="98">
        <v>860404791</v>
      </c>
      <c r="G1349" s="9">
        <v>2</v>
      </c>
      <c r="H1349" s="99" t="s">
        <v>3807</v>
      </c>
      <c r="I1349" s="99" t="s">
        <v>3808</v>
      </c>
      <c r="J1349" s="100">
        <v>41253</v>
      </c>
      <c r="K1349" s="97">
        <v>56631896</v>
      </c>
      <c r="L1349" s="23" t="s">
        <v>362</v>
      </c>
      <c r="M1349" s="96" t="s">
        <v>3544</v>
      </c>
      <c r="N1349" s="5" t="s">
        <v>22</v>
      </c>
      <c r="O1349" s="5" t="s">
        <v>23</v>
      </c>
      <c r="P1349" s="5" t="s">
        <v>24</v>
      </c>
      <c r="Q1349" s="5"/>
    </row>
    <row r="1350" spans="1:17" ht="165.75" x14ac:dyDescent="0.25">
      <c r="A1350" s="7">
        <f t="shared" si="21"/>
        <v>1348</v>
      </c>
      <c r="B1350" s="15" t="s">
        <v>16</v>
      </c>
      <c r="C1350" s="8">
        <v>891180084</v>
      </c>
      <c r="D1350" s="8">
        <v>2</v>
      </c>
      <c r="E1350" s="98" t="s">
        <v>3809</v>
      </c>
      <c r="F1350" s="98">
        <v>12108468</v>
      </c>
      <c r="G1350" s="9">
        <v>2</v>
      </c>
      <c r="H1350" s="99" t="s">
        <v>3810</v>
      </c>
      <c r="I1350" s="99" t="s">
        <v>3811</v>
      </c>
      <c r="J1350" s="100">
        <v>41192</v>
      </c>
      <c r="K1350" s="97">
        <v>1699864</v>
      </c>
      <c r="L1350" s="23" t="s">
        <v>362</v>
      </c>
      <c r="M1350" s="96" t="s">
        <v>3544</v>
      </c>
      <c r="N1350" s="5" t="s">
        <v>22</v>
      </c>
      <c r="O1350" s="5" t="s">
        <v>23</v>
      </c>
      <c r="P1350" s="5" t="s">
        <v>24</v>
      </c>
      <c r="Q1350" s="5"/>
    </row>
    <row r="1351" spans="1:17" ht="204" x14ac:dyDescent="0.25">
      <c r="A1351" s="7">
        <f t="shared" si="21"/>
        <v>1349</v>
      </c>
      <c r="B1351" s="15" t="s">
        <v>16</v>
      </c>
      <c r="C1351" s="8">
        <v>891180084</v>
      </c>
      <c r="D1351" s="8">
        <v>2</v>
      </c>
      <c r="E1351" s="98" t="s">
        <v>3812</v>
      </c>
      <c r="F1351" s="98">
        <v>7710445</v>
      </c>
      <c r="G1351" s="9">
        <v>6</v>
      </c>
      <c r="H1351" s="99" t="s">
        <v>3813</v>
      </c>
      <c r="I1351" s="99" t="s">
        <v>3814</v>
      </c>
      <c r="J1351" s="100">
        <v>41194</v>
      </c>
      <c r="K1351" s="97">
        <v>1300000</v>
      </c>
      <c r="L1351" s="23" t="s">
        <v>362</v>
      </c>
      <c r="M1351" s="96" t="s">
        <v>3544</v>
      </c>
      <c r="N1351" s="5" t="s">
        <v>22</v>
      </c>
      <c r="O1351" s="5" t="s">
        <v>23</v>
      </c>
      <c r="P1351" s="5" t="s">
        <v>24</v>
      </c>
      <c r="Q1351" s="5"/>
    </row>
    <row r="1352" spans="1:17" ht="178.5" x14ac:dyDescent="0.25">
      <c r="A1352" s="7">
        <f t="shared" si="21"/>
        <v>1350</v>
      </c>
      <c r="B1352" s="15" t="s">
        <v>16</v>
      </c>
      <c r="C1352" s="8">
        <v>891180084</v>
      </c>
      <c r="D1352" s="8">
        <v>2</v>
      </c>
      <c r="E1352" s="98" t="s">
        <v>85</v>
      </c>
      <c r="F1352" s="98">
        <v>800220327</v>
      </c>
      <c r="G1352" s="9">
        <v>9</v>
      </c>
      <c r="H1352" s="99" t="s">
        <v>3815</v>
      </c>
      <c r="I1352" s="99" t="s">
        <v>3816</v>
      </c>
      <c r="J1352" s="100">
        <v>41194</v>
      </c>
      <c r="K1352" s="97">
        <v>3060000</v>
      </c>
      <c r="L1352" s="23" t="s">
        <v>362</v>
      </c>
      <c r="M1352" s="96" t="s">
        <v>3544</v>
      </c>
      <c r="N1352" s="5" t="s">
        <v>22</v>
      </c>
      <c r="O1352" s="5" t="s">
        <v>23</v>
      </c>
      <c r="P1352" s="5" t="s">
        <v>24</v>
      </c>
      <c r="Q1352" s="5"/>
    </row>
    <row r="1353" spans="1:17" ht="204" x14ac:dyDescent="0.25">
      <c r="A1353" s="7">
        <f t="shared" si="21"/>
        <v>1351</v>
      </c>
      <c r="B1353" s="15" t="s">
        <v>16</v>
      </c>
      <c r="C1353" s="8">
        <v>891180084</v>
      </c>
      <c r="D1353" s="8">
        <v>2</v>
      </c>
      <c r="E1353" s="98" t="s">
        <v>3670</v>
      </c>
      <c r="F1353" s="98">
        <v>12094697</v>
      </c>
      <c r="G1353" s="9">
        <v>1</v>
      </c>
      <c r="H1353" s="99" t="s">
        <v>3817</v>
      </c>
      <c r="I1353" s="99" t="s">
        <v>3818</v>
      </c>
      <c r="J1353" s="100">
        <v>41206</v>
      </c>
      <c r="K1353" s="97">
        <v>5586533</v>
      </c>
      <c r="L1353" s="23" t="s">
        <v>362</v>
      </c>
      <c r="M1353" s="96" t="s">
        <v>3544</v>
      </c>
      <c r="N1353" s="5" t="s">
        <v>22</v>
      </c>
      <c r="O1353" s="5" t="s">
        <v>23</v>
      </c>
      <c r="P1353" s="5" t="s">
        <v>24</v>
      </c>
      <c r="Q1353" s="5"/>
    </row>
    <row r="1354" spans="1:17" ht="191.25" x14ac:dyDescent="0.25">
      <c r="A1354" s="7">
        <f t="shared" si="21"/>
        <v>1352</v>
      </c>
      <c r="B1354" s="15" t="s">
        <v>16</v>
      </c>
      <c r="C1354" s="8">
        <v>891180084</v>
      </c>
      <c r="D1354" s="8">
        <v>2</v>
      </c>
      <c r="E1354" s="98" t="s">
        <v>614</v>
      </c>
      <c r="F1354" s="98">
        <v>36172136</v>
      </c>
      <c r="G1354" s="9">
        <v>1</v>
      </c>
      <c r="H1354" s="99" t="s">
        <v>3819</v>
      </c>
      <c r="I1354" s="99" t="s">
        <v>3820</v>
      </c>
      <c r="J1354" s="100">
        <v>41205</v>
      </c>
      <c r="K1354" s="97">
        <v>2080000</v>
      </c>
      <c r="L1354" s="23" t="s">
        <v>362</v>
      </c>
      <c r="M1354" s="96" t="s">
        <v>3544</v>
      </c>
      <c r="N1354" s="5" t="s">
        <v>22</v>
      </c>
      <c r="O1354" s="5" t="s">
        <v>23</v>
      </c>
      <c r="P1354" s="5" t="s">
        <v>24</v>
      </c>
      <c r="Q1354" s="5"/>
    </row>
    <row r="1355" spans="1:17" ht="306" x14ac:dyDescent="0.25">
      <c r="A1355" s="7">
        <f t="shared" si="21"/>
        <v>1353</v>
      </c>
      <c r="B1355" s="15" t="s">
        <v>16</v>
      </c>
      <c r="C1355" s="8">
        <v>891180084</v>
      </c>
      <c r="D1355" s="8">
        <v>2</v>
      </c>
      <c r="E1355" s="98" t="s">
        <v>614</v>
      </c>
      <c r="F1355" s="98">
        <v>36172136</v>
      </c>
      <c r="G1355" s="9">
        <v>1</v>
      </c>
      <c r="H1355" s="99" t="s">
        <v>3821</v>
      </c>
      <c r="I1355" s="99" t="s">
        <v>3822</v>
      </c>
      <c r="J1355" s="100">
        <v>41205</v>
      </c>
      <c r="K1355" s="97">
        <v>1950000</v>
      </c>
      <c r="L1355" s="23" t="s">
        <v>362</v>
      </c>
      <c r="M1355" s="96" t="s">
        <v>3544</v>
      </c>
      <c r="N1355" s="5" t="s">
        <v>22</v>
      </c>
      <c r="O1355" s="5" t="s">
        <v>23</v>
      </c>
      <c r="P1355" s="5" t="s">
        <v>24</v>
      </c>
      <c r="Q1355" s="5"/>
    </row>
    <row r="1356" spans="1:17" ht="216.75" x14ac:dyDescent="0.25">
      <c r="A1356" s="7">
        <f t="shared" si="21"/>
        <v>1354</v>
      </c>
      <c r="B1356" s="15" t="s">
        <v>16</v>
      </c>
      <c r="C1356" s="8">
        <v>891180084</v>
      </c>
      <c r="D1356" s="8">
        <v>2</v>
      </c>
      <c r="E1356" s="98" t="s">
        <v>3680</v>
      </c>
      <c r="F1356" s="98">
        <v>55153458</v>
      </c>
      <c r="G1356" s="9">
        <v>6</v>
      </c>
      <c r="H1356" s="99" t="s">
        <v>3823</v>
      </c>
      <c r="I1356" s="99" t="s">
        <v>3824</v>
      </c>
      <c r="J1356" s="100">
        <v>41241</v>
      </c>
      <c r="K1356" s="97">
        <f>3099989+1520000</f>
        <v>4619989</v>
      </c>
      <c r="L1356" s="23" t="s">
        <v>362</v>
      </c>
      <c r="M1356" s="96" t="s">
        <v>3544</v>
      </c>
      <c r="N1356" s="5" t="s">
        <v>22</v>
      </c>
      <c r="O1356" s="5" t="s">
        <v>23</v>
      </c>
      <c r="P1356" s="5" t="s">
        <v>24</v>
      </c>
      <c r="Q1356" s="5"/>
    </row>
    <row r="1357" spans="1:17" ht="178.5" x14ac:dyDescent="0.25">
      <c r="A1357" s="7">
        <f t="shared" si="21"/>
        <v>1355</v>
      </c>
      <c r="B1357" s="15" t="s">
        <v>16</v>
      </c>
      <c r="C1357" s="8">
        <v>891180084</v>
      </c>
      <c r="D1357" s="8">
        <v>2</v>
      </c>
      <c r="E1357" s="98" t="s">
        <v>3825</v>
      </c>
      <c r="F1357" s="98">
        <v>36155530</v>
      </c>
      <c r="G1357" s="9">
        <v>9</v>
      </c>
      <c r="H1357" s="99" t="s">
        <v>3826</v>
      </c>
      <c r="I1357" s="99" t="s">
        <v>3827</v>
      </c>
      <c r="J1357" s="100">
        <v>41249</v>
      </c>
      <c r="K1357" s="97">
        <v>630000</v>
      </c>
      <c r="L1357" s="23" t="s">
        <v>362</v>
      </c>
      <c r="M1357" s="96" t="s">
        <v>3544</v>
      </c>
      <c r="N1357" s="5" t="s">
        <v>22</v>
      </c>
      <c r="O1357" s="5" t="s">
        <v>23</v>
      </c>
      <c r="P1357" s="5" t="s">
        <v>24</v>
      </c>
      <c r="Q1357" s="5"/>
    </row>
    <row r="1358" spans="1:17" ht="229.5" x14ac:dyDescent="0.25">
      <c r="A1358" s="7">
        <f t="shared" si="21"/>
        <v>1356</v>
      </c>
      <c r="B1358" s="15" t="s">
        <v>16</v>
      </c>
      <c r="C1358" s="8">
        <v>891180084</v>
      </c>
      <c r="D1358" s="8">
        <v>2</v>
      </c>
      <c r="E1358" s="98" t="s">
        <v>3828</v>
      </c>
      <c r="F1358" s="98">
        <v>900191097</v>
      </c>
      <c r="G1358" s="9">
        <v>7</v>
      </c>
      <c r="H1358" s="99" t="s">
        <v>3829</v>
      </c>
      <c r="I1358" s="99" t="s">
        <v>3830</v>
      </c>
      <c r="J1358" s="100">
        <v>41249</v>
      </c>
      <c r="K1358" s="97">
        <v>23018135</v>
      </c>
      <c r="L1358" s="23" t="s">
        <v>362</v>
      </c>
      <c r="M1358" s="96" t="s">
        <v>3544</v>
      </c>
      <c r="N1358" s="5" t="s">
        <v>22</v>
      </c>
      <c r="O1358" s="5" t="s">
        <v>23</v>
      </c>
      <c r="P1358" s="5" t="s">
        <v>24</v>
      </c>
      <c r="Q1358" s="5"/>
    </row>
    <row r="1359" spans="1:17" ht="280.5" x14ac:dyDescent="0.25">
      <c r="A1359" s="7">
        <f t="shared" si="21"/>
        <v>1357</v>
      </c>
      <c r="B1359" s="15" t="s">
        <v>16</v>
      </c>
      <c r="C1359" s="8">
        <v>891180084</v>
      </c>
      <c r="D1359" s="8">
        <v>2</v>
      </c>
      <c r="E1359" s="98" t="s">
        <v>3831</v>
      </c>
      <c r="F1359" s="98">
        <v>17652967</v>
      </c>
      <c r="G1359" s="9">
        <v>4</v>
      </c>
      <c r="H1359" s="99" t="s">
        <v>3832</v>
      </c>
      <c r="I1359" s="99" t="s">
        <v>3833</v>
      </c>
      <c r="J1359" s="100">
        <v>41249</v>
      </c>
      <c r="K1359" s="97">
        <v>950000</v>
      </c>
      <c r="L1359" s="23" t="s">
        <v>362</v>
      </c>
      <c r="M1359" s="96" t="s">
        <v>3544</v>
      </c>
      <c r="N1359" s="5" t="s">
        <v>22</v>
      </c>
      <c r="O1359" s="5" t="s">
        <v>23</v>
      </c>
      <c r="P1359" s="5" t="s">
        <v>24</v>
      </c>
      <c r="Q1359" s="5"/>
    </row>
    <row r="1360" spans="1:17" ht="178.5" x14ac:dyDescent="0.25">
      <c r="A1360" s="7">
        <f t="shared" si="21"/>
        <v>1358</v>
      </c>
      <c r="B1360" s="15" t="s">
        <v>16</v>
      </c>
      <c r="C1360" s="8">
        <v>891180084</v>
      </c>
      <c r="D1360" s="8">
        <v>2</v>
      </c>
      <c r="E1360" s="98" t="s">
        <v>3834</v>
      </c>
      <c r="F1360" s="98">
        <v>26417031</v>
      </c>
      <c r="G1360" s="9">
        <v>4</v>
      </c>
      <c r="H1360" s="99" t="s">
        <v>3835</v>
      </c>
      <c r="I1360" s="99" t="s">
        <v>3836</v>
      </c>
      <c r="J1360" s="100">
        <v>41249</v>
      </c>
      <c r="K1360" s="97">
        <v>4400000</v>
      </c>
      <c r="L1360" s="23" t="s">
        <v>362</v>
      </c>
      <c r="M1360" s="96" t="s">
        <v>3544</v>
      </c>
      <c r="N1360" s="5" t="s">
        <v>22</v>
      </c>
      <c r="O1360" s="5" t="s">
        <v>23</v>
      </c>
      <c r="P1360" s="5" t="s">
        <v>24</v>
      </c>
      <c r="Q1360" s="5"/>
    </row>
    <row r="1361" spans="1:17" ht="267.75" x14ac:dyDescent="0.25">
      <c r="A1361" s="7">
        <f t="shared" si="21"/>
        <v>1359</v>
      </c>
      <c r="B1361" s="15" t="s">
        <v>16</v>
      </c>
      <c r="C1361" s="8">
        <v>891180084</v>
      </c>
      <c r="D1361" s="8">
        <v>2</v>
      </c>
      <c r="E1361" s="98" t="s">
        <v>3837</v>
      </c>
      <c r="F1361" s="98">
        <v>36147186</v>
      </c>
      <c r="G1361" s="9">
        <v>4</v>
      </c>
      <c r="H1361" s="99" t="s">
        <v>3838</v>
      </c>
      <c r="I1361" s="99" t="s">
        <v>3839</v>
      </c>
      <c r="J1361" s="100">
        <v>41234</v>
      </c>
      <c r="K1361" s="97">
        <v>1710000</v>
      </c>
      <c r="L1361" s="23" t="s">
        <v>362</v>
      </c>
      <c r="M1361" s="96" t="s">
        <v>3544</v>
      </c>
      <c r="N1361" s="5" t="s">
        <v>22</v>
      </c>
      <c r="O1361" s="5" t="s">
        <v>23</v>
      </c>
      <c r="P1361" s="5" t="s">
        <v>24</v>
      </c>
      <c r="Q1361" s="5"/>
    </row>
    <row r="1362" spans="1:17" ht="216.75" x14ac:dyDescent="0.25">
      <c r="A1362" s="7">
        <f t="shared" si="21"/>
        <v>1360</v>
      </c>
      <c r="B1362" s="15" t="s">
        <v>16</v>
      </c>
      <c r="C1362" s="8">
        <v>891180084</v>
      </c>
      <c r="D1362" s="8">
        <v>2</v>
      </c>
      <c r="E1362" s="98" t="s">
        <v>1210</v>
      </c>
      <c r="F1362" s="98">
        <v>1075210838</v>
      </c>
      <c r="G1362" s="9">
        <v>1</v>
      </c>
      <c r="H1362" s="99" t="s">
        <v>3840</v>
      </c>
      <c r="I1362" s="99" t="s">
        <v>3841</v>
      </c>
      <c r="J1362" s="100">
        <v>41256</v>
      </c>
      <c r="K1362" s="97">
        <v>4175000</v>
      </c>
      <c r="L1362" s="23" t="s">
        <v>362</v>
      </c>
      <c r="M1362" s="96" t="s">
        <v>3544</v>
      </c>
      <c r="N1362" s="5" t="s">
        <v>22</v>
      </c>
      <c r="O1362" s="5" t="s">
        <v>23</v>
      </c>
      <c r="P1362" s="5" t="s">
        <v>24</v>
      </c>
      <c r="Q1362" s="5"/>
    </row>
    <row r="1363" spans="1:17" ht="242.25" x14ac:dyDescent="0.25">
      <c r="A1363" s="7">
        <f t="shared" si="21"/>
        <v>1361</v>
      </c>
      <c r="B1363" s="15" t="s">
        <v>16</v>
      </c>
      <c r="C1363" s="8">
        <v>891180084</v>
      </c>
      <c r="D1363" s="8">
        <v>2</v>
      </c>
      <c r="E1363" s="98" t="s">
        <v>1326</v>
      </c>
      <c r="F1363" s="98">
        <v>900367348</v>
      </c>
      <c r="G1363" s="9">
        <v>8</v>
      </c>
      <c r="H1363" s="99" t="s">
        <v>3842</v>
      </c>
      <c r="I1363" s="99" t="s">
        <v>3843</v>
      </c>
      <c r="J1363" s="100">
        <v>41240</v>
      </c>
      <c r="K1363" s="97">
        <v>6000000</v>
      </c>
      <c r="L1363" s="23" t="s">
        <v>362</v>
      </c>
      <c r="M1363" s="96" t="s">
        <v>3544</v>
      </c>
      <c r="N1363" s="5" t="s">
        <v>22</v>
      </c>
      <c r="O1363" s="5" t="s">
        <v>23</v>
      </c>
      <c r="P1363" s="5" t="s">
        <v>3844</v>
      </c>
      <c r="Q1363" s="5"/>
    </row>
    <row r="1364" spans="1:17" ht="204" x14ac:dyDescent="0.25">
      <c r="A1364" s="7">
        <f t="shared" si="21"/>
        <v>1362</v>
      </c>
      <c r="B1364" s="15" t="s">
        <v>16</v>
      </c>
      <c r="C1364" s="8">
        <v>891180084</v>
      </c>
      <c r="D1364" s="8">
        <v>2</v>
      </c>
      <c r="E1364" s="98" t="s">
        <v>3845</v>
      </c>
      <c r="F1364" s="98">
        <v>7701810</v>
      </c>
      <c r="G1364" s="9">
        <v>3</v>
      </c>
      <c r="H1364" s="99" t="s">
        <v>3846</v>
      </c>
      <c r="I1364" s="99" t="s">
        <v>3847</v>
      </c>
      <c r="J1364" s="100">
        <v>41239</v>
      </c>
      <c r="K1364" s="97">
        <v>1900000</v>
      </c>
      <c r="L1364" s="23" t="s">
        <v>362</v>
      </c>
      <c r="M1364" s="96" t="s">
        <v>3544</v>
      </c>
      <c r="N1364" s="5" t="s">
        <v>22</v>
      </c>
      <c r="O1364" s="5" t="s">
        <v>23</v>
      </c>
      <c r="P1364" s="5" t="s">
        <v>24</v>
      </c>
      <c r="Q1364" s="5"/>
    </row>
    <row r="1365" spans="1:17" ht="242.25" x14ac:dyDescent="0.25">
      <c r="A1365" s="7">
        <f t="shared" si="21"/>
        <v>1363</v>
      </c>
      <c r="B1365" s="15" t="s">
        <v>16</v>
      </c>
      <c r="C1365" s="8">
        <v>891180084</v>
      </c>
      <c r="D1365" s="8">
        <v>2</v>
      </c>
      <c r="E1365" s="98" t="s">
        <v>224</v>
      </c>
      <c r="F1365" s="98">
        <v>900170943</v>
      </c>
      <c r="G1365" s="9">
        <v>3</v>
      </c>
      <c r="H1365" s="99" t="s">
        <v>3848</v>
      </c>
      <c r="I1365" s="99" t="s">
        <v>3849</v>
      </c>
      <c r="J1365" s="100">
        <v>41204</v>
      </c>
      <c r="K1365" s="97">
        <v>5032001</v>
      </c>
      <c r="L1365" s="23" t="s">
        <v>362</v>
      </c>
      <c r="M1365" s="96" t="s">
        <v>3544</v>
      </c>
      <c r="N1365" s="5" t="s">
        <v>22</v>
      </c>
      <c r="O1365" s="5" t="s">
        <v>23</v>
      </c>
      <c r="P1365" s="5" t="s">
        <v>24</v>
      </c>
      <c r="Q1365" s="5"/>
    </row>
    <row r="1366" spans="1:17" ht="140.25" x14ac:dyDescent="0.25">
      <c r="A1366" s="7">
        <f t="shared" si="21"/>
        <v>1364</v>
      </c>
      <c r="B1366" s="101" t="s">
        <v>16</v>
      </c>
      <c r="C1366" s="101">
        <v>891180084</v>
      </c>
      <c r="D1366" s="101">
        <v>2</v>
      </c>
      <c r="E1366" s="102" t="s">
        <v>3850</v>
      </c>
      <c r="F1366" s="103">
        <v>55068258</v>
      </c>
      <c r="G1366" s="103">
        <v>6</v>
      </c>
      <c r="H1366" s="104" t="s">
        <v>3851</v>
      </c>
      <c r="I1366" s="104" t="s">
        <v>3852</v>
      </c>
      <c r="J1366" s="105">
        <v>40911</v>
      </c>
      <c r="K1366" s="106">
        <v>23330168.266666666</v>
      </c>
      <c r="L1366" s="107" t="s">
        <v>43</v>
      </c>
      <c r="M1366" s="108" t="s">
        <v>21</v>
      </c>
      <c r="N1366" s="108" t="s">
        <v>2109</v>
      </c>
      <c r="O1366" s="108" t="s">
        <v>23</v>
      </c>
      <c r="P1366" s="108" t="s">
        <v>24</v>
      </c>
      <c r="Q1366" s="109"/>
    </row>
    <row r="1367" spans="1:17" ht="114.75" x14ac:dyDescent="0.25">
      <c r="A1367" s="7">
        <f t="shared" si="21"/>
        <v>1365</v>
      </c>
      <c r="B1367" s="101" t="s">
        <v>16</v>
      </c>
      <c r="C1367" s="101">
        <v>891180084</v>
      </c>
      <c r="D1367" s="101">
        <v>2</v>
      </c>
      <c r="E1367" s="102" t="s">
        <v>3853</v>
      </c>
      <c r="F1367" s="103">
        <v>1075229026</v>
      </c>
      <c r="G1367" s="103">
        <v>1</v>
      </c>
      <c r="H1367" s="104" t="s">
        <v>3854</v>
      </c>
      <c r="I1367" s="104" t="s">
        <v>3855</v>
      </c>
      <c r="J1367" s="105">
        <v>40911</v>
      </c>
      <c r="K1367" s="106">
        <v>9129197</v>
      </c>
      <c r="L1367" s="107" t="s">
        <v>43</v>
      </c>
      <c r="M1367" s="108" t="s">
        <v>21</v>
      </c>
      <c r="N1367" s="108" t="s">
        <v>2109</v>
      </c>
      <c r="O1367" s="108" t="s">
        <v>23</v>
      </c>
      <c r="P1367" s="108" t="s">
        <v>24</v>
      </c>
      <c r="Q1367" s="110" t="s">
        <v>3856</v>
      </c>
    </row>
    <row r="1368" spans="1:17" ht="89.25" x14ac:dyDescent="0.25">
      <c r="A1368" s="7">
        <f t="shared" si="21"/>
        <v>1366</v>
      </c>
      <c r="B1368" s="101" t="s">
        <v>16</v>
      </c>
      <c r="C1368" s="101">
        <v>891180084</v>
      </c>
      <c r="D1368" s="101">
        <v>2</v>
      </c>
      <c r="E1368" s="102" t="s">
        <v>3857</v>
      </c>
      <c r="F1368" s="103">
        <v>1075233369</v>
      </c>
      <c r="G1368" s="103">
        <v>6</v>
      </c>
      <c r="H1368" s="104" t="s">
        <v>3858</v>
      </c>
      <c r="I1368" s="104" t="s">
        <v>3859</v>
      </c>
      <c r="J1368" s="105">
        <v>40911</v>
      </c>
      <c r="K1368" s="106">
        <v>17516552.800000001</v>
      </c>
      <c r="L1368" s="107" t="s">
        <v>43</v>
      </c>
      <c r="M1368" s="108" t="s">
        <v>21</v>
      </c>
      <c r="N1368" s="108" t="s">
        <v>2109</v>
      </c>
      <c r="O1368" s="108" t="s">
        <v>23</v>
      </c>
      <c r="P1368" s="108" t="s">
        <v>24</v>
      </c>
      <c r="Q1368" s="110"/>
    </row>
    <row r="1369" spans="1:17" ht="280.5" x14ac:dyDescent="0.25">
      <c r="A1369" s="7">
        <f t="shared" si="21"/>
        <v>1367</v>
      </c>
      <c r="B1369" s="101" t="s">
        <v>16</v>
      </c>
      <c r="C1369" s="101">
        <v>891180084</v>
      </c>
      <c r="D1369" s="101">
        <v>2</v>
      </c>
      <c r="E1369" s="102" t="s">
        <v>3860</v>
      </c>
      <c r="F1369" s="103">
        <v>19253401</v>
      </c>
      <c r="G1369" s="103">
        <v>5</v>
      </c>
      <c r="H1369" s="104" t="s">
        <v>3861</v>
      </c>
      <c r="I1369" s="104" t="s">
        <v>3862</v>
      </c>
      <c r="J1369" s="105">
        <v>40911</v>
      </c>
      <c r="K1369" s="106">
        <v>20097855</v>
      </c>
      <c r="L1369" s="107" t="s">
        <v>43</v>
      </c>
      <c r="M1369" s="108" t="s">
        <v>21</v>
      </c>
      <c r="N1369" s="108" t="s">
        <v>2109</v>
      </c>
      <c r="O1369" s="108" t="s">
        <v>23</v>
      </c>
      <c r="P1369" s="108" t="s">
        <v>24</v>
      </c>
      <c r="Q1369" s="110" t="s">
        <v>3856</v>
      </c>
    </row>
    <row r="1370" spans="1:17" ht="409.5" x14ac:dyDescent="0.25">
      <c r="A1370" s="7">
        <f t="shared" si="21"/>
        <v>1368</v>
      </c>
      <c r="B1370" s="101" t="s">
        <v>16</v>
      </c>
      <c r="C1370" s="101">
        <v>891180084</v>
      </c>
      <c r="D1370" s="101">
        <v>2</v>
      </c>
      <c r="E1370" s="102" t="s">
        <v>3863</v>
      </c>
      <c r="F1370" s="103">
        <v>7730121</v>
      </c>
      <c r="G1370" s="103">
        <v>0</v>
      </c>
      <c r="H1370" s="104" t="s">
        <v>3864</v>
      </c>
      <c r="I1370" s="104" t="s">
        <v>3865</v>
      </c>
      <c r="J1370" s="105">
        <v>40911</v>
      </c>
      <c r="K1370" s="106">
        <v>17418145</v>
      </c>
      <c r="L1370" s="107" t="s">
        <v>43</v>
      </c>
      <c r="M1370" s="108" t="s">
        <v>21</v>
      </c>
      <c r="N1370" s="108" t="s">
        <v>2109</v>
      </c>
      <c r="O1370" s="108" t="s">
        <v>23</v>
      </c>
      <c r="P1370" s="108" t="s">
        <v>24</v>
      </c>
      <c r="Q1370" s="110" t="s">
        <v>3856</v>
      </c>
    </row>
    <row r="1371" spans="1:17" ht="409.5" x14ac:dyDescent="0.25">
      <c r="A1371" s="7">
        <f t="shared" si="21"/>
        <v>1369</v>
      </c>
      <c r="B1371" s="101" t="s">
        <v>16</v>
      </c>
      <c r="C1371" s="101">
        <v>891180084</v>
      </c>
      <c r="D1371" s="101">
        <v>2</v>
      </c>
      <c r="E1371" s="102" t="s">
        <v>3866</v>
      </c>
      <c r="F1371" s="103">
        <v>7732994</v>
      </c>
      <c r="G1371" s="103">
        <v>2</v>
      </c>
      <c r="H1371" s="104" t="s">
        <v>3867</v>
      </c>
      <c r="I1371" s="104" t="s">
        <v>3868</v>
      </c>
      <c r="J1371" s="105">
        <v>40911</v>
      </c>
      <c r="K1371" s="106">
        <v>17418145</v>
      </c>
      <c r="L1371" s="107" t="s">
        <v>43</v>
      </c>
      <c r="M1371" s="108" t="s">
        <v>21</v>
      </c>
      <c r="N1371" s="108" t="s">
        <v>2109</v>
      </c>
      <c r="O1371" s="108" t="s">
        <v>23</v>
      </c>
      <c r="P1371" s="108" t="s">
        <v>24</v>
      </c>
      <c r="Q1371" s="110" t="s">
        <v>3856</v>
      </c>
    </row>
    <row r="1372" spans="1:17" ht="409.5" x14ac:dyDescent="0.25">
      <c r="A1372" s="7">
        <f t="shared" si="21"/>
        <v>1370</v>
      </c>
      <c r="B1372" s="101" t="s">
        <v>16</v>
      </c>
      <c r="C1372" s="101">
        <v>891180084</v>
      </c>
      <c r="D1372" s="101">
        <v>2</v>
      </c>
      <c r="E1372" s="102" t="s">
        <v>3869</v>
      </c>
      <c r="F1372" s="103">
        <v>4924163</v>
      </c>
      <c r="G1372" s="103">
        <v>2</v>
      </c>
      <c r="H1372" s="104" t="s">
        <v>3870</v>
      </c>
      <c r="I1372" s="104" t="s">
        <v>3871</v>
      </c>
      <c r="J1372" s="105">
        <v>40911</v>
      </c>
      <c r="K1372" s="106">
        <v>20097855</v>
      </c>
      <c r="L1372" s="107" t="s">
        <v>43</v>
      </c>
      <c r="M1372" s="108" t="s">
        <v>21</v>
      </c>
      <c r="N1372" s="108" t="s">
        <v>2109</v>
      </c>
      <c r="O1372" s="108" t="s">
        <v>23</v>
      </c>
      <c r="P1372" s="108" t="s">
        <v>24</v>
      </c>
      <c r="Q1372" s="110" t="s">
        <v>3856</v>
      </c>
    </row>
    <row r="1373" spans="1:17" ht="408" x14ac:dyDescent="0.25">
      <c r="A1373" s="7">
        <f t="shared" si="21"/>
        <v>1371</v>
      </c>
      <c r="B1373" s="101" t="s">
        <v>16</v>
      </c>
      <c r="C1373" s="101">
        <v>891180084</v>
      </c>
      <c r="D1373" s="101">
        <v>2</v>
      </c>
      <c r="E1373" s="102" t="s">
        <v>3872</v>
      </c>
      <c r="F1373" s="103">
        <v>7714035</v>
      </c>
      <c r="G1373" s="103">
        <v>8</v>
      </c>
      <c r="H1373" s="104" t="s">
        <v>3873</v>
      </c>
      <c r="I1373" s="104" t="s">
        <v>3874</v>
      </c>
      <c r="J1373" s="105">
        <v>40911</v>
      </c>
      <c r="K1373" s="106">
        <v>20097855</v>
      </c>
      <c r="L1373" s="107" t="s">
        <v>43</v>
      </c>
      <c r="M1373" s="108" t="s">
        <v>21</v>
      </c>
      <c r="N1373" s="108" t="s">
        <v>2109</v>
      </c>
      <c r="O1373" s="108" t="s">
        <v>23</v>
      </c>
      <c r="P1373" s="108" t="s">
        <v>24</v>
      </c>
      <c r="Q1373" s="110" t="s">
        <v>3856</v>
      </c>
    </row>
    <row r="1374" spans="1:17" ht="344.25" x14ac:dyDescent="0.25">
      <c r="A1374" s="7">
        <f t="shared" si="21"/>
        <v>1372</v>
      </c>
      <c r="B1374" s="101" t="s">
        <v>16</v>
      </c>
      <c r="C1374" s="101">
        <v>891180084</v>
      </c>
      <c r="D1374" s="101">
        <v>2</v>
      </c>
      <c r="E1374" s="102" t="s">
        <v>3875</v>
      </c>
      <c r="F1374" s="103">
        <v>7731888</v>
      </c>
      <c r="G1374" s="103">
        <v>5</v>
      </c>
      <c r="H1374" s="104" t="s">
        <v>3876</v>
      </c>
      <c r="I1374" s="104" t="s">
        <v>3877</v>
      </c>
      <c r="J1374" s="105">
        <v>40911</v>
      </c>
      <c r="K1374" s="106">
        <v>20097855</v>
      </c>
      <c r="L1374" s="107" t="s">
        <v>43</v>
      </c>
      <c r="M1374" s="108" t="s">
        <v>21</v>
      </c>
      <c r="N1374" s="108" t="s">
        <v>2109</v>
      </c>
      <c r="O1374" s="108" t="s">
        <v>23</v>
      </c>
      <c r="P1374" s="108" t="s">
        <v>24</v>
      </c>
      <c r="Q1374" s="110" t="s">
        <v>3856</v>
      </c>
    </row>
    <row r="1375" spans="1:17" ht="382.5" x14ac:dyDescent="0.25">
      <c r="A1375" s="7">
        <f t="shared" si="21"/>
        <v>1373</v>
      </c>
      <c r="B1375" s="101" t="s">
        <v>16</v>
      </c>
      <c r="C1375" s="101">
        <v>891180084</v>
      </c>
      <c r="D1375" s="101">
        <v>2</v>
      </c>
      <c r="E1375" s="102" t="s">
        <v>3878</v>
      </c>
      <c r="F1375" s="103">
        <v>7733242</v>
      </c>
      <c r="G1375" s="103">
        <v>7</v>
      </c>
      <c r="H1375" s="104" t="s">
        <v>3879</v>
      </c>
      <c r="I1375" s="104" t="s">
        <v>3880</v>
      </c>
      <c r="J1375" s="105">
        <v>40911</v>
      </c>
      <c r="K1375" s="106">
        <v>17418145</v>
      </c>
      <c r="L1375" s="107" t="s">
        <v>43</v>
      </c>
      <c r="M1375" s="108" t="s">
        <v>21</v>
      </c>
      <c r="N1375" s="108" t="s">
        <v>2109</v>
      </c>
      <c r="O1375" s="108" t="s">
        <v>23</v>
      </c>
      <c r="P1375" s="108" t="s">
        <v>24</v>
      </c>
      <c r="Q1375" s="110" t="s">
        <v>3856</v>
      </c>
    </row>
    <row r="1376" spans="1:17" ht="280.5" x14ac:dyDescent="0.25">
      <c r="A1376" s="7">
        <f t="shared" si="21"/>
        <v>1374</v>
      </c>
      <c r="B1376" s="101" t="s">
        <v>16</v>
      </c>
      <c r="C1376" s="101">
        <v>891180084</v>
      </c>
      <c r="D1376" s="101">
        <v>2</v>
      </c>
      <c r="E1376" s="102" t="s">
        <v>3881</v>
      </c>
      <c r="F1376" s="103">
        <v>12131881</v>
      </c>
      <c r="G1376" s="103">
        <v>8</v>
      </c>
      <c r="H1376" s="104" t="s">
        <v>3882</v>
      </c>
      <c r="I1376" s="104" t="s">
        <v>3883</v>
      </c>
      <c r="J1376" s="105">
        <v>40911</v>
      </c>
      <c r="K1376" s="106">
        <v>40195709</v>
      </c>
      <c r="L1376" s="107" t="s">
        <v>43</v>
      </c>
      <c r="M1376" s="108" t="s">
        <v>21</v>
      </c>
      <c r="N1376" s="108" t="s">
        <v>2109</v>
      </c>
      <c r="O1376" s="108" t="s">
        <v>23</v>
      </c>
      <c r="P1376" s="108" t="s">
        <v>24</v>
      </c>
      <c r="Q1376" s="110" t="s">
        <v>3856</v>
      </c>
    </row>
    <row r="1377" spans="1:17" ht="153" x14ac:dyDescent="0.25">
      <c r="A1377" s="7">
        <f t="shared" si="21"/>
        <v>1375</v>
      </c>
      <c r="B1377" s="101" t="s">
        <v>16</v>
      </c>
      <c r="C1377" s="101">
        <v>891180084</v>
      </c>
      <c r="D1377" s="101">
        <v>2</v>
      </c>
      <c r="E1377" s="102" t="s">
        <v>3884</v>
      </c>
      <c r="F1377" s="103">
        <v>12132762</v>
      </c>
      <c r="G1377" s="103">
        <v>4</v>
      </c>
      <c r="H1377" s="104" t="s">
        <v>3885</v>
      </c>
      <c r="I1377" s="104" t="s">
        <v>3886</v>
      </c>
      <c r="J1377" s="105">
        <v>40911</v>
      </c>
      <c r="K1377" s="106">
        <v>20211401.599999998</v>
      </c>
      <c r="L1377" s="107" t="s">
        <v>43</v>
      </c>
      <c r="M1377" s="108" t="s">
        <v>21</v>
      </c>
      <c r="N1377" s="108" t="s">
        <v>2109</v>
      </c>
      <c r="O1377" s="108" t="s">
        <v>23</v>
      </c>
      <c r="P1377" s="108" t="s">
        <v>24</v>
      </c>
      <c r="Q1377" s="110"/>
    </row>
    <row r="1378" spans="1:17" ht="216.75" x14ac:dyDescent="0.25">
      <c r="A1378" s="7">
        <f t="shared" si="21"/>
        <v>1376</v>
      </c>
      <c r="B1378" s="101" t="s">
        <v>16</v>
      </c>
      <c r="C1378" s="101">
        <v>891180084</v>
      </c>
      <c r="D1378" s="101">
        <v>2</v>
      </c>
      <c r="E1378" s="102" t="s">
        <v>3887</v>
      </c>
      <c r="F1378" s="103">
        <v>55178851</v>
      </c>
      <c r="G1378" s="103">
        <v>6</v>
      </c>
      <c r="H1378" s="104" t="s">
        <v>3888</v>
      </c>
      <c r="I1378" s="104" t="s">
        <v>3889</v>
      </c>
      <c r="J1378" s="105">
        <v>40911</v>
      </c>
      <c r="K1378" s="106">
        <v>24253686.666666664</v>
      </c>
      <c r="L1378" s="107" t="s">
        <v>43</v>
      </c>
      <c r="M1378" s="108" t="s">
        <v>21</v>
      </c>
      <c r="N1378" s="108" t="s">
        <v>2109</v>
      </c>
      <c r="O1378" s="108" t="s">
        <v>23</v>
      </c>
      <c r="P1378" s="108" t="s">
        <v>24</v>
      </c>
      <c r="Q1378" s="110"/>
    </row>
    <row r="1379" spans="1:17" ht="102" x14ac:dyDescent="0.25">
      <c r="A1379" s="7">
        <f t="shared" si="21"/>
        <v>1377</v>
      </c>
      <c r="B1379" s="101" t="s">
        <v>16</v>
      </c>
      <c r="C1379" s="101">
        <v>891180084</v>
      </c>
      <c r="D1379" s="101">
        <v>2</v>
      </c>
      <c r="E1379" s="102" t="s">
        <v>3890</v>
      </c>
      <c r="F1379" s="103">
        <v>36065284</v>
      </c>
      <c r="G1379" s="103">
        <v>5</v>
      </c>
      <c r="H1379" s="104" t="s">
        <v>3891</v>
      </c>
      <c r="I1379" s="104" t="s">
        <v>3892</v>
      </c>
      <c r="J1379" s="105">
        <v>40911</v>
      </c>
      <c r="K1379" s="106">
        <v>17516552.800000001</v>
      </c>
      <c r="L1379" s="107" t="s">
        <v>43</v>
      </c>
      <c r="M1379" s="108" t="s">
        <v>21</v>
      </c>
      <c r="N1379" s="108" t="s">
        <v>2109</v>
      </c>
      <c r="O1379" s="108" t="s">
        <v>23</v>
      </c>
      <c r="P1379" s="108" t="s">
        <v>24</v>
      </c>
      <c r="Q1379" s="110"/>
    </row>
    <row r="1380" spans="1:17" ht="102" x14ac:dyDescent="0.25">
      <c r="A1380" s="7">
        <f t="shared" si="21"/>
        <v>1378</v>
      </c>
      <c r="B1380" s="101" t="s">
        <v>16</v>
      </c>
      <c r="C1380" s="101">
        <v>891180084</v>
      </c>
      <c r="D1380" s="101">
        <v>2</v>
      </c>
      <c r="E1380" s="102" t="s">
        <v>3893</v>
      </c>
      <c r="F1380" s="103">
        <v>33750596</v>
      </c>
      <c r="G1380" s="103">
        <v>5</v>
      </c>
      <c r="H1380" s="104" t="s">
        <v>3894</v>
      </c>
      <c r="I1380" s="104" t="s">
        <v>3892</v>
      </c>
      <c r="J1380" s="105">
        <v>40911</v>
      </c>
      <c r="K1380" s="106">
        <v>16827695</v>
      </c>
      <c r="L1380" s="107" t="s">
        <v>43</v>
      </c>
      <c r="M1380" s="108" t="s">
        <v>21</v>
      </c>
      <c r="N1380" s="108" t="s">
        <v>2109</v>
      </c>
      <c r="O1380" s="108" t="s">
        <v>23</v>
      </c>
      <c r="P1380" s="108" t="s">
        <v>24</v>
      </c>
      <c r="Q1380" s="110"/>
    </row>
    <row r="1381" spans="1:17" ht="216.75" x14ac:dyDescent="0.25">
      <c r="A1381" s="7">
        <f t="shared" si="21"/>
        <v>1379</v>
      </c>
      <c r="B1381" s="101" t="s">
        <v>16</v>
      </c>
      <c r="C1381" s="101">
        <v>891180084</v>
      </c>
      <c r="D1381" s="101">
        <v>2</v>
      </c>
      <c r="E1381" s="102" t="s">
        <v>3895</v>
      </c>
      <c r="F1381" s="103">
        <v>1075216161</v>
      </c>
      <c r="G1381" s="103">
        <v>1</v>
      </c>
      <c r="H1381" s="104" t="s">
        <v>3896</v>
      </c>
      <c r="I1381" s="104" t="s">
        <v>3897</v>
      </c>
      <c r="J1381" s="105">
        <v>40911</v>
      </c>
      <c r="K1381" s="106">
        <v>17516552.800000001</v>
      </c>
      <c r="L1381" s="107" t="s">
        <v>43</v>
      </c>
      <c r="M1381" s="108" t="s">
        <v>21</v>
      </c>
      <c r="N1381" s="108" t="s">
        <v>2109</v>
      </c>
      <c r="O1381" s="108" t="s">
        <v>23</v>
      </c>
      <c r="P1381" s="108" t="s">
        <v>24</v>
      </c>
      <c r="Q1381" s="110"/>
    </row>
    <row r="1382" spans="1:17" ht="191.25" x14ac:dyDescent="0.25">
      <c r="A1382" s="7">
        <f t="shared" si="21"/>
        <v>1380</v>
      </c>
      <c r="B1382" s="101" t="s">
        <v>16</v>
      </c>
      <c r="C1382" s="101">
        <v>891180084</v>
      </c>
      <c r="D1382" s="101">
        <v>2</v>
      </c>
      <c r="E1382" s="102" t="s">
        <v>3898</v>
      </c>
      <c r="F1382" s="103">
        <v>36169075</v>
      </c>
      <c r="G1382" s="103">
        <v>1</v>
      </c>
      <c r="H1382" s="104" t="s">
        <v>3899</v>
      </c>
      <c r="I1382" s="104" t="s">
        <v>3900</v>
      </c>
      <c r="J1382" s="105">
        <v>40911</v>
      </c>
      <c r="K1382" s="106">
        <v>40422803.199999996</v>
      </c>
      <c r="L1382" s="107" t="s">
        <v>43</v>
      </c>
      <c r="M1382" s="108" t="s">
        <v>21</v>
      </c>
      <c r="N1382" s="108" t="s">
        <v>2109</v>
      </c>
      <c r="O1382" s="108" t="s">
        <v>23</v>
      </c>
      <c r="P1382" s="108" t="s">
        <v>24</v>
      </c>
      <c r="Q1382" s="110"/>
    </row>
    <row r="1383" spans="1:17" ht="140.25" x14ac:dyDescent="0.25">
      <c r="A1383" s="7">
        <f t="shared" si="21"/>
        <v>1381</v>
      </c>
      <c r="B1383" s="101" t="s">
        <v>16</v>
      </c>
      <c r="C1383" s="101">
        <v>891180084</v>
      </c>
      <c r="D1383" s="101">
        <v>2</v>
      </c>
      <c r="E1383" s="102" t="s">
        <v>3901</v>
      </c>
      <c r="F1383" s="103">
        <v>36184480</v>
      </c>
      <c r="G1383" s="103">
        <v>2</v>
      </c>
      <c r="H1383" s="104" t="s">
        <v>3902</v>
      </c>
      <c r="I1383" s="104" t="s">
        <v>3903</v>
      </c>
      <c r="J1383" s="105">
        <v>40911</v>
      </c>
      <c r="K1383" s="106">
        <v>794830.4</v>
      </c>
      <c r="L1383" s="107" t="s">
        <v>43</v>
      </c>
      <c r="M1383" s="108" t="s">
        <v>21</v>
      </c>
      <c r="N1383" s="108" t="s">
        <v>2109</v>
      </c>
      <c r="O1383" s="108" t="s">
        <v>23</v>
      </c>
      <c r="P1383" s="108" t="s">
        <v>24</v>
      </c>
      <c r="Q1383" s="111" t="s">
        <v>3904</v>
      </c>
    </row>
    <row r="1384" spans="1:17" ht="140.25" x14ac:dyDescent="0.25">
      <c r="A1384" s="7">
        <f t="shared" si="21"/>
        <v>1382</v>
      </c>
      <c r="B1384" s="101" t="s">
        <v>16</v>
      </c>
      <c r="C1384" s="101">
        <v>891180084</v>
      </c>
      <c r="D1384" s="101">
        <v>2</v>
      </c>
      <c r="E1384" s="102" t="s">
        <v>3905</v>
      </c>
      <c r="F1384" s="103">
        <v>1082127097</v>
      </c>
      <c r="G1384" s="103">
        <v>1</v>
      </c>
      <c r="H1384" s="104" t="s">
        <v>3906</v>
      </c>
      <c r="I1384" s="104" t="s">
        <v>3907</v>
      </c>
      <c r="J1384" s="105">
        <v>40911</v>
      </c>
      <c r="K1384" s="106">
        <v>18151467</v>
      </c>
      <c r="L1384" s="107" t="s">
        <v>43</v>
      </c>
      <c r="M1384" s="108" t="s">
        <v>21</v>
      </c>
      <c r="N1384" s="108" t="s">
        <v>2109</v>
      </c>
      <c r="O1384" s="108" t="s">
        <v>23</v>
      </c>
      <c r="P1384" s="108" t="s">
        <v>24</v>
      </c>
      <c r="Q1384" s="110"/>
    </row>
    <row r="1385" spans="1:17" ht="216.75" x14ac:dyDescent="0.25">
      <c r="A1385" s="7">
        <f t="shared" si="21"/>
        <v>1383</v>
      </c>
      <c r="B1385" s="101" t="s">
        <v>16</v>
      </c>
      <c r="C1385" s="101">
        <v>891180084</v>
      </c>
      <c r="D1385" s="101">
        <v>2</v>
      </c>
      <c r="E1385" s="102" t="s">
        <v>3908</v>
      </c>
      <c r="F1385" s="103">
        <v>1075225174</v>
      </c>
      <c r="G1385" s="103">
        <v>3</v>
      </c>
      <c r="H1385" s="104" t="s">
        <v>3909</v>
      </c>
      <c r="I1385" s="104" t="s">
        <v>3910</v>
      </c>
      <c r="J1385" s="105">
        <v>40911</v>
      </c>
      <c r="K1385" s="106">
        <v>20211401.599999998</v>
      </c>
      <c r="L1385" s="107" t="s">
        <v>43</v>
      </c>
      <c r="M1385" s="108" t="s">
        <v>21</v>
      </c>
      <c r="N1385" s="108" t="s">
        <v>2109</v>
      </c>
      <c r="O1385" s="108" t="s">
        <v>23</v>
      </c>
      <c r="P1385" s="108" t="s">
        <v>24</v>
      </c>
      <c r="Q1385" s="110"/>
    </row>
    <row r="1386" spans="1:17" ht="204" x14ac:dyDescent="0.25">
      <c r="A1386" s="7">
        <f t="shared" si="21"/>
        <v>1384</v>
      </c>
      <c r="B1386" s="101" t="s">
        <v>16</v>
      </c>
      <c r="C1386" s="101">
        <v>891180084</v>
      </c>
      <c r="D1386" s="101">
        <v>2</v>
      </c>
      <c r="E1386" s="102" t="s">
        <v>3911</v>
      </c>
      <c r="F1386" s="103">
        <v>1079389487</v>
      </c>
      <c r="G1386" s="103">
        <v>1</v>
      </c>
      <c r="H1386" s="104" t="s">
        <v>3912</v>
      </c>
      <c r="I1386" s="104" t="s">
        <v>3913</v>
      </c>
      <c r="J1386" s="105">
        <v>40911</v>
      </c>
      <c r="K1386" s="106">
        <v>15275880</v>
      </c>
      <c r="L1386" s="107" t="s">
        <v>43</v>
      </c>
      <c r="M1386" s="108" t="s">
        <v>21</v>
      </c>
      <c r="N1386" s="108" t="s">
        <v>2109</v>
      </c>
      <c r="O1386" s="108" t="s">
        <v>23</v>
      </c>
      <c r="P1386" s="108" t="s">
        <v>24</v>
      </c>
      <c r="Q1386" s="110"/>
    </row>
    <row r="1387" spans="1:17" ht="191.25" x14ac:dyDescent="0.25">
      <c r="A1387" s="7">
        <f t="shared" si="21"/>
        <v>1385</v>
      </c>
      <c r="B1387" s="101" t="s">
        <v>16</v>
      </c>
      <c r="C1387" s="101">
        <v>891180084</v>
      </c>
      <c r="D1387" s="101">
        <v>2</v>
      </c>
      <c r="E1387" s="102" t="s">
        <v>3914</v>
      </c>
      <c r="F1387" s="103">
        <v>1075240615</v>
      </c>
      <c r="G1387" s="103">
        <v>2</v>
      </c>
      <c r="H1387" s="104" t="s">
        <v>3915</v>
      </c>
      <c r="I1387" s="104" t="s">
        <v>3916</v>
      </c>
      <c r="J1387" s="105">
        <v>40911</v>
      </c>
      <c r="K1387" s="106">
        <v>14821692.133333333</v>
      </c>
      <c r="L1387" s="107" t="s">
        <v>43</v>
      </c>
      <c r="M1387" s="108" t="s">
        <v>21</v>
      </c>
      <c r="N1387" s="108" t="s">
        <v>2109</v>
      </c>
      <c r="O1387" s="108" t="s">
        <v>23</v>
      </c>
      <c r="P1387" s="108" t="s">
        <v>24</v>
      </c>
      <c r="Q1387" s="110"/>
    </row>
    <row r="1388" spans="1:17" ht="409.5" x14ac:dyDescent="0.25">
      <c r="A1388" s="7">
        <f t="shared" si="21"/>
        <v>1386</v>
      </c>
      <c r="B1388" s="101" t="s">
        <v>16</v>
      </c>
      <c r="C1388" s="101">
        <v>891180084</v>
      </c>
      <c r="D1388" s="101">
        <v>2</v>
      </c>
      <c r="E1388" s="102" t="s">
        <v>3917</v>
      </c>
      <c r="F1388" s="103">
        <v>26424367</v>
      </c>
      <c r="G1388" s="103">
        <v>2</v>
      </c>
      <c r="H1388" s="104" t="s">
        <v>3918</v>
      </c>
      <c r="I1388" s="104" t="s">
        <v>3919</v>
      </c>
      <c r="J1388" s="105">
        <v>40911</v>
      </c>
      <c r="K1388" s="106">
        <v>17516552.800000001</v>
      </c>
      <c r="L1388" s="107" t="s">
        <v>43</v>
      </c>
      <c r="M1388" s="108" t="s">
        <v>21</v>
      </c>
      <c r="N1388" s="108" t="s">
        <v>2109</v>
      </c>
      <c r="O1388" s="108" t="s">
        <v>23</v>
      </c>
      <c r="P1388" s="108" t="s">
        <v>24</v>
      </c>
      <c r="Q1388" s="110"/>
    </row>
    <row r="1389" spans="1:17" ht="216.75" x14ac:dyDescent="0.25">
      <c r="A1389" s="7">
        <f t="shared" si="21"/>
        <v>1387</v>
      </c>
      <c r="B1389" s="101" t="s">
        <v>16</v>
      </c>
      <c r="C1389" s="101">
        <v>891180084</v>
      </c>
      <c r="D1389" s="101">
        <v>2</v>
      </c>
      <c r="E1389" s="102" t="s">
        <v>3920</v>
      </c>
      <c r="F1389" s="103">
        <v>1075227898</v>
      </c>
      <c r="G1389" s="103">
        <v>6</v>
      </c>
      <c r="H1389" s="104" t="s">
        <v>3921</v>
      </c>
      <c r="I1389" s="104" t="s">
        <v>3922</v>
      </c>
      <c r="J1389" s="105">
        <v>40911</v>
      </c>
      <c r="K1389" s="106">
        <v>14821692.133333333</v>
      </c>
      <c r="L1389" s="107" t="s">
        <v>43</v>
      </c>
      <c r="M1389" s="108" t="s">
        <v>21</v>
      </c>
      <c r="N1389" s="108" t="s">
        <v>2109</v>
      </c>
      <c r="O1389" s="108" t="s">
        <v>23</v>
      </c>
      <c r="P1389" s="108" t="s">
        <v>24</v>
      </c>
      <c r="Q1389" s="110"/>
    </row>
    <row r="1390" spans="1:17" ht="409.5" x14ac:dyDescent="0.25">
      <c r="A1390" s="7">
        <f t="shared" si="21"/>
        <v>1388</v>
      </c>
      <c r="B1390" s="101" t="s">
        <v>16</v>
      </c>
      <c r="C1390" s="101">
        <v>891180084</v>
      </c>
      <c r="D1390" s="101">
        <v>2</v>
      </c>
      <c r="E1390" s="102" t="s">
        <v>3923</v>
      </c>
      <c r="F1390" s="103">
        <v>83243919</v>
      </c>
      <c r="G1390" s="103">
        <v>8</v>
      </c>
      <c r="H1390" s="104" t="s">
        <v>3924</v>
      </c>
      <c r="I1390" s="104" t="s">
        <v>3925</v>
      </c>
      <c r="J1390" s="105">
        <v>40911</v>
      </c>
      <c r="K1390" s="106">
        <v>17516552.800000001</v>
      </c>
      <c r="L1390" s="107" t="s">
        <v>43</v>
      </c>
      <c r="M1390" s="108" t="s">
        <v>21</v>
      </c>
      <c r="N1390" s="108" t="s">
        <v>2109</v>
      </c>
      <c r="O1390" s="108" t="s">
        <v>23</v>
      </c>
      <c r="P1390" s="108" t="s">
        <v>24</v>
      </c>
      <c r="Q1390" s="110"/>
    </row>
    <row r="1391" spans="1:17" ht="216.75" x14ac:dyDescent="0.25">
      <c r="A1391" s="7">
        <f t="shared" si="21"/>
        <v>1389</v>
      </c>
      <c r="B1391" s="101" t="s">
        <v>16</v>
      </c>
      <c r="C1391" s="101">
        <v>891180084</v>
      </c>
      <c r="D1391" s="101">
        <v>2</v>
      </c>
      <c r="E1391" s="102" t="s">
        <v>3926</v>
      </c>
      <c r="F1391" s="103">
        <v>36174351</v>
      </c>
      <c r="G1391" s="103">
        <v>8</v>
      </c>
      <c r="H1391" s="104" t="s">
        <v>3927</v>
      </c>
      <c r="I1391" s="104" t="s">
        <v>3928</v>
      </c>
      <c r="J1391" s="105">
        <v>40911</v>
      </c>
      <c r="K1391" s="106">
        <v>30990820.533333335</v>
      </c>
      <c r="L1391" s="107" t="s">
        <v>43</v>
      </c>
      <c r="M1391" s="108" t="s">
        <v>21</v>
      </c>
      <c r="N1391" s="108" t="s">
        <v>2109</v>
      </c>
      <c r="O1391" s="108" t="s">
        <v>23</v>
      </c>
      <c r="P1391" s="108" t="s">
        <v>24</v>
      </c>
      <c r="Q1391" s="110"/>
    </row>
    <row r="1392" spans="1:17" ht="191.25" x14ac:dyDescent="0.25">
      <c r="A1392" s="7">
        <f t="shared" si="21"/>
        <v>1390</v>
      </c>
      <c r="B1392" s="101" t="s">
        <v>16</v>
      </c>
      <c r="C1392" s="101">
        <v>891180084</v>
      </c>
      <c r="D1392" s="101">
        <v>2</v>
      </c>
      <c r="E1392" s="102" t="s">
        <v>3929</v>
      </c>
      <c r="F1392" s="103">
        <v>12137592</v>
      </c>
      <c r="G1392" s="103">
        <v>1</v>
      </c>
      <c r="H1392" s="104" t="s">
        <v>3930</v>
      </c>
      <c r="I1392" s="104" t="s">
        <v>3931</v>
      </c>
      <c r="J1392" s="105">
        <v>40911</v>
      </c>
      <c r="K1392" s="106">
        <v>20211401.599999998</v>
      </c>
      <c r="L1392" s="107" t="s">
        <v>43</v>
      </c>
      <c r="M1392" s="108" t="s">
        <v>21</v>
      </c>
      <c r="N1392" s="108" t="s">
        <v>2109</v>
      </c>
      <c r="O1392" s="108" t="s">
        <v>23</v>
      </c>
      <c r="P1392" s="108" t="s">
        <v>24</v>
      </c>
      <c r="Q1392" s="110"/>
    </row>
    <row r="1393" spans="1:17" ht="191.25" x14ac:dyDescent="0.25">
      <c r="A1393" s="7">
        <f t="shared" si="21"/>
        <v>1391</v>
      </c>
      <c r="B1393" s="101" t="s">
        <v>16</v>
      </c>
      <c r="C1393" s="101">
        <v>891180084</v>
      </c>
      <c r="D1393" s="101">
        <v>2</v>
      </c>
      <c r="E1393" s="102" t="s">
        <v>3932</v>
      </c>
      <c r="F1393" s="103">
        <v>1075222072</v>
      </c>
      <c r="G1393" s="103">
        <v>7</v>
      </c>
      <c r="H1393" s="104" t="s">
        <v>3933</v>
      </c>
      <c r="I1393" s="104" t="s">
        <v>3934</v>
      </c>
      <c r="J1393" s="105">
        <v>40911</v>
      </c>
      <c r="K1393" s="106">
        <v>17516552.800000001</v>
      </c>
      <c r="L1393" s="107" t="s">
        <v>43</v>
      </c>
      <c r="M1393" s="108" t="s">
        <v>21</v>
      </c>
      <c r="N1393" s="108" t="s">
        <v>2109</v>
      </c>
      <c r="O1393" s="108" t="s">
        <v>23</v>
      </c>
      <c r="P1393" s="108" t="s">
        <v>24</v>
      </c>
      <c r="Q1393" s="110"/>
    </row>
    <row r="1394" spans="1:17" ht="165.75" x14ac:dyDescent="0.25">
      <c r="A1394" s="7">
        <f t="shared" si="21"/>
        <v>1392</v>
      </c>
      <c r="B1394" s="101" t="s">
        <v>16</v>
      </c>
      <c r="C1394" s="101">
        <v>891180084</v>
      </c>
      <c r="D1394" s="101">
        <v>2</v>
      </c>
      <c r="E1394" s="102" t="s">
        <v>3935</v>
      </c>
      <c r="F1394" s="103">
        <v>26433550</v>
      </c>
      <c r="G1394" s="103">
        <v>2</v>
      </c>
      <c r="H1394" s="104" t="s">
        <v>3936</v>
      </c>
      <c r="I1394" s="104" t="s">
        <v>3937</v>
      </c>
      <c r="J1394" s="105">
        <v>40911</v>
      </c>
      <c r="K1394" s="106">
        <v>24117430</v>
      </c>
      <c r="L1394" s="107" t="s">
        <v>43</v>
      </c>
      <c r="M1394" s="108" t="s">
        <v>21</v>
      </c>
      <c r="N1394" s="108" t="s">
        <v>2109</v>
      </c>
      <c r="O1394" s="108" t="s">
        <v>23</v>
      </c>
      <c r="P1394" s="108" t="s">
        <v>24</v>
      </c>
      <c r="Q1394" s="110" t="s">
        <v>3856</v>
      </c>
    </row>
    <row r="1395" spans="1:17" ht="191.25" x14ac:dyDescent="0.25">
      <c r="A1395" s="7">
        <f t="shared" si="21"/>
        <v>1393</v>
      </c>
      <c r="B1395" s="101" t="s">
        <v>16</v>
      </c>
      <c r="C1395" s="101">
        <v>891180084</v>
      </c>
      <c r="D1395" s="101">
        <v>2</v>
      </c>
      <c r="E1395" s="102" t="s">
        <v>3938</v>
      </c>
      <c r="F1395" s="103">
        <v>26527593</v>
      </c>
      <c r="G1395" s="103">
        <v>3</v>
      </c>
      <c r="H1395" s="104" t="s">
        <v>3939</v>
      </c>
      <c r="I1395" s="104" t="s">
        <v>3940</v>
      </c>
      <c r="J1395" s="105">
        <v>40911</v>
      </c>
      <c r="K1395" s="106">
        <v>30990820.533333335</v>
      </c>
      <c r="L1395" s="107" t="s">
        <v>43</v>
      </c>
      <c r="M1395" s="108" t="s">
        <v>21</v>
      </c>
      <c r="N1395" s="108" t="s">
        <v>2109</v>
      </c>
      <c r="O1395" s="108" t="s">
        <v>23</v>
      </c>
      <c r="P1395" s="108" t="s">
        <v>24</v>
      </c>
      <c r="Q1395" s="110"/>
    </row>
    <row r="1396" spans="1:17" ht="102" x14ac:dyDescent="0.25">
      <c r="A1396" s="7">
        <f t="shared" si="21"/>
        <v>1394</v>
      </c>
      <c r="B1396" s="101" t="s">
        <v>16</v>
      </c>
      <c r="C1396" s="101">
        <v>891180084</v>
      </c>
      <c r="D1396" s="101">
        <v>2</v>
      </c>
      <c r="E1396" s="102" t="s">
        <v>3941</v>
      </c>
      <c r="F1396" s="103">
        <v>1075255890</v>
      </c>
      <c r="G1396" s="103">
        <v>7</v>
      </c>
      <c r="H1396" s="104" t="s">
        <v>3942</v>
      </c>
      <c r="I1396" s="104" t="s">
        <v>3943</v>
      </c>
      <c r="J1396" s="105">
        <v>40911</v>
      </c>
      <c r="K1396" s="106">
        <v>12126843.333333332</v>
      </c>
      <c r="L1396" s="107" t="s">
        <v>43</v>
      </c>
      <c r="M1396" s="108" t="s">
        <v>21</v>
      </c>
      <c r="N1396" s="108" t="s">
        <v>2109</v>
      </c>
      <c r="O1396" s="108" t="s">
        <v>23</v>
      </c>
      <c r="P1396" s="108" t="s">
        <v>24</v>
      </c>
      <c r="Q1396" s="110"/>
    </row>
    <row r="1397" spans="1:17" ht="191.25" x14ac:dyDescent="0.25">
      <c r="A1397" s="7">
        <f t="shared" si="21"/>
        <v>1395</v>
      </c>
      <c r="B1397" s="101" t="s">
        <v>16</v>
      </c>
      <c r="C1397" s="101">
        <v>891180084</v>
      </c>
      <c r="D1397" s="101">
        <v>2</v>
      </c>
      <c r="E1397" s="102" t="s">
        <v>3944</v>
      </c>
      <c r="F1397" s="103">
        <v>1075241836</v>
      </c>
      <c r="G1397" s="103">
        <v>8</v>
      </c>
      <c r="H1397" s="104" t="s">
        <v>3945</v>
      </c>
      <c r="I1397" s="104" t="s">
        <v>3946</v>
      </c>
      <c r="J1397" s="105">
        <v>40911</v>
      </c>
      <c r="K1397" s="106">
        <v>10143550</v>
      </c>
      <c r="L1397" s="107" t="s">
        <v>43</v>
      </c>
      <c r="M1397" s="108" t="s">
        <v>21</v>
      </c>
      <c r="N1397" s="108" t="s">
        <v>2109</v>
      </c>
      <c r="O1397" s="108" t="s">
        <v>23</v>
      </c>
      <c r="P1397" s="108" t="s">
        <v>24</v>
      </c>
      <c r="Q1397" s="110" t="s">
        <v>3856</v>
      </c>
    </row>
    <row r="1398" spans="1:17" ht="76.5" x14ac:dyDescent="0.25">
      <c r="A1398" s="7">
        <f t="shared" si="21"/>
        <v>1396</v>
      </c>
      <c r="B1398" s="101" t="s">
        <v>16</v>
      </c>
      <c r="C1398" s="101">
        <v>891180084</v>
      </c>
      <c r="D1398" s="101">
        <v>2</v>
      </c>
      <c r="E1398" s="102" t="s">
        <v>3947</v>
      </c>
      <c r="F1398" s="103">
        <v>55160442</v>
      </c>
      <c r="G1398" s="103">
        <v>8</v>
      </c>
      <c r="H1398" s="104" t="s">
        <v>3948</v>
      </c>
      <c r="I1398" s="104" t="s">
        <v>3949</v>
      </c>
      <c r="J1398" s="105">
        <v>40911</v>
      </c>
      <c r="K1398" s="106">
        <v>13474267.733333332</v>
      </c>
      <c r="L1398" s="107" t="s">
        <v>43</v>
      </c>
      <c r="M1398" s="108" t="s">
        <v>21</v>
      </c>
      <c r="N1398" s="108" t="s">
        <v>2109</v>
      </c>
      <c r="O1398" s="108" t="s">
        <v>23</v>
      </c>
      <c r="P1398" s="108" t="s">
        <v>24</v>
      </c>
      <c r="Q1398" s="110"/>
    </row>
    <row r="1399" spans="1:17" ht="127.5" x14ac:dyDescent="0.25">
      <c r="A1399" s="7">
        <f t="shared" si="21"/>
        <v>1397</v>
      </c>
      <c r="B1399" s="101" t="s">
        <v>16</v>
      </c>
      <c r="C1399" s="101">
        <v>891180084</v>
      </c>
      <c r="D1399" s="101">
        <v>2</v>
      </c>
      <c r="E1399" s="102" t="s">
        <v>3950</v>
      </c>
      <c r="F1399" s="103">
        <v>33750598</v>
      </c>
      <c r="G1399" s="103">
        <v>1</v>
      </c>
      <c r="H1399" s="104" t="s">
        <v>3951</v>
      </c>
      <c r="I1399" s="104" t="s">
        <v>3952</v>
      </c>
      <c r="J1399" s="105">
        <v>40911</v>
      </c>
      <c r="K1399" s="106">
        <v>4996076.8</v>
      </c>
      <c r="L1399" s="107" t="s">
        <v>43</v>
      </c>
      <c r="M1399" s="108" t="s">
        <v>21</v>
      </c>
      <c r="N1399" s="108" t="s">
        <v>2109</v>
      </c>
      <c r="O1399" s="108" t="s">
        <v>23</v>
      </c>
      <c r="P1399" s="108" t="s">
        <v>24</v>
      </c>
      <c r="Q1399" s="111" t="s">
        <v>3953</v>
      </c>
    </row>
    <row r="1400" spans="1:17" ht="153" x14ac:dyDescent="0.25">
      <c r="A1400" s="7">
        <f t="shared" si="21"/>
        <v>1398</v>
      </c>
      <c r="B1400" s="101" t="s">
        <v>16</v>
      </c>
      <c r="C1400" s="101">
        <v>891180084</v>
      </c>
      <c r="D1400" s="101">
        <v>2</v>
      </c>
      <c r="E1400" s="102" t="s">
        <v>3954</v>
      </c>
      <c r="F1400" s="103">
        <v>36384296</v>
      </c>
      <c r="G1400" s="103">
        <v>1</v>
      </c>
      <c r="H1400" s="104" t="s">
        <v>3955</v>
      </c>
      <c r="I1400" s="104" t="s">
        <v>3956</v>
      </c>
      <c r="J1400" s="105">
        <v>40911</v>
      </c>
      <c r="K1400" s="106">
        <v>9500115</v>
      </c>
      <c r="L1400" s="107" t="s">
        <v>43</v>
      </c>
      <c r="M1400" s="108" t="s">
        <v>21</v>
      </c>
      <c r="N1400" s="108" t="s">
        <v>2109</v>
      </c>
      <c r="O1400" s="108" t="s">
        <v>23</v>
      </c>
      <c r="P1400" s="108" t="s">
        <v>24</v>
      </c>
      <c r="Q1400" s="111" t="s">
        <v>3957</v>
      </c>
    </row>
    <row r="1401" spans="1:17" ht="255" x14ac:dyDescent="0.25">
      <c r="A1401" s="7">
        <f t="shared" si="21"/>
        <v>1399</v>
      </c>
      <c r="B1401" s="101" t="s">
        <v>16</v>
      </c>
      <c r="C1401" s="101">
        <v>891180084</v>
      </c>
      <c r="D1401" s="101">
        <v>2</v>
      </c>
      <c r="E1401" s="102" t="s">
        <v>3958</v>
      </c>
      <c r="F1401" s="103">
        <v>36309392</v>
      </c>
      <c r="G1401" s="103">
        <v>1</v>
      </c>
      <c r="H1401" s="104" t="s">
        <v>3959</v>
      </c>
      <c r="I1401" s="104" t="s">
        <v>3960</v>
      </c>
      <c r="J1401" s="105">
        <v>40911</v>
      </c>
      <c r="K1401" s="106">
        <v>14821692.133333333</v>
      </c>
      <c r="L1401" s="107" t="s">
        <v>43</v>
      </c>
      <c r="M1401" s="108" t="s">
        <v>21</v>
      </c>
      <c r="N1401" s="108" t="s">
        <v>2109</v>
      </c>
      <c r="O1401" s="108" t="s">
        <v>23</v>
      </c>
      <c r="P1401" s="108" t="s">
        <v>24</v>
      </c>
      <c r="Q1401" s="110"/>
    </row>
    <row r="1402" spans="1:17" ht="229.5" x14ac:dyDescent="0.25">
      <c r="A1402" s="7">
        <f t="shared" si="21"/>
        <v>1400</v>
      </c>
      <c r="B1402" s="101" t="s">
        <v>16</v>
      </c>
      <c r="C1402" s="101">
        <v>891180084</v>
      </c>
      <c r="D1402" s="101">
        <v>2</v>
      </c>
      <c r="E1402" s="102" t="s">
        <v>3961</v>
      </c>
      <c r="F1402" s="103">
        <v>55164951</v>
      </c>
      <c r="G1402" s="103">
        <v>3</v>
      </c>
      <c r="H1402" s="104" t="s">
        <v>3962</v>
      </c>
      <c r="I1402" s="104" t="s">
        <v>3963</v>
      </c>
      <c r="J1402" s="105">
        <v>40911</v>
      </c>
      <c r="K1402" s="106">
        <v>14821692.133333333</v>
      </c>
      <c r="L1402" s="107" t="s">
        <v>43</v>
      </c>
      <c r="M1402" s="108" t="s">
        <v>21</v>
      </c>
      <c r="N1402" s="108" t="s">
        <v>2109</v>
      </c>
      <c r="O1402" s="108" t="s">
        <v>23</v>
      </c>
      <c r="P1402" s="108" t="s">
        <v>24</v>
      </c>
      <c r="Q1402" s="110"/>
    </row>
    <row r="1403" spans="1:17" ht="165.75" x14ac:dyDescent="0.25">
      <c r="A1403" s="7">
        <f t="shared" si="21"/>
        <v>1401</v>
      </c>
      <c r="B1403" s="101" t="s">
        <v>16</v>
      </c>
      <c r="C1403" s="101">
        <v>891180084</v>
      </c>
      <c r="D1403" s="101">
        <v>2</v>
      </c>
      <c r="E1403" s="102" t="s">
        <v>3964</v>
      </c>
      <c r="F1403" s="103">
        <v>7717460</v>
      </c>
      <c r="G1403" s="103">
        <v>9</v>
      </c>
      <c r="H1403" s="104" t="s">
        <v>3965</v>
      </c>
      <c r="I1403" s="104" t="s">
        <v>3966</v>
      </c>
      <c r="J1403" s="105">
        <v>40912</v>
      </c>
      <c r="K1403" s="106">
        <v>30903767.666666668</v>
      </c>
      <c r="L1403" s="107" t="s">
        <v>43</v>
      </c>
      <c r="M1403" s="108" t="s">
        <v>21</v>
      </c>
      <c r="N1403" s="108" t="s">
        <v>2109</v>
      </c>
      <c r="O1403" s="108" t="s">
        <v>23</v>
      </c>
      <c r="P1403" s="108" t="s">
        <v>24</v>
      </c>
      <c r="Q1403" s="110"/>
    </row>
    <row r="1404" spans="1:17" ht="229.5" x14ac:dyDescent="0.25">
      <c r="A1404" s="7">
        <f t="shared" si="21"/>
        <v>1402</v>
      </c>
      <c r="B1404" s="101" t="s">
        <v>16</v>
      </c>
      <c r="C1404" s="101">
        <v>891180084</v>
      </c>
      <c r="D1404" s="101">
        <v>2</v>
      </c>
      <c r="E1404" s="102" t="s">
        <v>3967</v>
      </c>
      <c r="F1404" s="103">
        <v>23855066</v>
      </c>
      <c r="G1404" s="103">
        <v>9</v>
      </c>
      <c r="H1404" s="104" t="s">
        <v>3968</v>
      </c>
      <c r="I1404" s="104" t="s">
        <v>3969</v>
      </c>
      <c r="J1404" s="105">
        <v>40912</v>
      </c>
      <c r="K1404" s="106">
        <v>24185558.333333332</v>
      </c>
      <c r="L1404" s="107" t="s">
        <v>43</v>
      </c>
      <c r="M1404" s="108" t="s">
        <v>21</v>
      </c>
      <c r="N1404" s="108" t="s">
        <v>2109</v>
      </c>
      <c r="O1404" s="108" t="s">
        <v>23</v>
      </c>
      <c r="P1404" s="108" t="s">
        <v>24</v>
      </c>
      <c r="Q1404" s="110"/>
    </row>
    <row r="1405" spans="1:17" ht="191.25" x14ac:dyDescent="0.25">
      <c r="A1405" s="7">
        <f t="shared" si="21"/>
        <v>1403</v>
      </c>
      <c r="B1405" s="101" t="s">
        <v>16</v>
      </c>
      <c r="C1405" s="101">
        <v>891180084</v>
      </c>
      <c r="D1405" s="101">
        <v>2</v>
      </c>
      <c r="E1405" s="102" t="s">
        <v>3970</v>
      </c>
      <c r="F1405" s="103">
        <v>79789915</v>
      </c>
      <c r="G1405" s="103">
        <v>8</v>
      </c>
      <c r="H1405" s="104" t="s">
        <v>3971</v>
      </c>
      <c r="I1405" s="104" t="s">
        <v>3972</v>
      </c>
      <c r="J1405" s="105">
        <v>40912</v>
      </c>
      <c r="K1405" s="106">
        <v>45866667</v>
      </c>
      <c r="L1405" s="107" t="s">
        <v>43</v>
      </c>
      <c r="M1405" s="108" t="s">
        <v>21</v>
      </c>
      <c r="N1405" s="108" t="s">
        <v>2109</v>
      </c>
      <c r="O1405" s="108" t="s">
        <v>23</v>
      </c>
      <c r="P1405" s="108" t="s">
        <v>24</v>
      </c>
      <c r="Q1405" s="110"/>
    </row>
    <row r="1406" spans="1:17" ht="165.75" x14ac:dyDescent="0.25">
      <c r="A1406" s="7">
        <f t="shared" si="21"/>
        <v>1404</v>
      </c>
      <c r="B1406" s="101" t="s">
        <v>16</v>
      </c>
      <c r="C1406" s="101">
        <v>891180084</v>
      </c>
      <c r="D1406" s="101">
        <v>2</v>
      </c>
      <c r="E1406" s="102" t="s">
        <v>3973</v>
      </c>
      <c r="F1406" s="103">
        <v>12133669</v>
      </c>
      <c r="G1406" s="103">
        <v>1</v>
      </c>
      <c r="H1406" s="104" t="s">
        <v>3974</v>
      </c>
      <c r="I1406" s="104" t="s">
        <v>3975</v>
      </c>
      <c r="J1406" s="105">
        <v>40912</v>
      </c>
      <c r="K1406" s="106">
        <v>14102564.4</v>
      </c>
      <c r="L1406" s="107" t="s">
        <v>43</v>
      </c>
      <c r="M1406" s="108" t="s">
        <v>21</v>
      </c>
      <c r="N1406" s="108" t="s">
        <v>2109</v>
      </c>
      <c r="O1406" s="108" t="s">
        <v>23</v>
      </c>
      <c r="P1406" s="108" t="s">
        <v>24</v>
      </c>
      <c r="Q1406" s="110"/>
    </row>
    <row r="1407" spans="1:17" ht="178.5" x14ac:dyDescent="0.25">
      <c r="A1407" s="7">
        <f t="shared" si="21"/>
        <v>1405</v>
      </c>
      <c r="B1407" s="101" t="s">
        <v>16</v>
      </c>
      <c r="C1407" s="101">
        <v>891180084</v>
      </c>
      <c r="D1407" s="101">
        <v>2</v>
      </c>
      <c r="E1407" s="102" t="s">
        <v>3976</v>
      </c>
      <c r="F1407" s="103">
        <v>1010176855</v>
      </c>
      <c r="G1407" s="103">
        <v>3</v>
      </c>
      <c r="H1407" s="104" t="s">
        <v>3977</v>
      </c>
      <c r="I1407" s="104" t="s">
        <v>3978</v>
      </c>
      <c r="J1407" s="105">
        <v>40913</v>
      </c>
      <c r="K1407" s="106">
        <v>4909120</v>
      </c>
      <c r="L1407" s="107" t="s">
        <v>43</v>
      </c>
      <c r="M1407" s="108" t="s">
        <v>21</v>
      </c>
      <c r="N1407" s="108" t="s">
        <v>2109</v>
      </c>
      <c r="O1407" s="108" t="s">
        <v>23</v>
      </c>
      <c r="P1407" s="108" t="s">
        <v>24</v>
      </c>
      <c r="Q1407" s="109"/>
    </row>
    <row r="1408" spans="1:17" ht="178.5" x14ac:dyDescent="0.25">
      <c r="A1408" s="7">
        <f t="shared" si="21"/>
        <v>1406</v>
      </c>
      <c r="B1408" s="101" t="s">
        <v>16</v>
      </c>
      <c r="C1408" s="101">
        <v>891180084</v>
      </c>
      <c r="D1408" s="101">
        <v>2</v>
      </c>
      <c r="E1408" s="102" t="s">
        <v>3979</v>
      </c>
      <c r="F1408" s="103">
        <v>12282032</v>
      </c>
      <c r="G1408" s="103">
        <v>9</v>
      </c>
      <c r="H1408" s="104" t="s">
        <v>3980</v>
      </c>
      <c r="I1408" s="104" t="s">
        <v>3978</v>
      </c>
      <c r="J1408" s="105">
        <v>40913</v>
      </c>
      <c r="K1408" s="106">
        <v>4909120</v>
      </c>
      <c r="L1408" s="107" t="s">
        <v>43</v>
      </c>
      <c r="M1408" s="108" t="s">
        <v>21</v>
      </c>
      <c r="N1408" s="108" t="s">
        <v>2109</v>
      </c>
      <c r="O1408" s="108" t="s">
        <v>23</v>
      </c>
      <c r="P1408" s="108" t="s">
        <v>24</v>
      </c>
      <c r="Q1408" s="109"/>
    </row>
    <row r="1409" spans="1:17" ht="191.25" x14ac:dyDescent="0.25">
      <c r="A1409" s="7">
        <f t="shared" si="21"/>
        <v>1407</v>
      </c>
      <c r="B1409" s="101" t="s">
        <v>16</v>
      </c>
      <c r="C1409" s="101">
        <v>891180084</v>
      </c>
      <c r="D1409" s="101">
        <v>2</v>
      </c>
      <c r="E1409" s="102" t="s">
        <v>3981</v>
      </c>
      <c r="F1409" s="103">
        <v>1075209464</v>
      </c>
      <c r="G1409" s="103">
        <v>7</v>
      </c>
      <c r="H1409" s="104" t="s">
        <v>3982</v>
      </c>
      <c r="I1409" s="104" t="s">
        <v>3983</v>
      </c>
      <c r="J1409" s="105">
        <v>40913</v>
      </c>
      <c r="K1409" s="106">
        <v>6136400</v>
      </c>
      <c r="L1409" s="107" t="s">
        <v>43</v>
      </c>
      <c r="M1409" s="108" t="s">
        <v>21</v>
      </c>
      <c r="N1409" s="108" t="s">
        <v>2109</v>
      </c>
      <c r="O1409" s="108" t="s">
        <v>23</v>
      </c>
      <c r="P1409" s="108" t="s">
        <v>24</v>
      </c>
      <c r="Q1409" s="109"/>
    </row>
    <row r="1410" spans="1:17" ht="165.75" x14ac:dyDescent="0.25">
      <c r="A1410" s="7">
        <f t="shared" si="21"/>
        <v>1408</v>
      </c>
      <c r="B1410" s="101" t="s">
        <v>16</v>
      </c>
      <c r="C1410" s="101">
        <v>891180084</v>
      </c>
      <c r="D1410" s="101">
        <v>2</v>
      </c>
      <c r="E1410" s="102" t="s">
        <v>3984</v>
      </c>
      <c r="F1410" s="103">
        <v>1080292657</v>
      </c>
      <c r="G1410" s="103">
        <v>2</v>
      </c>
      <c r="H1410" s="104" t="s">
        <v>3985</v>
      </c>
      <c r="I1410" s="104" t="s">
        <v>3986</v>
      </c>
      <c r="J1410" s="105">
        <v>40913</v>
      </c>
      <c r="K1410" s="106">
        <v>4500026.666666667</v>
      </c>
      <c r="L1410" s="107" t="s">
        <v>43</v>
      </c>
      <c r="M1410" s="108" t="s">
        <v>21</v>
      </c>
      <c r="N1410" s="108" t="s">
        <v>2109</v>
      </c>
      <c r="O1410" s="108" t="s">
        <v>23</v>
      </c>
      <c r="P1410" s="108" t="s">
        <v>24</v>
      </c>
      <c r="Q1410" s="109"/>
    </row>
    <row r="1411" spans="1:17" ht="165.75" x14ac:dyDescent="0.25">
      <c r="A1411" s="7">
        <f t="shared" si="21"/>
        <v>1409</v>
      </c>
      <c r="B1411" s="101" t="s">
        <v>16</v>
      </c>
      <c r="C1411" s="101">
        <v>891180084</v>
      </c>
      <c r="D1411" s="101">
        <v>2</v>
      </c>
      <c r="E1411" s="102" t="s">
        <v>3987</v>
      </c>
      <c r="F1411" s="103">
        <v>1075232121</v>
      </c>
      <c r="G1411" s="103">
        <v>2</v>
      </c>
      <c r="H1411" s="104" t="s">
        <v>3988</v>
      </c>
      <c r="I1411" s="104" t="s">
        <v>3986</v>
      </c>
      <c r="J1411" s="105">
        <v>40913</v>
      </c>
      <c r="K1411" s="106">
        <v>4500026.666666667</v>
      </c>
      <c r="L1411" s="107" t="s">
        <v>43</v>
      </c>
      <c r="M1411" s="108" t="s">
        <v>21</v>
      </c>
      <c r="N1411" s="108" t="s">
        <v>2109</v>
      </c>
      <c r="O1411" s="108" t="s">
        <v>23</v>
      </c>
      <c r="P1411" s="108" t="s">
        <v>24</v>
      </c>
      <c r="Q1411" s="109"/>
    </row>
    <row r="1412" spans="1:17" ht="114.75" x14ac:dyDescent="0.25">
      <c r="A1412" s="7">
        <f t="shared" si="21"/>
        <v>1410</v>
      </c>
      <c r="B1412" s="101" t="s">
        <v>16</v>
      </c>
      <c r="C1412" s="101">
        <v>891180084</v>
      </c>
      <c r="D1412" s="101">
        <v>2</v>
      </c>
      <c r="E1412" s="102" t="s">
        <v>3989</v>
      </c>
      <c r="F1412" s="103">
        <v>36308319</v>
      </c>
      <c r="G1412" s="103">
        <v>9</v>
      </c>
      <c r="H1412" s="104" t="s">
        <v>3990</v>
      </c>
      <c r="I1412" s="104" t="s">
        <v>3991</v>
      </c>
      <c r="J1412" s="105">
        <v>40918</v>
      </c>
      <c r="K1412" s="106">
        <v>16963954</v>
      </c>
      <c r="L1412" s="107" t="s">
        <v>43</v>
      </c>
      <c r="M1412" s="108" t="s">
        <v>21</v>
      </c>
      <c r="N1412" s="108" t="s">
        <v>2109</v>
      </c>
      <c r="O1412" s="108" t="s">
        <v>23</v>
      </c>
      <c r="P1412" s="108" t="s">
        <v>24</v>
      </c>
      <c r="Q1412" s="110" t="s">
        <v>3856</v>
      </c>
    </row>
    <row r="1413" spans="1:17" ht="153" x14ac:dyDescent="0.25">
      <c r="A1413" s="7">
        <f t="shared" ref="A1413:A1476" si="22">A1412+1</f>
        <v>1411</v>
      </c>
      <c r="B1413" s="101" t="s">
        <v>16</v>
      </c>
      <c r="C1413" s="101">
        <v>891180084</v>
      </c>
      <c r="D1413" s="101">
        <v>2</v>
      </c>
      <c r="E1413" s="102" t="s">
        <v>3992</v>
      </c>
      <c r="F1413" s="103">
        <v>7705767</v>
      </c>
      <c r="G1413" s="103">
        <v>2</v>
      </c>
      <c r="H1413" s="104" t="s">
        <v>3993</v>
      </c>
      <c r="I1413" s="104" t="s">
        <v>3994</v>
      </c>
      <c r="J1413" s="105">
        <v>40918</v>
      </c>
      <c r="K1413" s="106">
        <v>5552459.166666666</v>
      </c>
      <c r="L1413" s="107" t="s">
        <v>43</v>
      </c>
      <c r="M1413" s="108" t="s">
        <v>21</v>
      </c>
      <c r="N1413" s="108" t="s">
        <v>2109</v>
      </c>
      <c r="O1413" s="108" t="s">
        <v>23</v>
      </c>
      <c r="P1413" s="108" t="s">
        <v>24</v>
      </c>
      <c r="Q1413" s="109"/>
    </row>
    <row r="1414" spans="1:17" ht="102" x14ac:dyDescent="0.25">
      <c r="A1414" s="7">
        <f t="shared" si="22"/>
        <v>1412</v>
      </c>
      <c r="B1414" s="101" t="s">
        <v>16</v>
      </c>
      <c r="C1414" s="101">
        <v>891180084</v>
      </c>
      <c r="D1414" s="101">
        <v>2</v>
      </c>
      <c r="E1414" s="102" t="s">
        <v>3995</v>
      </c>
      <c r="F1414" s="103">
        <v>12233322</v>
      </c>
      <c r="G1414" s="103">
        <v>0</v>
      </c>
      <c r="H1414" s="104" t="s">
        <v>3996</v>
      </c>
      <c r="I1414" s="104" t="s">
        <v>3997</v>
      </c>
      <c r="J1414" s="105">
        <v>40918</v>
      </c>
      <c r="K1414" s="106">
        <v>9367644</v>
      </c>
      <c r="L1414" s="107" t="s">
        <v>43</v>
      </c>
      <c r="M1414" s="108" t="s">
        <v>21</v>
      </c>
      <c r="N1414" s="108" t="s">
        <v>2109</v>
      </c>
      <c r="O1414" s="108" t="s">
        <v>23</v>
      </c>
      <c r="P1414" s="108" t="s">
        <v>24</v>
      </c>
      <c r="Q1414" s="110"/>
    </row>
    <row r="1415" spans="1:17" ht="76.5" x14ac:dyDescent="0.25">
      <c r="A1415" s="7">
        <f t="shared" si="22"/>
        <v>1413</v>
      </c>
      <c r="B1415" s="101" t="s">
        <v>16</v>
      </c>
      <c r="C1415" s="101">
        <v>891180084</v>
      </c>
      <c r="D1415" s="101">
        <v>2</v>
      </c>
      <c r="E1415" s="102" t="s">
        <v>3998</v>
      </c>
      <c r="F1415" s="103">
        <v>55061131</v>
      </c>
      <c r="G1415" s="103">
        <v>8</v>
      </c>
      <c r="H1415" s="104" t="s">
        <v>3999</v>
      </c>
      <c r="I1415" s="104" t="s">
        <v>4000</v>
      </c>
      <c r="J1415" s="105">
        <v>40918</v>
      </c>
      <c r="K1415" s="106">
        <v>6245096</v>
      </c>
      <c r="L1415" s="107" t="s">
        <v>43</v>
      </c>
      <c r="M1415" s="108" t="s">
        <v>21</v>
      </c>
      <c r="N1415" s="108" t="s">
        <v>2109</v>
      </c>
      <c r="O1415" s="108" t="s">
        <v>23</v>
      </c>
      <c r="P1415" s="108" t="s">
        <v>24</v>
      </c>
      <c r="Q1415" s="110"/>
    </row>
    <row r="1416" spans="1:17" ht="102" x14ac:dyDescent="0.25">
      <c r="A1416" s="7">
        <f t="shared" si="22"/>
        <v>1414</v>
      </c>
      <c r="B1416" s="101" t="s">
        <v>16</v>
      </c>
      <c r="C1416" s="101">
        <v>891180084</v>
      </c>
      <c r="D1416" s="101">
        <v>2</v>
      </c>
      <c r="E1416" s="102" t="s">
        <v>4001</v>
      </c>
      <c r="F1416" s="103">
        <v>12194803</v>
      </c>
      <c r="G1416" s="103">
        <v>3</v>
      </c>
      <c r="H1416" s="104" t="s">
        <v>4002</v>
      </c>
      <c r="I1416" s="104" t="s">
        <v>4003</v>
      </c>
      <c r="J1416" s="105">
        <v>40918</v>
      </c>
      <c r="K1416" s="106">
        <v>9367644</v>
      </c>
      <c r="L1416" s="107" t="s">
        <v>43</v>
      </c>
      <c r="M1416" s="108" t="s">
        <v>21</v>
      </c>
      <c r="N1416" s="108" t="s">
        <v>2109</v>
      </c>
      <c r="O1416" s="108" t="s">
        <v>23</v>
      </c>
      <c r="P1416" s="108" t="s">
        <v>24</v>
      </c>
      <c r="Q1416" s="110"/>
    </row>
    <row r="1417" spans="1:17" ht="89.25" x14ac:dyDescent="0.25">
      <c r="A1417" s="7">
        <f t="shared" si="22"/>
        <v>1415</v>
      </c>
      <c r="B1417" s="101" t="s">
        <v>16</v>
      </c>
      <c r="C1417" s="101">
        <v>891180084</v>
      </c>
      <c r="D1417" s="101">
        <v>2</v>
      </c>
      <c r="E1417" s="102" t="s">
        <v>4004</v>
      </c>
      <c r="F1417" s="103">
        <v>36310515</v>
      </c>
      <c r="G1417" s="103">
        <v>2</v>
      </c>
      <c r="H1417" s="104" t="s">
        <v>4005</v>
      </c>
      <c r="I1417" s="104" t="s">
        <v>4006</v>
      </c>
      <c r="J1417" s="105">
        <v>40918</v>
      </c>
      <c r="K1417" s="106">
        <v>9708285.5999999996</v>
      </c>
      <c r="L1417" s="107" t="s">
        <v>43</v>
      </c>
      <c r="M1417" s="108" t="s">
        <v>21</v>
      </c>
      <c r="N1417" s="108" t="s">
        <v>2109</v>
      </c>
      <c r="O1417" s="108" t="s">
        <v>23</v>
      </c>
      <c r="P1417" s="108" t="s">
        <v>24</v>
      </c>
      <c r="Q1417" s="110"/>
    </row>
    <row r="1418" spans="1:17" ht="89.25" x14ac:dyDescent="0.25">
      <c r="A1418" s="7">
        <f t="shared" si="22"/>
        <v>1416</v>
      </c>
      <c r="B1418" s="101" t="s">
        <v>16</v>
      </c>
      <c r="C1418" s="101">
        <v>891180084</v>
      </c>
      <c r="D1418" s="101">
        <v>2</v>
      </c>
      <c r="E1418" s="102" t="s">
        <v>4007</v>
      </c>
      <c r="F1418" s="103">
        <v>79983784</v>
      </c>
      <c r="G1418" s="103">
        <v>0</v>
      </c>
      <c r="H1418" s="104" t="s">
        <v>4008</v>
      </c>
      <c r="I1418" s="104" t="s">
        <v>4006</v>
      </c>
      <c r="J1418" s="105">
        <v>40918</v>
      </c>
      <c r="K1418" s="106">
        <v>19700440</v>
      </c>
      <c r="L1418" s="107" t="s">
        <v>43</v>
      </c>
      <c r="M1418" s="108" t="s">
        <v>21</v>
      </c>
      <c r="N1418" s="108" t="s">
        <v>2109</v>
      </c>
      <c r="O1418" s="108" t="s">
        <v>23</v>
      </c>
      <c r="P1418" s="108" t="s">
        <v>24</v>
      </c>
      <c r="Q1418" s="110" t="s">
        <v>3856</v>
      </c>
    </row>
    <row r="1419" spans="1:17" ht="395.25" x14ac:dyDescent="0.25">
      <c r="A1419" s="7">
        <f t="shared" si="22"/>
        <v>1417</v>
      </c>
      <c r="B1419" s="101" t="s">
        <v>16</v>
      </c>
      <c r="C1419" s="101">
        <v>891180084</v>
      </c>
      <c r="D1419" s="101">
        <v>2</v>
      </c>
      <c r="E1419" s="102" t="s">
        <v>4009</v>
      </c>
      <c r="F1419" s="103">
        <v>1075229037</v>
      </c>
      <c r="G1419" s="103">
        <v>0</v>
      </c>
      <c r="H1419" s="104" t="s">
        <v>4010</v>
      </c>
      <c r="I1419" s="104" t="s">
        <v>4011</v>
      </c>
      <c r="J1419" s="105">
        <v>40918</v>
      </c>
      <c r="K1419" s="106">
        <v>17172126.199999999</v>
      </c>
      <c r="L1419" s="107" t="s">
        <v>43</v>
      </c>
      <c r="M1419" s="108" t="s">
        <v>21</v>
      </c>
      <c r="N1419" s="108" t="s">
        <v>2109</v>
      </c>
      <c r="O1419" s="108" t="s">
        <v>23</v>
      </c>
      <c r="P1419" s="108" t="s">
        <v>24</v>
      </c>
      <c r="Q1419" s="110"/>
    </row>
    <row r="1420" spans="1:17" ht="127.5" x14ac:dyDescent="0.25">
      <c r="A1420" s="7">
        <f t="shared" si="22"/>
        <v>1418</v>
      </c>
      <c r="B1420" s="101" t="s">
        <v>16</v>
      </c>
      <c r="C1420" s="101">
        <v>891180084</v>
      </c>
      <c r="D1420" s="101">
        <v>2</v>
      </c>
      <c r="E1420" s="102" t="s">
        <v>4012</v>
      </c>
      <c r="F1420" s="103">
        <v>33750686</v>
      </c>
      <c r="G1420" s="103">
        <v>1</v>
      </c>
      <c r="H1420" s="104" t="s">
        <v>4013</v>
      </c>
      <c r="I1420" s="104" t="s">
        <v>4014</v>
      </c>
      <c r="J1420" s="105">
        <v>40918</v>
      </c>
      <c r="K1420" s="106">
        <v>30381450.466666698</v>
      </c>
      <c r="L1420" s="107" t="s">
        <v>43</v>
      </c>
      <c r="M1420" s="108" t="s">
        <v>21</v>
      </c>
      <c r="N1420" s="108" t="s">
        <v>2109</v>
      </c>
      <c r="O1420" s="108" t="s">
        <v>23</v>
      </c>
      <c r="P1420" s="108" t="s">
        <v>24</v>
      </c>
      <c r="Q1420" s="110"/>
    </row>
    <row r="1421" spans="1:17" ht="127.5" x14ac:dyDescent="0.25">
      <c r="A1421" s="7">
        <f t="shared" si="22"/>
        <v>1419</v>
      </c>
      <c r="B1421" s="101" t="s">
        <v>16</v>
      </c>
      <c r="C1421" s="101">
        <v>891180084</v>
      </c>
      <c r="D1421" s="101">
        <v>2</v>
      </c>
      <c r="E1421" s="102" t="s">
        <v>4015</v>
      </c>
      <c r="F1421" s="103">
        <v>7688064</v>
      </c>
      <c r="G1421" s="103">
        <v>1</v>
      </c>
      <c r="H1421" s="104" t="s">
        <v>4016</v>
      </c>
      <c r="I1421" s="104" t="s">
        <v>4014</v>
      </c>
      <c r="J1421" s="105">
        <v>40918</v>
      </c>
      <c r="K1421" s="106">
        <v>30381450.466666669</v>
      </c>
      <c r="L1421" s="107" t="s">
        <v>43</v>
      </c>
      <c r="M1421" s="108" t="s">
        <v>21</v>
      </c>
      <c r="N1421" s="108" t="s">
        <v>2109</v>
      </c>
      <c r="O1421" s="108" t="s">
        <v>23</v>
      </c>
      <c r="P1421" s="108" t="s">
        <v>24</v>
      </c>
      <c r="Q1421" s="110"/>
    </row>
    <row r="1422" spans="1:17" ht="127.5" x14ac:dyDescent="0.25">
      <c r="A1422" s="7">
        <f t="shared" si="22"/>
        <v>1420</v>
      </c>
      <c r="B1422" s="101" t="s">
        <v>16</v>
      </c>
      <c r="C1422" s="101">
        <v>891180084</v>
      </c>
      <c r="D1422" s="101">
        <v>2</v>
      </c>
      <c r="E1422" s="102" t="s">
        <v>4017</v>
      </c>
      <c r="F1422" s="103">
        <v>36300297</v>
      </c>
      <c r="G1422" s="103">
        <v>9</v>
      </c>
      <c r="H1422" s="104" t="s">
        <v>4018</v>
      </c>
      <c r="I1422" s="104" t="s">
        <v>4014</v>
      </c>
      <c r="J1422" s="105">
        <v>40918</v>
      </c>
      <c r="K1422" s="106">
        <v>30381450.466666669</v>
      </c>
      <c r="L1422" s="107" t="s">
        <v>43</v>
      </c>
      <c r="M1422" s="108" t="s">
        <v>21</v>
      </c>
      <c r="N1422" s="108" t="s">
        <v>2109</v>
      </c>
      <c r="O1422" s="108" t="s">
        <v>23</v>
      </c>
      <c r="P1422" s="108" t="s">
        <v>24</v>
      </c>
      <c r="Q1422" s="110"/>
    </row>
    <row r="1423" spans="1:17" ht="127.5" x14ac:dyDescent="0.25">
      <c r="A1423" s="7">
        <f t="shared" si="22"/>
        <v>1421</v>
      </c>
      <c r="B1423" s="101" t="s">
        <v>16</v>
      </c>
      <c r="C1423" s="101">
        <v>891180084</v>
      </c>
      <c r="D1423" s="101">
        <v>2</v>
      </c>
      <c r="E1423" s="102" t="s">
        <v>4019</v>
      </c>
      <c r="F1423" s="103">
        <v>36304668</v>
      </c>
      <c r="G1423" s="103">
        <v>6</v>
      </c>
      <c r="H1423" s="104" t="s">
        <v>4020</v>
      </c>
      <c r="I1423" s="104" t="s">
        <v>4014</v>
      </c>
      <c r="J1423" s="105">
        <v>40918</v>
      </c>
      <c r="K1423" s="106">
        <v>30381450.466666669</v>
      </c>
      <c r="L1423" s="107" t="s">
        <v>43</v>
      </c>
      <c r="M1423" s="108" t="s">
        <v>21</v>
      </c>
      <c r="N1423" s="108" t="s">
        <v>2109</v>
      </c>
      <c r="O1423" s="108" t="s">
        <v>23</v>
      </c>
      <c r="P1423" s="108" t="s">
        <v>24</v>
      </c>
      <c r="Q1423" s="110"/>
    </row>
    <row r="1424" spans="1:17" ht="153" x14ac:dyDescent="0.25">
      <c r="A1424" s="7">
        <f t="shared" si="22"/>
        <v>1422</v>
      </c>
      <c r="B1424" s="101" t="s">
        <v>16</v>
      </c>
      <c r="C1424" s="101">
        <v>891180084</v>
      </c>
      <c r="D1424" s="101">
        <v>2</v>
      </c>
      <c r="E1424" s="102" t="s">
        <v>4021</v>
      </c>
      <c r="F1424" s="103">
        <v>1075249915</v>
      </c>
      <c r="G1424" s="103">
        <v>8</v>
      </c>
      <c r="H1424" s="104" t="s">
        <v>4022</v>
      </c>
      <c r="I1424" s="104" t="s">
        <v>4023</v>
      </c>
      <c r="J1424" s="105">
        <v>40918</v>
      </c>
      <c r="K1424" s="106">
        <v>11888394.166666666</v>
      </c>
      <c r="L1424" s="107" t="s">
        <v>43</v>
      </c>
      <c r="M1424" s="108" t="s">
        <v>21</v>
      </c>
      <c r="N1424" s="108" t="s">
        <v>2109</v>
      </c>
      <c r="O1424" s="108" t="s">
        <v>23</v>
      </c>
      <c r="P1424" s="108" t="s">
        <v>24</v>
      </c>
      <c r="Q1424" s="110"/>
    </row>
    <row r="1425" spans="1:17" ht="89.25" x14ac:dyDescent="0.25">
      <c r="A1425" s="7">
        <f t="shared" si="22"/>
        <v>1423</v>
      </c>
      <c r="B1425" s="101" t="s">
        <v>16</v>
      </c>
      <c r="C1425" s="101">
        <v>891180084</v>
      </c>
      <c r="D1425" s="101">
        <v>2</v>
      </c>
      <c r="E1425" s="102" t="s">
        <v>4024</v>
      </c>
      <c r="F1425" s="103">
        <v>55154378</v>
      </c>
      <c r="G1425" s="103">
        <v>1</v>
      </c>
      <c r="H1425" s="104" t="s">
        <v>4025</v>
      </c>
      <c r="I1425" s="104" t="s">
        <v>4026</v>
      </c>
      <c r="J1425" s="105">
        <v>40918</v>
      </c>
      <c r="K1425" s="106">
        <v>14189617.266666668</v>
      </c>
      <c r="L1425" s="107" t="s">
        <v>43</v>
      </c>
      <c r="M1425" s="108" t="s">
        <v>21</v>
      </c>
      <c r="N1425" s="108" t="s">
        <v>2109</v>
      </c>
      <c r="O1425" s="108" t="s">
        <v>23</v>
      </c>
      <c r="P1425" s="108" t="s">
        <v>24</v>
      </c>
      <c r="Q1425" s="109"/>
    </row>
    <row r="1426" spans="1:17" ht="293.25" x14ac:dyDescent="0.25">
      <c r="A1426" s="7">
        <f t="shared" si="22"/>
        <v>1424</v>
      </c>
      <c r="B1426" s="101" t="s">
        <v>16</v>
      </c>
      <c r="C1426" s="101">
        <v>891180084</v>
      </c>
      <c r="D1426" s="101">
        <v>2</v>
      </c>
      <c r="E1426" s="102" t="s">
        <v>4027</v>
      </c>
      <c r="F1426" s="103">
        <v>26430871</v>
      </c>
      <c r="G1426" s="103">
        <v>8</v>
      </c>
      <c r="H1426" s="104" t="s">
        <v>4028</v>
      </c>
      <c r="I1426" s="104" t="s">
        <v>4029</v>
      </c>
      <c r="J1426" s="105">
        <v>40918</v>
      </c>
      <c r="K1426" s="106">
        <v>6786336</v>
      </c>
      <c r="L1426" s="107" t="s">
        <v>43</v>
      </c>
      <c r="M1426" s="108" t="s">
        <v>21</v>
      </c>
      <c r="N1426" s="108" t="s">
        <v>2109</v>
      </c>
      <c r="O1426" s="108" t="s">
        <v>23</v>
      </c>
      <c r="P1426" s="108" t="s">
        <v>24</v>
      </c>
      <c r="Q1426" s="110"/>
    </row>
    <row r="1427" spans="1:17" ht="408" x14ac:dyDescent="0.25">
      <c r="A1427" s="7">
        <f t="shared" si="22"/>
        <v>1425</v>
      </c>
      <c r="B1427" s="101" t="s">
        <v>16</v>
      </c>
      <c r="C1427" s="101">
        <v>891180084</v>
      </c>
      <c r="D1427" s="101">
        <v>2</v>
      </c>
      <c r="E1427" s="102" t="s">
        <v>4030</v>
      </c>
      <c r="F1427" s="103">
        <v>12141477</v>
      </c>
      <c r="G1427" s="103">
        <v>8</v>
      </c>
      <c r="H1427" s="104" t="s">
        <v>4031</v>
      </c>
      <c r="I1427" s="104" t="s">
        <v>4032</v>
      </c>
      <c r="J1427" s="105">
        <v>40918</v>
      </c>
      <c r="K1427" s="106">
        <v>9254096.7999999989</v>
      </c>
      <c r="L1427" s="107" t="s">
        <v>43</v>
      </c>
      <c r="M1427" s="108" t="s">
        <v>21</v>
      </c>
      <c r="N1427" s="108" t="s">
        <v>2109</v>
      </c>
      <c r="O1427" s="108" t="s">
        <v>23</v>
      </c>
      <c r="P1427" s="108" t="s">
        <v>24</v>
      </c>
      <c r="Q1427" s="109"/>
    </row>
    <row r="1428" spans="1:17" ht="114.75" x14ac:dyDescent="0.25">
      <c r="A1428" s="7">
        <f t="shared" si="22"/>
        <v>1426</v>
      </c>
      <c r="B1428" s="101" t="s">
        <v>16</v>
      </c>
      <c r="C1428" s="101">
        <v>891180084</v>
      </c>
      <c r="D1428" s="101">
        <v>2</v>
      </c>
      <c r="E1428" s="102" t="s">
        <v>4033</v>
      </c>
      <c r="F1428" s="103">
        <v>16188769</v>
      </c>
      <c r="G1428" s="103">
        <v>0</v>
      </c>
      <c r="H1428" s="104" t="s">
        <v>4034</v>
      </c>
      <c r="I1428" s="104" t="s">
        <v>3855</v>
      </c>
      <c r="J1428" s="105">
        <v>40918</v>
      </c>
      <c r="K1428" s="106">
        <v>11581817</v>
      </c>
      <c r="L1428" s="107" t="s">
        <v>43</v>
      </c>
      <c r="M1428" s="108" t="s">
        <v>21</v>
      </c>
      <c r="N1428" s="108" t="s">
        <v>2109</v>
      </c>
      <c r="O1428" s="108" t="s">
        <v>23</v>
      </c>
      <c r="P1428" s="108" t="s">
        <v>24</v>
      </c>
      <c r="Q1428" s="110" t="s">
        <v>3856</v>
      </c>
    </row>
    <row r="1429" spans="1:17" ht="114.75" x14ac:dyDescent="0.25">
      <c r="A1429" s="7">
        <f t="shared" si="22"/>
        <v>1427</v>
      </c>
      <c r="B1429" s="101" t="s">
        <v>16</v>
      </c>
      <c r="C1429" s="101">
        <v>891180084</v>
      </c>
      <c r="D1429" s="101">
        <v>2</v>
      </c>
      <c r="E1429" s="102" t="s">
        <v>4035</v>
      </c>
      <c r="F1429" s="103">
        <v>55111540</v>
      </c>
      <c r="G1429" s="103">
        <v>2</v>
      </c>
      <c r="H1429" s="104" t="s">
        <v>4036</v>
      </c>
      <c r="I1429" s="104" t="s">
        <v>3855</v>
      </c>
      <c r="J1429" s="105">
        <v>40918</v>
      </c>
      <c r="K1429" s="106">
        <v>12868682</v>
      </c>
      <c r="L1429" s="107" t="s">
        <v>43</v>
      </c>
      <c r="M1429" s="108" t="s">
        <v>21</v>
      </c>
      <c r="N1429" s="108" t="s">
        <v>2109</v>
      </c>
      <c r="O1429" s="108" t="s">
        <v>23</v>
      </c>
      <c r="P1429" s="108" t="s">
        <v>24</v>
      </c>
      <c r="Q1429" s="110" t="s">
        <v>3856</v>
      </c>
    </row>
    <row r="1430" spans="1:17" ht="102" x14ac:dyDescent="0.25">
      <c r="A1430" s="7">
        <f t="shared" si="22"/>
        <v>1428</v>
      </c>
      <c r="B1430" s="101" t="s">
        <v>16</v>
      </c>
      <c r="C1430" s="101">
        <v>891180084</v>
      </c>
      <c r="D1430" s="101">
        <v>2</v>
      </c>
      <c r="E1430" s="102" t="s">
        <v>4037</v>
      </c>
      <c r="F1430" s="103">
        <v>12280492</v>
      </c>
      <c r="G1430" s="103">
        <v>4</v>
      </c>
      <c r="H1430" s="104" t="s">
        <v>4038</v>
      </c>
      <c r="I1430" s="104" t="s">
        <v>4039</v>
      </c>
      <c r="J1430" s="105">
        <v>40918</v>
      </c>
      <c r="K1430" s="106">
        <v>9367644</v>
      </c>
      <c r="L1430" s="107" t="s">
        <v>43</v>
      </c>
      <c r="M1430" s="108" t="s">
        <v>21</v>
      </c>
      <c r="N1430" s="108" t="s">
        <v>2109</v>
      </c>
      <c r="O1430" s="108" t="s">
        <v>23</v>
      </c>
      <c r="P1430" s="108" t="s">
        <v>24</v>
      </c>
      <c r="Q1430" s="110"/>
    </row>
    <row r="1431" spans="1:17" ht="76.5" x14ac:dyDescent="0.25">
      <c r="A1431" s="7">
        <f t="shared" si="22"/>
        <v>1429</v>
      </c>
      <c r="B1431" s="101" t="s">
        <v>16</v>
      </c>
      <c r="C1431" s="101">
        <v>891180084</v>
      </c>
      <c r="D1431" s="101">
        <v>2</v>
      </c>
      <c r="E1431" s="102" t="s">
        <v>4040</v>
      </c>
      <c r="F1431" s="103">
        <v>36379396</v>
      </c>
      <c r="G1431" s="103">
        <v>1</v>
      </c>
      <c r="H1431" s="104" t="s">
        <v>4041</v>
      </c>
      <c r="I1431" s="104" t="s">
        <v>4042</v>
      </c>
      <c r="J1431" s="105">
        <v>40918</v>
      </c>
      <c r="K1431" s="106">
        <v>6245096</v>
      </c>
      <c r="L1431" s="107" t="s">
        <v>43</v>
      </c>
      <c r="M1431" s="108" t="s">
        <v>21</v>
      </c>
      <c r="N1431" s="108" t="s">
        <v>2109</v>
      </c>
      <c r="O1431" s="108" t="s">
        <v>23</v>
      </c>
      <c r="P1431" s="108" t="s">
        <v>24</v>
      </c>
      <c r="Q1431" s="110"/>
    </row>
    <row r="1432" spans="1:17" ht="76.5" x14ac:dyDescent="0.25">
      <c r="A1432" s="7">
        <f t="shared" si="22"/>
        <v>1430</v>
      </c>
      <c r="B1432" s="101" t="s">
        <v>16</v>
      </c>
      <c r="C1432" s="101">
        <v>891180084</v>
      </c>
      <c r="D1432" s="101">
        <v>2</v>
      </c>
      <c r="E1432" s="102" t="s">
        <v>4043</v>
      </c>
      <c r="F1432" s="103">
        <v>79380293</v>
      </c>
      <c r="G1432" s="103">
        <v>8</v>
      </c>
      <c r="H1432" s="104" t="s">
        <v>4044</v>
      </c>
      <c r="I1432" s="104" t="s">
        <v>4045</v>
      </c>
      <c r="J1432" s="105">
        <v>40918</v>
      </c>
      <c r="K1432" s="106">
        <v>6169397.8666666662</v>
      </c>
      <c r="L1432" s="107" t="s">
        <v>43</v>
      </c>
      <c r="M1432" s="108" t="s">
        <v>21</v>
      </c>
      <c r="N1432" s="108" t="s">
        <v>2109</v>
      </c>
      <c r="O1432" s="108" t="s">
        <v>23</v>
      </c>
      <c r="P1432" s="108" t="s">
        <v>24</v>
      </c>
      <c r="Q1432" s="109"/>
    </row>
    <row r="1433" spans="1:17" ht="191.25" x14ac:dyDescent="0.25">
      <c r="A1433" s="7">
        <f t="shared" si="22"/>
        <v>1431</v>
      </c>
      <c r="B1433" s="101" t="s">
        <v>16</v>
      </c>
      <c r="C1433" s="101">
        <v>891180084</v>
      </c>
      <c r="D1433" s="101">
        <v>2</v>
      </c>
      <c r="E1433" s="102" t="s">
        <v>4046</v>
      </c>
      <c r="F1433" s="103">
        <v>12137514</v>
      </c>
      <c r="G1433" s="103">
        <v>7</v>
      </c>
      <c r="H1433" s="104" t="s">
        <v>4047</v>
      </c>
      <c r="I1433" s="104" t="s">
        <v>4048</v>
      </c>
      <c r="J1433" s="105">
        <v>40918</v>
      </c>
      <c r="K1433" s="106">
        <v>8020217</v>
      </c>
      <c r="L1433" s="107" t="s">
        <v>43</v>
      </c>
      <c r="M1433" s="108" t="s">
        <v>21</v>
      </c>
      <c r="N1433" s="108" t="s">
        <v>2109</v>
      </c>
      <c r="O1433" s="108" t="s">
        <v>23</v>
      </c>
      <c r="P1433" s="108" t="s">
        <v>24</v>
      </c>
      <c r="Q1433" s="109"/>
    </row>
    <row r="1434" spans="1:17" ht="331.5" x14ac:dyDescent="0.25">
      <c r="A1434" s="7">
        <f t="shared" si="22"/>
        <v>1432</v>
      </c>
      <c r="B1434" s="101" t="s">
        <v>16</v>
      </c>
      <c r="C1434" s="101">
        <v>891180084</v>
      </c>
      <c r="D1434" s="101">
        <v>2</v>
      </c>
      <c r="E1434" s="102" t="s">
        <v>4049</v>
      </c>
      <c r="F1434" s="103">
        <v>36089668</v>
      </c>
      <c r="G1434" s="103">
        <v>3</v>
      </c>
      <c r="H1434" s="104" t="s">
        <v>4050</v>
      </c>
      <c r="I1434" s="104" t="s">
        <v>4051</v>
      </c>
      <c r="J1434" s="105">
        <v>40918</v>
      </c>
      <c r="K1434" s="106">
        <v>9708285.5999999996</v>
      </c>
      <c r="L1434" s="107" t="s">
        <v>43</v>
      </c>
      <c r="M1434" s="108" t="s">
        <v>21</v>
      </c>
      <c r="N1434" s="108" t="s">
        <v>2109</v>
      </c>
      <c r="O1434" s="108" t="s">
        <v>23</v>
      </c>
      <c r="P1434" s="108" t="s">
        <v>24</v>
      </c>
      <c r="Q1434" s="110"/>
    </row>
    <row r="1435" spans="1:17" ht="127.5" x14ac:dyDescent="0.25">
      <c r="A1435" s="7">
        <f t="shared" si="22"/>
        <v>1433</v>
      </c>
      <c r="B1435" s="101" t="s">
        <v>16</v>
      </c>
      <c r="C1435" s="101">
        <v>891180084</v>
      </c>
      <c r="D1435" s="101">
        <v>2</v>
      </c>
      <c r="E1435" s="102" t="s">
        <v>4052</v>
      </c>
      <c r="F1435" s="103">
        <v>1075242350</v>
      </c>
      <c r="G1435" s="103">
        <v>5</v>
      </c>
      <c r="H1435" s="104" t="s">
        <v>4053</v>
      </c>
      <c r="I1435" s="104" t="s">
        <v>4054</v>
      </c>
      <c r="J1435" s="105">
        <v>40918</v>
      </c>
      <c r="K1435" s="106">
        <v>12868682</v>
      </c>
      <c r="L1435" s="107" t="s">
        <v>43</v>
      </c>
      <c r="M1435" s="108" t="s">
        <v>21</v>
      </c>
      <c r="N1435" s="108" t="s">
        <v>2109</v>
      </c>
      <c r="O1435" s="108" t="s">
        <v>23</v>
      </c>
      <c r="P1435" s="108" t="s">
        <v>24</v>
      </c>
      <c r="Q1435" s="110" t="s">
        <v>3856</v>
      </c>
    </row>
    <row r="1436" spans="1:17" ht="76.5" x14ac:dyDescent="0.25">
      <c r="A1436" s="7">
        <f t="shared" si="22"/>
        <v>1434</v>
      </c>
      <c r="B1436" s="101" t="s">
        <v>16</v>
      </c>
      <c r="C1436" s="101">
        <v>891180084</v>
      </c>
      <c r="D1436" s="101">
        <v>2</v>
      </c>
      <c r="E1436" s="102" t="s">
        <v>4055</v>
      </c>
      <c r="F1436" s="103">
        <v>36281086</v>
      </c>
      <c r="G1436" s="103">
        <v>9</v>
      </c>
      <c r="H1436" s="104" t="s">
        <v>4056</v>
      </c>
      <c r="I1436" s="104" t="s">
        <v>4057</v>
      </c>
      <c r="J1436" s="105">
        <v>40918</v>
      </c>
      <c r="K1436" s="106">
        <v>6245096</v>
      </c>
      <c r="L1436" s="107" t="s">
        <v>43</v>
      </c>
      <c r="M1436" s="108" t="s">
        <v>21</v>
      </c>
      <c r="N1436" s="108" t="s">
        <v>2109</v>
      </c>
      <c r="O1436" s="108" t="s">
        <v>23</v>
      </c>
      <c r="P1436" s="108" t="s">
        <v>24</v>
      </c>
      <c r="Q1436" s="110"/>
    </row>
    <row r="1437" spans="1:17" ht="242.25" x14ac:dyDescent="0.25">
      <c r="A1437" s="7">
        <f t="shared" si="22"/>
        <v>1435</v>
      </c>
      <c r="B1437" s="101" t="s">
        <v>16</v>
      </c>
      <c r="C1437" s="101">
        <v>891180084</v>
      </c>
      <c r="D1437" s="101">
        <v>2</v>
      </c>
      <c r="E1437" s="102" t="s">
        <v>4058</v>
      </c>
      <c r="F1437" s="103">
        <v>7699693</v>
      </c>
      <c r="G1437" s="103">
        <v>1</v>
      </c>
      <c r="H1437" s="104" t="s">
        <v>4059</v>
      </c>
      <c r="I1437" s="104" t="s">
        <v>4060</v>
      </c>
      <c r="J1437" s="105">
        <v>40918</v>
      </c>
      <c r="K1437" s="106">
        <v>19700440</v>
      </c>
      <c r="L1437" s="107" t="s">
        <v>43</v>
      </c>
      <c r="M1437" s="108" t="s">
        <v>21</v>
      </c>
      <c r="N1437" s="108" t="s">
        <v>2109</v>
      </c>
      <c r="O1437" s="108" t="s">
        <v>23</v>
      </c>
      <c r="P1437" s="108" t="s">
        <v>24</v>
      </c>
      <c r="Q1437" s="110" t="s">
        <v>3856</v>
      </c>
    </row>
    <row r="1438" spans="1:17" ht="382.5" x14ac:dyDescent="0.25">
      <c r="A1438" s="7">
        <f t="shared" si="22"/>
        <v>1436</v>
      </c>
      <c r="B1438" s="101" t="s">
        <v>16</v>
      </c>
      <c r="C1438" s="101">
        <v>891180084</v>
      </c>
      <c r="D1438" s="101">
        <v>2</v>
      </c>
      <c r="E1438" s="102" t="s">
        <v>4061</v>
      </c>
      <c r="F1438" s="103">
        <v>7730646</v>
      </c>
      <c r="G1438" s="103">
        <v>5</v>
      </c>
      <c r="H1438" s="104" t="s">
        <v>4062</v>
      </c>
      <c r="I1438" s="104" t="s">
        <v>4063</v>
      </c>
      <c r="J1438" s="105">
        <v>40918</v>
      </c>
      <c r="K1438" s="106">
        <v>30207344</v>
      </c>
      <c r="L1438" s="107" t="s">
        <v>43</v>
      </c>
      <c r="M1438" s="108" t="s">
        <v>21</v>
      </c>
      <c r="N1438" s="108" t="s">
        <v>2109</v>
      </c>
      <c r="O1438" s="108" t="s">
        <v>23</v>
      </c>
      <c r="P1438" s="108" t="s">
        <v>24</v>
      </c>
      <c r="Q1438" s="110" t="s">
        <v>3856</v>
      </c>
    </row>
    <row r="1439" spans="1:17" ht="191.25" x14ac:dyDescent="0.25">
      <c r="A1439" s="7">
        <f t="shared" si="22"/>
        <v>1437</v>
      </c>
      <c r="B1439" s="101" t="s">
        <v>16</v>
      </c>
      <c r="C1439" s="101">
        <v>891180084</v>
      </c>
      <c r="D1439" s="101">
        <v>2</v>
      </c>
      <c r="E1439" s="102" t="s">
        <v>4064</v>
      </c>
      <c r="F1439" s="103">
        <v>26543427</v>
      </c>
      <c r="G1439" s="103">
        <v>6</v>
      </c>
      <c r="H1439" s="104" t="s">
        <v>4065</v>
      </c>
      <c r="I1439" s="104" t="s">
        <v>4066</v>
      </c>
      <c r="J1439" s="105">
        <v>40918</v>
      </c>
      <c r="K1439" s="106">
        <v>6169397.8666666662</v>
      </c>
      <c r="L1439" s="107" t="s">
        <v>43</v>
      </c>
      <c r="M1439" s="108" t="s">
        <v>21</v>
      </c>
      <c r="N1439" s="108" t="s">
        <v>2109</v>
      </c>
      <c r="O1439" s="108" t="s">
        <v>23</v>
      </c>
      <c r="P1439" s="108" t="s">
        <v>24</v>
      </c>
      <c r="Q1439" s="109"/>
    </row>
    <row r="1440" spans="1:17" ht="140.25" x14ac:dyDescent="0.25">
      <c r="A1440" s="7">
        <f t="shared" si="22"/>
        <v>1438</v>
      </c>
      <c r="B1440" s="101" t="s">
        <v>16</v>
      </c>
      <c r="C1440" s="101">
        <v>891180084</v>
      </c>
      <c r="D1440" s="101">
        <v>2</v>
      </c>
      <c r="E1440" s="102" t="s">
        <v>4067</v>
      </c>
      <c r="F1440" s="103">
        <v>55160048</v>
      </c>
      <c r="G1440" s="103">
        <v>9</v>
      </c>
      <c r="H1440" s="104" t="s">
        <v>4068</v>
      </c>
      <c r="I1440" s="104" t="s">
        <v>4069</v>
      </c>
      <c r="J1440" s="105">
        <v>40918</v>
      </c>
      <c r="K1440" s="106">
        <v>6169397.8666666662</v>
      </c>
      <c r="L1440" s="107" t="s">
        <v>43</v>
      </c>
      <c r="M1440" s="108" t="s">
        <v>21</v>
      </c>
      <c r="N1440" s="108" t="s">
        <v>2109</v>
      </c>
      <c r="O1440" s="108" t="s">
        <v>23</v>
      </c>
      <c r="P1440" s="108" t="s">
        <v>24</v>
      </c>
      <c r="Q1440" s="109"/>
    </row>
    <row r="1441" spans="1:17" ht="178.5" x14ac:dyDescent="0.25">
      <c r="A1441" s="7">
        <f t="shared" si="22"/>
        <v>1439</v>
      </c>
      <c r="B1441" s="101" t="s">
        <v>16</v>
      </c>
      <c r="C1441" s="101">
        <v>891180084</v>
      </c>
      <c r="D1441" s="101">
        <v>2</v>
      </c>
      <c r="E1441" s="102" t="s">
        <v>4070</v>
      </c>
      <c r="F1441" s="103">
        <v>52853763</v>
      </c>
      <c r="G1441" s="103">
        <v>0</v>
      </c>
      <c r="H1441" s="104" t="s">
        <v>4071</v>
      </c>
      <c r="I1441" s="104" t="s">
        <v>4072</v>
      </c>
      <c r="J1441" s="105">
        <v>40918</v>
      </c>
      <c r="K1441" s="106">
        <v>14189617.266666668</v>
      </c>
      <c r="L1441" s="107" t="s">
        <v>43</v>
      </c>
      <c r="M1441" s="108" t="s">
        <v>21</v>
      </c>
      <c r="N1441" s="108" t="s">
        <v>2109</v>
      </c>
      <c r="O1441" s="108" t="s">
        <v>23</v>
      </c>
      <c r="P1441" s="108" t="s">
        <v>24</v>
      </c>
      <c r="Q1441" s="109"/>
    </row>
    <row r="1442" spans="1:17" ht="114.75" x14ac:dyDescent="0.25">
      <c r="A1442" s="7">
        <f t="shared" si="22"/>
        <v>1440</v>
      </c>
      <c r="B1442" s="101" t="s">
        <v>16</v>
      </c>
      <c r="C1442" s="101">
        <v>891180084</v>
      </c>
      <c r="D1442" s="101">
        <v>2</v>
      </c>
      <c r="E1442" s="102" t="s">
        <v>4073</v>
      </c>
      <c r="F1442" s="103">
        <v>55171679</v>
      </c>
      <c r="G1442" s="103">
        <v>3</v>
      </c>
      <c r="H1442" s="104" t="s">
        <v>4074</v>
      </c>
      <c r="I1442" s="104" t="s">
        <v>4075</v>
      </c>
      <c r="J1442" s="105">
        <v>40918</v>
      </c>
      <c r="K1442" s="106">
        <v>6169397.8666666662</v>
      </c>
      <c r="L1442" s="107" t="s">
        <v>43</v>
      </c>
      <c r="M1442" s="108" t="s">
        <v>21</v>
      </c>
      <c r="N1442" s="108" t="s">
        <v>2109</v>
      </c>
      <c r="O1442" s="108" t="s">
        <v>23</v>
      </c>
      <c r="P1442" s="108" t="s">
        <v>24</v>
      </c>
      <c r="Q1442" s="109"/>
    </row>
    <row r="1443" spans="1:17" ht="127.5" x14ac:dyDescent="0.25">
      <c r="A1443" s="7">
        <f t="shared" si="22"/>
        <v>1441</v>
      </c>
      <c r="B1443" s="101" t="s">
        <v>16</v>
      </c>
      <c r="C1443" s="101">
        <v>891180084</v>
      </c>
      <c r="D1443" s="101">
        <v>2</v>
      </c>
      <c r="E1443" s="102" t="s">
        <v>4076</v>
      </c>
      <c r="F1443" s="103">
        <v>36169229</v>
      </c>
      <c r="G1443" s="103">
        <v>7</v>
      </c>
      <c r="H1443" s="104" t="s">
        <v>4077</v>
      </c>
      <c r="I1443" s="104" t="s">
        <v>4078</v>
      </c>
      <c r="J1443" s="105">
        <v>40918</v>
      </c>
      <c r="K1443" s="106">
        <v>6472190.3999999994</v>
      </c>
      <c r="L1443" s="107" t="s">
        <v>43</v>
      </c>
      <c r="M1443" s="108" t="s">
        <v>21</v>
      </c>
      <c r="N1443" s="108" t="s">
        <v>2109</v>
      </c>
      <c r="O1443" s="108" t="s">
        <v>23</v>
      </c>
      <c r="P1443" s="108" t="s">
        <v>24</v>
      </c>
      <c r="Q1443" s="111" t="s">
        <v>3904</v>
      </c>
    </row>
    <row r="1444" spans="1:17" ht="165.75" x14ac:dyDescent="0.25">
      <c r="A1444" s="7">
        <f t="shared" si="22"/>
        <v>1442</v>
      </c>
      <c r="B1444" s="101" t="s">
        <v>16</v>
      </c>
      <c r="C1444" s="101">
        <v>891180084</v>
      </c>
      <c r="D1444" s="101">
        <v>2</v>
      </c>
      <c r="E1444" s="102" t="s">
        <v>4079</v>
      </c>
      <c r="F1444" s="103">
        <v>7728342</v>
      </c>
      <c r="G1444" s="103">
        <v>5</v>
      </c>
      <c r="H1444" s="104" t="s">
        <v>4080</v>
      </c>
      <c r="I1444" s="104" t="s">
        <v>4081</v>
      </c>
      <c r="J1444" s="105">
        <v>40918</v>
      </c>
      <c r="K1444" s="106">
        <v>14189617.266666668</v>
      </c>
      <c r="L1444" s="107" t="s">
        <v>43</v>
      </c>
      <c r="M1444" s="108" t="s">
        <v>21</v>
      </c>
      <c r="N1444" s="108" t="s">
        <v>2109</v>
      </c>
      <c r="O1444" s="108" t="s">
        <v>23</v>
      </c>
      <c r="P1444" s="108" t="s">
        <v>24</v>
      </c>
      <c r="Q1444" s="110"/>
    </row>
    <row r="1445" spans="1:17" ht="102" x14ac:dyDescent="0.25">
      <c r="A1445" s="7">
        <f t="shared" si="22"/>
        <v>1443</v>
      </c>
      <c r="B1445" s="101" t="s">
        <v>16</v>
      </c>
      <c r="C1445" s="101">
        <v>891180084</v>
      </c>
      <c r="D1445" s="101">
        <v>2</v>
      </c>
      <c r="E1445" s="102" t="s">
        <v>4082</v>
      </c>
      <c r="F1445" s="103">
        <v>55171315</v>
      </c>
      <c r="G1445" s="103">
        <v>8</v>
      </c>
      <c r="H1445" s="104" t="s">
        <v>4083</v>
      </c>
      <c r="I1445" s="104" t="s">
        <v>4084</v>
      </c>
      <c r="J1445" s="105">
        <v>40918</v>
      </c>
      <c r="K1445" s="106">
        <v>6169397.8666666662</v>
      </c>
      <c r="L1445" s="107" t="s">
        <v>43</v>
      </c>
      <c r="M1445" s="108" t="s">
        <v>21</v>
      </c>
      <c r="N1445" s="108" t="s">
        <v>2109</v>
      </c>
      <c r="O1445" s="108" t="s">
        <v>23</v>
      </c>
      <c r="P1445" s="108" t="s">
        <v>24</v>
      </c>
      <c r="Q1445" s="109"/>
    </row>
    <row r="1446" spans="1:17" ht="76.5" x14ac:dyDescent="0.25">
      <c r="A1446" s="7">
        <f t="shared" si="22"/>
        <v>1444</v>
      </c>
      <c r="B1446" s="101" t="s">
        <v>16</v>
      </c>
      <c r="C1446" s="101">
        <v>891180084</v>
      </c>
      <c r="D1446" s="101">
        <v>2</v>
      </c>
      <c r="E1446" s="102" t="s">
        <v>4085</v>
      </c>
      <c r="F1446" s="103">
        <v>1075249725</v>
      </c>
      <c r="G1446" s="103">
        <v>5</v>
      </c>
      <c r="H1446" s="104" t="s">
        <v>4086</v>
      </c>
      <c r="I1446" s="104" t="s">
        <v>4087</v>
      </c>
      <c r="J1446" s="105">
        <v>40918</v>
      </c>
      <c r="K1446" s="106">
        <v>6169397.8666666662</v>
      </c>
      <c r="L1446" s="107" t="s">
        <v>43</v>
      </c>
      <c r="M1446" s="108" t="s">
        <v>21</v>
      </c>
      <c r="N1446" s="108" t="s">
        <v>2109</v>
      </c>
      <c r="O1446" s="108" t="s">
        <v>23</v>
      </c>
      <c r="P1446" s="108" t="s">
        <v>24</v>
      </c>
      <c r="Q1446" s="109"/>
    </row>
    <row r="1447" spans="1:17" ht="38.25" x14ac:dyDescent="0.25">
      <c r="A1447" s="7">
        <f t="shared" si="22"/>
        <v>1445</v>
      </c>
      <c r="B1447" s="101" t="s">
        <v>16</v>
      </c>
      <c r="C1447" s="101">
        <v>891180084</v>
      </c>
      <c r="D1447" s="101">
        <v>2</v>
      </c>
      <c r="E1447" s="102" t="s">
        <v>4088</v>
      </c>
      <c r="F1447" s="103">
        <v>17645755</v>
      </c>
      <c r="G1447" s="103">
        <v>2</v>
      </c>
      <c r="H1447" s="104" t="s">
        <v>4089</v>
      </c>
      <c r="I1447" s="104" t="s">
        <v>4090</v>
      </c>
      <c r="J1447" s="105">
        <v>40918</v>
      </c>
      <c r="K1447" s="106">
        <v>14530254.366666667</v>
      </c>
      <c r="L1447" s="107" t="s">
        <v>43</v>
      </c>
      <c r="M1447" s="108" t="s">
        <v>21</v>
      </c>
      <c r="N1447" s="108" t="s">
        <v>2109</v>
      </c>
      <c r="O1447" s="108" t="s">
        <v>23</v>
      </c>
      <c r="P1447" s="108" t="s">
        <v>24</v>
      </c>
      <c r="Q1447" s="110"/>
    </row>
    <row r="1448" spans="1:17" ht="140.25" x14ac:dyDescent="0.25">
      <c r="A1448" s="7">
        <f t="shared" si="22"/>
        <v>1446</v>
      </c>
      <c r="B1448" s="101" t="s">
        <v>16</v>
      </c>
      <c r="C1448" s="101">
        <v>891180084</v>
      </c>
      <c r="D1448" s="101">
        <v>2</v>
      </c>
      <c r="E1448" s="102" t="s">
        <v>4091</v>
      </c>
      <c r="F1448" s="103">
        <v>12139201</v>
      </c>
      <c r="G1448" s="103">
        <v>6</v>
      </c>
      <c r="H1448" s="104" t="s">
        <v>4092</v>
      </c>
      <c r="I1448" s="104" t="s">
        <v>4093</v>
      </c>
      <c r="J1448" s="105">
        <v>40918</v>
      </c>
      <c r="K1448" s="106">
        <v>11820265</v>
      </c>
      <c r="L1448" s="107" t="s">
        <v>43</v>
      </c>
      <c r="M1448" s="108" t="s">
        <v>21</v>
      </c>
      <c r="N1448" s="108" t="s">
        <v>2109</v>
      </c>
      <c r="O1448" s="108" t="s">
        <v>23</v>
      </c>
      <c r="P1448" s="108" t="s">
        <v>24</v>
      </c>
      <c r="Q1448" s="110" t="s">
        <v>3856</v>
      </c>
    </row>
    <row r="1449" spans="1:17" ht="178.5" x14ac:dyDescent="0.25">
      <c r="A1449" s="7">
        <f t="shared" si="22"/>
        <v>1447</v>
      </c>
      <c r="B1449" s="101" t="s">
        <v>16</v>
      </c>
      <c r="C1449" s="101">
        <v>891180084</v>
      </c>
      <c r="D1449" s="101">
        <v>2</v>
      </c>
      <c r="E1449" s="102" t="s">
        <v>4094</v>
      </c>
      <c r="F1449" s="103">
        <v>55162919</v>
      </c>
      <c r="G1449" s="103">
        <v>8</v>
      </c>
      <c r="H1449" s="104" t="s">
        <v>4095</v>
      </c>
      <c r="I1449" s="104" t="s">
        <v>4096</v>
      </c>
      <c r="J1449" s="105">
        <v>40918</v>
      </c>
      <c r="K1449" s="106">
        <v>19643666</v>
      </c>
      <c r="L1449" s="107" t="s">
        <v>43</v>
      </c>
      <c r="M1449" s="108" t="s">
        <v>21</v>
      </c>
      <c r="N1449" s="108" t="s">
        <v>2109</v>
      </c>
      <c r="O1449" s="108" t="s">
        <v>23</v>
      </c>
      <c r="P1449" s="108" t="s">
        <v>24</v>
      </c>
      <c r="Q1449" s="110"/>
    </row>
    <row r="1450" spans="1:17" ht="369.75" x14ac:dyDescent="0.25">
      <c r="A1450" s="7">
        <f t="shared" si="22"/>
        <v>1448</v>
      </c>
      <c r="B1450" s="101" t="s">
        <v>16</v>
      </c>
      <c r="C1450" s="101">
        <v>891180084</v>
      </c>
      <c r="D1450" s="101">
        <v>2</v>
      </c>
      <c r="E1450" s="102" t="s">
        <v>4097</v>
      </c>
      <c r="F1450" s="103">
        <v>55179420</v>
      </c>
      <c r="G1450" s="103">
        <v>1</v>
      </c>
      <c r="H1450" s="104" t="s">
        <v>4098</v>
      </c>
      <c r="I1450" s="104" t="s">
        <v>4099</v>
      </c>
      <c r="J1450" s="105">
        <v>40918</v>
      </c>
      <c r="K1450" s="106">
        <v>19643666</v>
      </c>
      <c r="L1450" s="107" t="s">
        <v>43</v>
      </c>
      <c r="M1450" s="108" t="s">
        <v>21</v>
      </c>
      <c r="N1450" s="108" t="s">
        <v>2109</v>
      </c>
      <c r="O1450" s="108" t="s">
        <v>23</v>
      </c>
      <c r="P1450" s="108" t="s">
        <v>24</v>
      </c>
      <c r="Q1450" s="110"/>
    </row>
    <row r="1451" spans="1:17" ht="76.5" x14ac:dyDescent="0.25">
      <c r="A1451" s="7">
        <f t="shared" si="22"/>
        <v>1449</v>
      </c>
      <c r="B1451" s="101" t="s">
        <v>16</v>
      </c>
      <c r="C1451" s="101">
        <v>891180084</v>
      </c>
      <c r="D1451" s="101">
        <v>2</v>
      </c>
      <c r="E1451" s="102" t="s">
        <v>4100</v>
      </c>
      <c r="F1451" s="103">
        <v>7690262</v>
      </c>
      <c r="G1451" s="103">
        <v>8</v>
      </c>
      <c r="H1451" s="104" t="s">
        <v>4101</v>
      </c>
      <c r="I1451" s="104" t="s">
        <v>4102</v>
      </c>
      <c r="J1451" s="105">
        <v>40918</v>
      </c>
      <c r="K1451" s="106">
        <v>17172126.199999999</v>
      </c>
      <c r="L1451" s="107" t="s">
        <v>43</v>
      </c>
      <c r="M1451" s="108" t="s">
        <v>21</v>
      </c>
      <c r="N1451" s="108" t="s">
        <v>2109</v>
      </c>
      <c r="O1451" s="108" t="s">
        <v>23</v>
      </c>
      <c r="P1451" s="108" t="s">
        <v>24</v>
      </c>
      <c r="Q1451" s="110"/>
    </row>
    <row r="1452" spans="1:17" ht="191.25" x14ac:dyDescent="0.25">
      <c r="A1452" s="7">
        <f t="shared" si="22"/>
        <v>1450</v>
      </c>
      <c r="B1452" s="101" t="s">
        <v>16</v>
      </c>
      <c r="C1452" s="101">
        <v>891180084</v>
      </c>
      <c r="D1452" s="101">
        <v>2</v>
      </c>
      <c r="E1452" s="102" t="s">
        <v>4103</v>
      </c>
      <c r="F1452" s="103">
        <v>10529621</v>
      </c>
      <c r="G1452" s="103">
        <v>2</v>
      </c>
      <c r="H1452" s="104" t="s">
        <v>4104</v>
      </c>
      <c r="I1452" s="104" t="s">
        <v>4105</v>
      </c>
      <c r="J1452" s="105">
        <v>40918</v>
      </c>
      <c r="K1452" s="106">
        <v>19643666</v>
      </c>
      <c r="L1452" s="107" t="s">
        <v>43</v>
      </c>
      <c r="M1452" s="108" t="s">
        <v>21</v>
      </c>
      <c r="N1452" s="108" t="s">
        <v>2109</v>
      </c>
      <c r="O1452" s="108" t="s">
        <v>23</v>
      </c>
      <c r="P1452" s="108" t="s">
        <v>24</v>
      </c>
      <c r="Q1452" s="110"/>
    </row>
    <row r="1453" spans="1:17" ht="165.75" x14ac:dyDescent="0.25">
      <c r="A1453" s="7">
        <f t="shared" si="22"/>
        <v>1451</v>
      </c>
      <c r="B1453" s="101" t="s">
        <v>16</v>
      </c>
      <c r="C1453" s="101">
        <v>891180084</v>
      </c>
      <c r="D1453" s="101">
        <v>2</v>
      </c>
      <c r="E1453" s="102" t="s">
        <v>4106</v>
      </c>
      <c r="F1453" s="103">
        <v>7684102</v>
      </c>
      <c r="G1453" s="103">
        <v>3</v>
      </c>
      <c r="H1453" s="104" t="s">
        <v>4107</v>
      </c>
      <c r="I1453" s="104" t="s">
        <v>4108</v>
      </c>
      <c r="J1453" s="105">
        <v>40918</v>
      </c>
      <c r="K1453" s="106">
        <v>23640532</v>
      </c>
      <c r="L1453" s="107" t="s">
        <v>43</v>
      </c>
      <c r="M1453" s="108" t="s">
        <v>21</v>
      </c>
      <c r="N1453" s="108" t="s">
        <v>2109</v>
      </c>
      <c r="O1453" s="108" t="s">
        <v>23</v>
      </c>
      <c r="P1453" s="108" t="s">
        <v>24</v>
      </c>
      <c r="Q1453" s="110" t="s">
        <v>3856</v>
      </c>
    </row>
    <row r="1454" spans="1:17" ht="114.75" x14ac:dyDescent="0.25">
      <c r="A1454" s="7">
        <f t="shared" si="22"/>
        <v>1452</v>
      </c>
      <c r="B1454" s="101" t="s">
        <v>16</v>
      </c>
      <c r="C1454" s="101">
        <v>891180084</v>
      </c>
      <c r="D1454" s="101">
        <v>2</v>
      </c>
      <c r="E1454" s="102" t="s">
        <v>4109</v>
      </c>
      <c r="F1454" s="103">
        <v>55164268</v>
      </c>
      <c r="G1454" s="103">
        <v>0</v>
      </c>
      <c r="H1454" s="104" t="s">
        <v>4110</v>
      </c>
      <c r="I1454" s="104" t="s">
        <v>4111</v>
      </c>
      <c r="J1454" s="105">
        <v>40918</v>
      </c>
      <c r="K1454" s="106">
        <v>11786202</v>
      </c>
      <c r="L1454" s="107" t="s">
        <v>43</v>
      </c>
      <c r="M1454" s="108" t="s">
        <v>21</v>
      </c>
      <c r="N1454" s="108" t="s">
        <v>2109</v>
      </c>
      <c r="O1454" s="108" t="s">
        <v>23</v>
      </c>
      <c r="P1454" s="108" t="s">
        <v>24</v>
      </c>
      <c r="Q1454" s="110"/>
    </row>
    <row r="1455" spans="1:17" ht="216.75" x14ac:dyDescent="0.25">
      <c r="A1455" s="7">
        <f t="shared" si="22"/>
        <v>1453</v>
      </c>
      <c r="B1455" s="101" t="s">
        <v>16</v>
      </c>
      <c r="C1455" s="101">
        <v>891180084</v>
      </c>
      <c r="D1455" s="101">
        <v>2</v>
      </c>
      <c r="E1455" s="102" t="s">
        <v>4112</v>
      </c>
      <c r="F1455" s="103">
        <v>1084922461</v>
      </c>
      <c r="G1455" s="103">
        <v>5</v>
      </c>
      <c r="H1455" s="104" t="s">
        <v>4113</v>
      </c>
      <c r="I1455" s="104" t="s">
        <v>4114</v>
      </c>
      <c r="J1455" s="105">
        <v>40918</v>
      </c>
      <c r="K1455" s="106">
        <v>5552459.166666666</v>
      </c>
      <c r="L1455" s="107" t="s">
        <v>43</v>
      </c>
      <c r="M1455" s="108" t="s">
        <v>21</v>
      </c>
      <c r="N1455" s="108" t="s">
        <v>2109</v>
      </c>
      <c r="O1455" s="108" t="s">
        <v>23</v>
      </c>
      <c r="P1455" s="108" t="s">
        <v>24</v>
      </c>
      <c r="Q1455" s="109"/>
    </row>
    <row r="1456" spans="1:17" ht="191.25" x14ac:dyDescent="0.25">
      <c r="A1456" s="7">
        <f t="shared" si="22"/>
        <v>1454</v>
      </c>
      <c r="B1456" s="101" t="s">
        <v>16</v>
      </c>
      <c r="C1456" s="101">
        <v>891180084</v>
      </c>
      <c r="D1456" s="101">
        <v>2</v>
      </c>
      <c r="E1456" s="102" t="s">
        <v>4115</v>
      </c>
      <c r="F1456" s="103">
        <v>1075224224</v>
      </c>
      <c r="G1456" s="103">
        <v>9</v>
      </c>
      <c r="H1456" s="104" t="s">
        <v>4116</v>
      </c>
      <c r="I1456" s="104" t="s">
        <v>4117</v>
      </c>
      <c r="J1456" s="105">
        <v>40918</v>
      </c>
      <c r="K1456" s="106">
        <v>17073718</v>
      </c>
      <c r="L1456" s="107" t="s">
        <v>43</v>
      </c>
      <c r="M1456" s="108" t="s">
        <v>21</v>
      </c>
      <c r="N1456" s="108" t="s">
        <v>2109</v>
      </c>
      <c r="O1456" s="108" t="s">
        <v>23</v>
      </c>
      <c r="P1456" s="108" t="s">
        <v>24</v>
      </c>
      <c r="Q1456" s="111" t="s">
        <v>4118</v>
      </c>
    </row>
    <row r="1457" spans="1:17" ht="89.25" x14ac:dyDescent="0.25">
      <c r="A1457" s="7">
        <f t="shared" si="22"/>
        <v>1455</v>
      </c>
      <c r="B1457" s="101" t="s">
        <v>16</v>
      </c>
      <c r="C1457" s="101">
        <v>891180084</v>
      </c>
      <c r="D1457" s="101">
        <v>2</v>
      </c>
      <c r="E1457" s="102" t="s">
        <v>4119</v>
      </c>
      <c r="F1457" s="103">
        <v>1018402814</v>
      </c>
      <c r="G1457" s="103">
        <v>0</v>
      </c>
      <c r="H1457" s="104" t="s">
        <v>4120</v>
      </c>
      <c r="I1457" s="104" t="s">
        <v>3952</v>
      </c>
      <c r="J1457" s="105">
        <v>40918</v>
      </c>
      <c r="K1457" s="106">
        <v>4598661.5999999996</v>
      </c>
      <c r="L1457" s="107" t="s">
        <v>43</v>
      </c>
      <c r="M1457" s="108" t="s">
        <v>21</v>
      </c>
      <c r="N1457" s="108" t="s">
        <v>2109</v>
      </c>
      <c r="O1457" s="108" t="s">
        <v>23</v>
      </c>
      <c r="P1457" s="108" t="s">
        <v>24</v>
      </c>
      <c r="Q1457" s="109"/>
    </row>
    <row r="1458" spans="1:17" ht="408" x14ac:dyDescent="0.25">
      <c r="A1458" s="7">
        <f t="shared" si="22"/>
        <v>1456</v>
      </c>
      <c r="B1458" s="101" t="s">
        <v>16</v>
      </c>
      <c r="C1458" s="101">
        <v>891180084</v>
      </c>
      <c r="D1458" s="101">
        <v>2</v>
      </c>
      <c r="E1458" s="102" t="s">
        <v>4121</v>
      </c>
      <c r="F1458" s="103">
        <v>1075227803</v>
      </c>
      <c r="G1458" s="103">
        <v>7</v>
      </c>
      <c r="H1458" s="104" t="s">
        <v>4122</v>
      </c>
      <c r="I1458" s="104" t="s">
        <v>4123</v>
      </c>
      <c r="J1458" s="105">
        <v>40919</v>
      </c>
      <c r="K1458" s="106">
        <v>17024515</v>
      </c>
      <c r="L1458" s="107" t="s">
        <v>43</v>
      </c>
      <c r="M1458" s="108" t="s">
        <v>21</v>
      </c>
      <c r="N1458" s="108" t="s">
        <v>2109</v>
      </c>
      <c r="O1458" s="108" t="s">
        <v>23</v>
      </c>
      <c r="P1458" s="108" t="s">
        <v>24</v>
      </c>
      <c r="Q1458" s="110" t="s">
        <v>3856</v>
      </c>
    </row>
    <row r="1459" spans="1:17" ht="114.75" x14ac:dyDescent="0.25">
      <c r="A1459" s="7">
        <f t="shared" si="22"/>
        <v>1457</v>
      </c>
      <c r="B1459" s="101" t="s">
        <v>16</v>
      </c>
      <c r="C1459" s="101">
        <v>891180084</v>
      </c>
      <c r="D1459" s="101">
        <v>2</v>
      </c>
      <c r="E1459" s="102" t="s">
        <v>4124</v>
      </c>
      <c r="F1459" s="103">
        <v>1080291346</v>
      </c>
      <c r="G1459" s="103">
        <v>2</v>
      </c>
      <c r="H1459" s="104" t="s">
        <v>4125</v>
      </c>
      <c r="I1459" s="104" t="s">
        <v>3855</v>
      </c>
      <c r="J1459" s="105">
        <v>40919</v>
      </c>
      <c r="K1459" s="106">
        <v>12830833</v>
      </c>
      <c r="L1459" s="107" t="s">
        <v>43</v>
      </c>
      <c r="M1459" s="108" t="s">
        <v>21</v>
      </c>
      <c r="N1459" s="108" t="s">
        <v>2109</v>
      </c>
      <c r="O1459" s="108" t="s">
        <v>23</v>
      </c>
      <c r="P1459" s="108" t="s">
        <v>24</v>
      </c>
      <c r="Q1459" s="110" t="s">
        <v>3856</v>
      </c>
    </row>
    <row r="1460" spans="1:17" ht="102" x14ac:dyDescent="0.25">
      <c r="A1460" s="7">
        <f t="shared" si="22"/>
        <v>1458</v>
      </c>
      <c r="B1460" s="101" t="s">
        <v>16</v>
      </c>
      <c r="C1460" s="101">
        <v>891180084</v>
      </c>
      <c r="D1460" s="101">
        <v>2</v>
      </c>
      <c r="E1460" s="102" t="s">
        <v>4126</v>
      </c>
      <c r="F1460" s="103">
        <v>36069942</v>
      </c>
      <c r="G1460" s="103">
        <v>1</v>
      </c>
      <c r="H1460" s="104" t="s">
        <v>4127</v>
      </c>
      <c r="I1460" s="104" t="s">
        <v>4128</v>
      </c>
      <c r="J1460" s="105">
        <v>40919</v>
      </c>
      <c r="K1460" s="106">
        <v>6131548.7999999998</v>
      </c>
      <c r="L1460" s="107" t="s">
        <v>43</v>
      </c>
      <c r="M1460" s="108" t="s">
        <v>21</v>
      </c>
      <c r="N1460" s="108" t="s">
        <v>2109</v>
      </c>
      <c r="O1460" s="108" t="s">
        <v>23</v>
      </c>
      <c r="P1460" s="108" t="s">
        <v>24</v>
      </c>
      <c r="Q1460" s="109"/>
    </row>
    <row r="1461" spans="1:17" ht="114.75" x14ac:dyDescent="0.25">
      <c r="A1461" s="7">
        <f t="shared" si="22"/>
        <v>1459</v>
      </c>
      <c r="B1461" s="101" t="s">
        <v>16</v>
      </c>
      <c r="C1461" s="101">
        <v>891180084</v>
      </c>
      <c r="D1461" s="101">
        <v>2</v>
      </c>
      <c r="E1461" s="102" t="s">
        <v>4129</v>
      </c>
      <c r="F1461" s="103">
        <v>7710750</v>
      </c>
      <c r="G1461" s="103">
        <v>8</v>
      </c>
      <c r="H1461" s="104" t="s">
        <v>4130</v>
      </c>
      <c r="I1461" s="104" t="s">
        <v>4131</v>
      </c>
      <c r="J1461" s="105">
        <v>40919</v>
      </c>
      <c r="K1461" s="106">
        <v>6131548.7999999998</v>
      </c>
      <c r="L1461" s="107" t="s">
        <v>43</v>
      </c>
      <c r="M1461" s="108" t="s">
        <v>21</v>
      </c>
      <c r="N1461" s="108" t="s">
        <v>2109</v>
      </c>
      <c r="O1461" s="108" t="s">
        <v>23</v>
      </c>
      <c r="P1461" s="108" t="s">
        <v>24</v>
      </c>
      <c r="Q1461" s="109"/>
    </row>
    <row r="1462" spans="1:17" ht="293.25" x14ac:dyDescent="0.25">
      <c r="A1462" s="7">
        <f t="shared" si="22"/>
        <v>1460</v>
      </c>
      <c r="B1462" s="101" t="s">
        <v>16</v>
      </c>
      <c r="C1462" s="101">
        <v>891180084</v>
      </c>
      <c r="D1462" s="101">
        <v>2</v>
      </c>
      <c r="E1462" s="102" t="s">
        <v>4132</v>
      </c>
      <c r="F1462" s="103">
        <v>55159842</v>
      </c>
      <c r="G1462" s="103">
        <v>9</v>
      </c>
      <c r="H1462" s="104" t="s">
        <v>4133</v>
      </c>
      <c r="I1462" s="104" t="s">
        <v>4134</v>
      </c>
      <c r="J1462" s="105">
        <v>40920</v>
      </c>
      <c r="K1462" s="106">
        <v>6093699.7333333334</v>
      </c>
      <c r="L1462" s="107" t="s">
        <v>43</v>
      </c>
      <c r="M1462" s="108" t="s">
        <v>21</v>
      </c>
      <c r="N1462" s="108" t="s">
        <v>2109</v>
      </c>
      <c r="O1462" s="108" t="s">
        <v>23</v>
      </c>
      <c r="P1462" s="108" t="s">
        <v>24</v>
      </c>
      <c r="Q1462" s="109"/>
    </row>
    <row r="1463" spans="1:17" ht="204" x14ac:dyDescent="0.25">
      <c r="A1463" s="7">
        <f t="shared" si="22"/>
        <v>1461</v>
      </c>
      <c r="B1463" s="101" t="s">
        <v>16</v>
      </c>
      <c r="C1463" s="101">
        <v>891180084</v>
      </c>
      <c r="D1463" s="101">
        <v>2</v>
      </c>
      <c r="E1463" s="102" t="s">
        <v>4135</v>
      </c>
      <c r="F1463" s="103">
        <v>19308896</v>
      </c>
      <c r="G1463" s="103">
        <v>5</v>
      </c>
      <c r="H1463" s="104" t="s">
        <v>4136</v>
      </c>
      <c r="I1463" s="104" t="s">
        <v>4137</v>
      </c>
      <c r="J1463" s="105">
        <v>40921</v>
      </c>
      <c r="K1463" s="106">
        <v>13928458.666666668</v>
      </c>
      <c r="L1463" s="107" t="s">
        <v>43</v>
      </c>
      <c r="M1463" s="108" t="s">
        <v>21</v>
      </c>
      <c r="N1463" s="108" t="s">
        <v>2109</v>
      </c>
      <c r="O1463" s="108" t="s">
        <v>23</v>
      </c>
      <c r="P1463" s="108" t="s">
        <v>24</v>
      </c>
      <c r="Q1463" s="109"/>
    </row>
    <row r="1464" spans="1:17" ht="242.25" x14ac:dyDescent="0.25">
      <c r="A1464" s="7">
        <f t="shared" si="22"/>
        <v>1462</v>
      </c>
      <c r="B1464" s="101" t="s">
        <v>16</v>
      </c>
      <c r="C1464" s="101">
        <v>891180084</v>
      </c>
      <c r="D1464" s="101">
        <v>2</v>
      </c>
      <c r="E1464" s="102" t="s">
        <v>4138</v>
      </c>
      <c r="F1464" s="103">
        <v>1075212450</v>
      </c>
      <c r="G1464" s="103">
        <v>5</v>
      </c>
      <c r="H1464" s="104" t="s">
        <v>4139</v>
      </c>
      <c r="I1464" s="104" t="s">
        <v>4140</v>
      </c>
      <c r="J1464" s="105">
        <v>40921</v>
      </c>
      <c r="K1464" s="106">
        <v>9083776</v>
      </c>
      <c r="L1464" s="107" t="s">
        <v>43</v>
      </c>
      <c r="M1464" s="108" t="s">
        <v>21</v>
      </c>
      <c r="N1464" s="108" t="s">
        <v>2109</v>
      </c>
      <c r="O1464" s="108" t="s">
        <v>23</v>
      </c>
      <c r="P1464" s="108" t="s">
        <v>24</v>
      </c>
      <c r="Q1464" s="109"/>
    </row>
    <row r="1465" spans="1:17" ht="255" x14ac:dyDescent="0.25">
      <c r="A1465" s="7">
        <f t="shared" si="22"/>
        <v>1463</v>
      </c>
      <c r="B1465" s="101" t="s">
        <v>16</v>
      </c>
      <c r="C1465" s="101">
        <v>891180084</v>
      </c>
      <c r="D1465" s="101">
        <v>2</v>
      </c>
      <c r="E1465" s="102" t="s">
        <v>4141</v>
      </c>
      <c r="F1465" s="103">
        <v>12136346</v>
      </c>
      <c r="G1465" s="103">
        <v>1</v>
      </c>
      <c r="H1465" s="104" t="s">
        <v>4142</v>
      </c>
      <c r="I1465" s="104" t="s">
        <v>4143</v>
      </c>
      <c r="J1465" s="105">
        <v>40924</v>
      </c>
      <c r="K1465" s="106">
        <v>9367644</v>
      </c>
      <c r="L1465" s="107" t="s">
        <v>43</v>
      </c>
      <c r="M1465" s="108" t="s">
        <v>21</v>
      </c>
      <c r="N1465" s="108" t="s">
        <v>2109</v>
      </c>
      <c r="O1465" s="108" t="s">
        <v>23</v>
      </c>
      <c r="P1465" s="108" t="s">
        <v>24</v>
      </c>
      <c r="Q1465" s="110"/>
    </row>
    <row r="1466" spans="1:17" ht="280.5" x14ac:dyDescent="0.25">
      <c r="A1466" s="7">
        <f t="shared" si="22"/>
        <v>1464</v>
      </c>
      <c r="B1466" s="101" t="s">
        <v>16</v>
      </c>
      <c r="C1466" s="101">
        <v>891180084</v>
      </c>
      <c r="D1466" s="101">
        <v>2</v>
      </c>
      <c r="E1466" s="102" t="s">
        <v>4144</v>
      </c>
      <c r="F1466" s="103">
        <v>7726738</v>
      </c>
      <c r="G1466" s="103">
        <v>9</v>
      </c>
      <c r="H1466" s="104" t="s">
        <v>4145</v>
      </c>
      <c r="I1466" s="104" t="s">
        <v>4146</v>
      </c>
      <c r="J1466" s="105">
        <v>40924</v>
      </c>
      <c r="K1466" s="106">
        <v>6869604.5</v>
      </c>
      <c r="L1466" s="107" t="s">
        <v>43</v>
      </c>
      <c r="M1466" s="108" t="s">
        <v>21</v>
      </c>
      <c r="N1466" s="108" t="s">
        <v>2109</v>
      </c>
      <c r="O1466" s="108" t="s">
        <v>23</v>
      </c>
      <c r="P1466" s="108" t="s">
        <v>24</v>
      </c>
      <c r="Q1466" s="110"/>
    </row>
    <row r="1467" spans="1:17" ht="114.75" x14ac:dyDescent="0.25">
      <c r="A1467" s="7">
        <f t="shared" si="22"/>
        <v>1465</v>
      </c>
      <c r="B1467" s="101" t="s">
        <v>16</v>
      </c>
      <c r="C1467" s="101">
        <v>891180084</v>
      </c>
      <c r="D1467" s="101">
        <v>2</v>
      </c>
      <c r="E1467" s="102" t="s">
        <v>4147</v>
      </c>
      <c r="F1467" s="103">
        <v>26423542</v>
      </c>
      <c r="G1467" s="103">
        <v>0</v>
      </c>
      <c r="H1467" s="104" t="s">
        <v>4148</v>
      </c>
      <c r="I1467" s="104" t="s">
        <v>4149</v>
      </c>
      <c r="J1467" s="105">
        <v>40924</v>
      </c>
      <c r="K1467" s="106">
        <v>8118627.0000000009</v>
      </c>
      <c r="L1467" s="107" t="s">
        <v>43</v>
      </c>
      <c r="M1467" s="108" t="s">
        <v>21</v>
      </c>
      <c r="N1467" s="108" t="s">
        <v>2109</v>
      </c>
      <c r="O1467" s="108" t="s">
        <v>23</v>
      </c>
      <c r="P1467" s="108" t="s">
        <v>24</v>
      </c>
      <c r="Q1467" s="110"/>
    </row>
    <row r="1468" spans="1:17" ht="204" x14ac:dyDescent="0.25">
      <c r="A1468" s="7">
        <f t="shared" si="22"/>
        <v>1466</v>
      </c>
      <c r="B1468" s="101" t="s">
        <v>16</v>
      </c>
      <c r="C1468" s="101">
        <v>891180084</v>
      </c>
      <c r="D1468" s="101">
        <v>2</v>
      </c>
      <c r="E1468" s="102" t="s">
        <v>4150</v>
      </c>
      <c r="F1468" s="103">
        <v>7717201</v>
      </c>
      <c r="G1468" s="103">
        <v>8</v>
      </c>
      <c r="H1468" s="104" t="s">
        <v>4151</v>
      </c>
      <c r="I1468" s="104" t="s">
        <v>4152</v>
      </c>
      <c r="J1468" s="105">
        <v>40924</v>
      </c>
      <c r="K1468" s="106">
        <v>8118627.0000000009</v>
      </c>
      <c r="L1468" s="107" t="s">
        <v>43</v>
      </c>
      <c r="M1468" s="108" t="s">
        <v>21</v>
      </c>
      <c r="N1468" s="108" t="s">
        <v>2109</v>
      </c>
      <c r="O1468" s="108" t="s">
        <v>23</v>
      </c>
      <c r="P1468" s="108" t="s">
        <v>24</v>
      </c>
      <c r="Q1468" s="109"/>
    </row>
    <row r="1469" spans="1:17" ht="409.5" x14ac:dyDescent="0.25">
      <c r="A1469" s="7">
        <f t="shared" si="22"/>
        <v>1467</v>
      </c>
      <c r="B1469" s="101" t="s">
        <v>16</v>
      </c>
      <c r="C1469" s="101">
        <v>891180084</v>
      </c>
      <c r="D1469" s="101">
        <v>2</v>
      </c>
      <c r="E1469" s="102" t="s">
        <v>4153</v>
      </c>
      <c r="F1469" s="103">
        <v>7725584</v>
      </c>
      <c r="G1469" s="103">
        <v>7</v>
      </c>
      <c r="H1469" s="104" t="s">
        <v>4154</v>
      </c>
      <c r="I1469" s="104" t="s">
        <v>4155</v>
      </c>
      <c r="J1469" s="105">
        <v>40924</v>
      </c>
      <c r="K1469" s="106">
        <v>16778496</v>
      </c>
      <c r="L1469" s="107" t="s">
        <v>43</v>
      </c>
      <c r="M1469" s="108" t="s">
        <v>21</v>
      </c>
      <c r="N1469" s="108" t="s">
        <v>2109</v>
      </c>
      <c r="O1469" s="108" t="s">
        <v>23</v>
      </c>
      <c r="P1469" s="108" t="s">
        <v>24</v>
      </c>
      <c r="Q1469" s="110" t="s">
        <v>3856</v>
      </c>
    </row>
    <row r="1470" spans="1:17" ht="409.5" x14ac:dyDescent="0.25">
      <c r="A1470" s="7">
        <f t="shared" si="22"/>
        <v>1468</v>
      </c>
      <c r="B1470" s="101" t="s">
        <v>16</v>
      </c>
      <c r="C1470" s="101">
        <v>891180084</v>
      </c>
      <c r="D1470" s="101">
        <v>2</v>
      </c>
      <c r="E1470" s="102" t="s">
        <v>4156</v>
      </c>
      <c r="F1470" s="103">
        <v>7727870</v>
      </c>
      <c r="G1470" s="103">
        <v>8</v>
      </c>
      <c r="H1470" s="104" t="s">
        <v>4157</v>
      </c>
      <c r="I1470" s="104" t="s">
        <v>4155</v>
      </c>
      <c r="J1470" s="105">
        <v>40924</v>
      </c>
      <c r="K1470" s="106">
        <v>16778496</v>
      </c>
      <c r="L1470" s="107" t="s">
        <v>43</v>
      </c>
      <c r="M1470" s="108" t="s">
        <v>21</v>
      </c>
      <c r="N1470" s="108" t="s">
        <v>2109</v>
      </c>
      <c r="O1470" s="108" t="s">
        <v>23</v>
      </c>
      <c r="P1470" s="108" t="s">
        <v>24</v>
      </c>
      <c r="Q1470" s="110" t="s">
        <v>3856</v>
      </c>
    </row>
    <row r="1471" spans="1:17" ht="344.25" x14ac:dyDescent="0.25">
      <c r="A1471" s="7">
        <f t="shared" si="22"/>
        <v>1469</v>
      </c>
      <c r="B1471" s="101" t="s">
        <v>16</v>
      </c>
      <c r="C1471" s="101">
        <v>891180084</v>
      </c>
      <c r="D1471" s="101">
        <v>2</v>
      </c>
      <c r="E1471" s="102" t="s">
        <v>4158</v>
      </c>
      <c r="F1471" s="103">
        <v>7701836</v>
      </c>
      <c r="G1471" s="103">
        <v>4</v>
      </c>
      <c r="H1471" s="104" t="s">
        <v>4159</v>
      </c>
      <c r="I1471" s="104" t="s">
        <v>4160</v>
      </c>
      <c r="J1471" s="105">
        <v>40924</v>
      </c>
      <c r="K1471" s="106">
        <v>29685027</v>
      </c>
      <c r="L1471" s="107" t="s">
        <v>43</v>
      </c>
      <c r="M1471" s="108" t="s">
        <v>21</v>
      </c>
      <c r="N1471" s="108" t="s">
        <v>2109</v>
      </c>
      <c r="O1471" s="108" t="s">
        <v>23</v>
      </c>
      <c r="P1471" s="108" t="s">
        <v>24</v>
      </c>
      <c r="Q1471" s="110" t="s">
        <v>3856</v>
      </c>
    </row>
    <row r="1472" spans="1:17" ht="51" x14ac:dyDescent="0.25">
      <c r="A1472" s="7">
        <f t="shared" si="22"/>
        <v>1470</v>
      </c>
      <c r="B1472" s="101" t="s">
        <v>16</v>
      </c>
      <c r="C1472" s="101">
        <v>891180084</v>
      </c>
      <c r="D1472" s="101">
        <v>2</v>
      </c>
      <c r="E1472" s="102" t="s">
        <v>4161</v>
      </c>
      <c r="F1472" s="103">
        <v>77018171</v>
      </c>
      <c r="G1472" s="103">
        <v>0</v>
      </c>
      <c r="H1472" s="104" t="s">
        <v>4162</v>
      </c>
      <c r="I1472" s="104" t="s">
        <v>4090</v>
      </c>
      <c r="J1472" s="105">
        <v>40924</v>
      </c>
      <c r="K1472" s="106">
        <v>5109625</v>
      </c>
      <c r="L1472" s="107" t="s">
        <v>43</v>
      </c>
      <c r="M1472" s="108" t="s">
        <v>21</v>
      </c>
      <c r="N1472" s="108" t="s">
        <v>2109</v>
      </c>
      <c r="O1472" s="108" t="s">
        <v>23</v>
      </c>
      <c r="P1472" s="108" t="s">
        <v>24</v>
      </c>
      <c r="Q1472" s="110"/>
    </row>
    <row r="1473" spans="1:17" ht="178.5" x14ac:dyDescent="0.25">
      <c r="A1473" s="7">
        <f t="shared" si="22"/>
        <v>1471</v>
      </c>
      <c r="B1473" s="101" t="s">
        <v>16</v>
      </c>
      <c r="C1473" s="101">
        <v>891180084</v>
      </c>
      <c r="D1473" s="101">
        <v>2</v>
      </c>
      <c r="E1473" s="102" t="s">
        <v>4163</v>
      </c>
      <c r="F1473" s="103">
        <v>17024362</v>
      </c>
      <c r="G1473" s="103">
        <v>7</v>
      </c>
      <c r="H1473" s="104" t="s">
        <v>4164</v>
      </c>
      <c r="I1473" s="104" t="s">
        <v>4165</v>
      </c>
      <c r="J1473" s="105">
        <v>40924</v>
      </c>
      <c r="K1473" s="106">
        <v>13667300.066666666</v>
      </c>
      <c r="L1473" s="107" t="s">
        <v>43</v>
      </c>
      <c r="M1473" s="108" t="s">
        <v>21</v>
      </c>
      <c r="N1473" s="108" t="s">
        <v>2109</v>
      </c>
      <c r="O1473" s="108" t="s">
        <v>23</v>
      </c>
      <c r="P1473" s="108" t="s">
        <v>24</v>
      </c>
      <c r="Q1473" s="109"/>
    </row>
    <row r="1474" spans="1:17" ht="191.25" x14ac:dyDescent="0.25">
      <c r="A1474" s="7">
        <f t="shared" si="22"/>
        <v>1472</v>
      </c>
      <c r="B1474" s="101" t="s">
        <v>16</v>
      </c>
      <c r="C1474" s="101">
        <v>891180084</v>
      </c>
      <c r="D1474" s="101">
        <v>2</v>
      </c>
      <c r="E1474" s="102" t="s">
        <v>4166</v>
      </c>
      <c r="F1474" s="103">
        <v>4883251</v>
      </c>
      <c r="G1474" s="103">
        <v>5</v>
      </c>
      <c r="H1474" s="104" t="s">
        <v>4167</v>
      </c>
      <c r="I1474" s="104" t="s">
        <v>4168</v>
      </c>
      <c r="J1474" s="105">
        <v>40924</v>
      </c>
      <c r="K1474" s="106">
        <v>11684009.166666666</v>
      </c>
      <c r="L1474" s="107" t="s">
        <v>43</v>
      </c>
      <c r="M1474" s="108" t="s">
        <v>21</v>
      </c>
      <c r="N1474" s="108" t="s">
        <v>2109</v>
      </c>
      <c r="O1474" s="108" t="s">
        <v>23</v>
      </c>
      <c r="P1474" s="108" t="s">
        <v>24</v>
      </c>
      <c r="Q1474" s="110"/>
    </row>
    <row r="1475" spans="1:17" ht="280.5" x14ac:dyDescent="0.25">
      <c r="A1475" s="7">
        <f t="shared" si="22"/>
        <v>1473</v>
      </c>
      <c r="B1475" s="101" t="s">
        <v>16</v>
      </c>
      <c r="C1475" s="101">
        <v>891180084</v>
      </c>
      <c r="D1475" s="101">
        <v>2</v>
      </c>
      <c r="E1475" s="102" t="s">
        <v>4169</v>
      </c>
      <c r="F1475" s="103">
        <v>7703274</v>
      </c>
      <c r="G1475" s="103">
        <v>4</v>
      </c>
      <c r="H1475" s="104" t="s">
        <v>4170</v>
      </c>
      <c r="I1475" s="104" t="s">
        <v>4171</v>
      </c>
      <c r="J1475" s="105">
        <v>40924</v>
      </c>
      <c r="K1475" s="106">
        <v>6869604</v>
      </c>
      <c r="L1475" s="107" t="s">
        <v>43</v>
      </c>
      <c r="M1475" s="108" t="s">
        <v>21</v>
      </c>
      <c r="N1475" s="108" t="s">
        <v>2109</v>
      </c>
      <c r="O1475" s="108" t="s">
        <v>23</v>
      </c>
      <c r="P1475" s="108" t="s">
        <v>24</v>
      </c>
      <c r="Q1475" s="110"/>
    </row>
    <row r="1476" spans="1:17" ht="191.25" x14ac:dyDescent="0.25">
      <c r="A1476" s="7">
        <f t="shared" si="22"/>
        <v>1474</v>
      </c>
      <c r="B1476" s="101" t="s">
        <v>16</v>
      </c>
      <c r="C1476" s="101">
        <v>891180084</v>
      </c>
      <c r="D1476" s="101">
        <v>2</v>
      </c>
      <c r="E1476" s="102" t="s">
        <v>4172</v>
      </c>
      <c r="F1476" s="103">
        <v>55131974</v>
      </c>
      <c r="G1476" s="103">
        <v>0</v>
      </c>
      <c r="H1476" s="104" t="s">
        <v>4173</v>
      </c>
      <c r="I1476" s="104" t="s">
        <v>4174</v>
      </c>
      <c r="J1476" s="105">
        <v>40924</v>
      </c>
      <c r="K1476" s="106">
        <v>5942303.4666666668</v>
      </c>
      <c r="L1476" s="107" t="s">
        <v>43</v>
      </c>
      <c r="M1476" s="108" t="s">
        <v>21</v>
      </c>
      <c r="N1476" s="108" t="s">
        <v>2109</v>
      </c>
      <c r="O1476" s="108" t="s">
        <v>23</v>
      </c>
      <c r="P1476" s="108" t="s">
        <v>24</v>
      </c>
      <c r="Q1476" s="110"/>
    </row>
    <row r="1477" spans="1:17" ht="267.75" x14ac:dyDescent="0.25">
      <c r="A1477" s="7">
        <f t="shared" ref="A1477:A1540" si="23">A1476+1</f>
        <v>1475</v>
      </c>
      <c r="B1477" s="101" t="s">
        <v>16</v>
      </c>
      <c r="C1477" s="101">
        <v>891180084</v>
      </c>
      <c r="D1477" s="101">
        <v>2</v>
      </c>
      <c r="E1477" s="102" t="s">
        <v>4175</v>
      </c>
      <c r="F1477" s="103">
        <v>7722635</v>
      </c>
      <c r="G1477" s="103">
        <v>0</v>
      </c>
      <c r="H1477" s="104" t="s">
        <v>4176</v>
      </c>
      <c r="I1477" s="104" t="s">
        <v>4177</v>
      </c>
      <c r="J1477" s="105">
        <v>40924</v>
      </c>
      <c r="K1477" s="106">
        <v>6424500</v>
      </c>
      <c r="L1477" s="107" t="s">
        <v>43</v>
      </c>
      <c r="M1477" s="108" t="s">
        <v>21</v>
      </c>
      <c r="N1477" s="108" t="s">
        <v>2109</v>
      </c>
      <c r="O1477" s="108" t="s">
        <v>23</v>
      </c>
      <c r="P1477" s="108" t="s">
        <v>24</v>
      </c>
      <c r="Q1477" s="109"/>
    </row>
    <row r="1478" spans="1:17" ht="127.5" x14ac:dyDescent="0.25">
      <c r="A1478" s="7">
        <f t="shared" si="23"/>
        <v>1476</v>
      </c>
      <c r="B1478" s="101" t="s">
        <v>16</v>
      </c>
      <c r="C1478" s="101">
        <v>891180084</v>
      </c>
      <c r="D1478" s="101">
        <v>2</v>
      </c>
      <c r="E1478" s="102" t="s">
        <v>4178</v>
      </c>
      <c r="F1478" s="103">
        <v>36174989</v>
      </c>
      <c r="G1478" s="103">
        <v>6</v>
      </c>
      <c r="H1478" s="104" t="s">
        <v>4179</v>
      </c>
      <c r="I1478" s="104" t="s">
        <v>4180</v>
      </c>
      <c r="J1478" s="105">
        <v>40924</v>
      </c>
      <c r="K1478" s="106">
        <v>5942303.4666666668</v>
      </c>
      <c r="L1478" s="107" t="s">
        <v>43</v>
      </c>
      <c r="M1478" s="108" t="s">
        <v>21</v>
      </c>
      <c r="N1478" s="108" t="s">
        <v>2109</v>
      </c>
      <c r="O1478" s="108" t="s">
        <v>23</v>
      </c>
      <c r="P1478" s="108" t="s">
        <v>24</v>
      </c>
      <c r="Q1478" s="109"/>
    </row>
    <row r="1479" spans="1:17" ht="191.25" x14ac:dyDescent="0.25">
      <c r="A1479" s="7">
        <f t="shared" si="23"/>
        <v>1477</v>
      </c>
      <c r="B1479" s="101" t="s">
        <v>16</v>
      </c>
      <c r="C1479" s="101">
        <v>891180084</v>
      </c>
      <c r="D1479" s="101">
        <v>2</v>
      </c>
      <c r="E1479" s="102" t="s">
        <v>4181</v>
      </c>
      <c r="F1479" s="103">
        <v>79692446</v>
      </c>
      <c r="G1479" s="103">
        <v>7</v>
      </c>
      <c r="H1479" s="104" t="s">
        <v>4182</v>
      </c>
      <c r="I1479" s="104" t="s">
        <v>3972</v>
      </c>
      <c r="J1479" s="105">
        <v>40924</v>
      </c>
      <c r="K1479" s="106">
        <v>34528000</v>
      </c>
      <c r="L1479" s="107" t="s">
        <v>43</v>
      </c>
      <c r="M1479" s="108" t="s">
        <v>21</v>
      </c>
      <c r="N1479" s="108" t="s">
        <v>2109</v>
      </c>
      <c r="O1479" s="108" t="s">
        <v>23</v>
      </c>
      <c r="P1479" s="108" t="s">
        <v>24</v>
      </c>
      <c r="Q1479" s="110"/>
    </row>
    <row r="1480" spans="1:17" ht="102" x14ac:dyDescent="0.25">
      <c r="A1480" s="7">
        <f t="shared" si="23"/>
        <v>1478</v>
      </c>
      <c r="B1480" s="101" t="s">
        <v>16</v>
      </c>
      <c r="C1480" s="101">
        <v>891180084</v>
      </c>
      <c r="D1480" s="101">
        <v>2</v>
      </c>
      <c r="E1480" s="102" t="s">
        <v>4183</v>
      </c>
      <c r="F1480" s="103">
        <v>7708832</v>
      </c>
      <c r="G1480" s="103">
        <v>7</v>
      </c>
      <c r="H1480" s="104" t="s">
        <v>4184</v>
      </c>
      <c r="I1480" s="104" t="s">
        <v>4185</v>
      </c>
      <c r="J1480" s="105">
        <v>40924</v>
      </c>
      <c r="K1480" s="106">
        <v>5348074.166666666</v>
      </c>
      <c r="L1480" s="107" t="s">
        <v>43</v>
      </c>
      <c r="M1480" s="108" t="s">
        <v>21</v>
      </c>
      <c r="N1480" s="108" t="s">
        <v>2109</v>
      </c>
      <c r="O1480" s="108" t="s">
        <v>23</v>
      </c>
      <c r="P1480" s="108" t="s">
        <v>24</v>
      </c>
      <c r="Q1480" s="109"/>
    </row>
    <row r="1481" spans="1:17" ht="102" x14ac:dyDescent="0.25">
      <c r="A1481" s="7">
        <f t="shared" si="23"/>
        <v>1479</v>
      </c>
      <c r="B1481" s="101" t="s">
        <v>16</v>
      </c>
      <c r="C1481" s="101">
        <v>891180084</v>
      </c>
      <c r="D1481" s="101">
        <v>2</v>
      </c>
      <c r="E1481" s="102" t="s">
        <v>4186</v>
      </c>
      <c r="F1481" s="103">
        <v>36163554</v>
      </c>
      <c r="G1481" s="103">
        <v>9</v>
      </c>
      <c r="H1481" s="104" t="s">
        <v>4187</v>
      </c>
      <c r="I1481" s="104" t="s">
        <v>4188</v>
      </c>
      <c r="J1481" s="105">
        <v>40924</v>
      </c>
      <c r="K1481" s="106">
        <v>10696148.333333332</v>
      </c>
      <c r="L1481" s="107" t="s">
        <v>43</v>
      </c>
      <c r="M1481" s="108" t="s">
        <v>21</v>
      </c>
      <c r="N1481" s="108" t="s">
        <v>2109</v>
      </c>
      <c r="O1481" s="108" t="s">
        <v>23</v>
      </c>
      <c r="P1481" s="108" t="s">
        <v>24</v>
      </c>
      <c r="Q1481" s="109"/>
    </row>
    <row r="1482" spans="1:17" ht="102" x14ac:dyDescent="0.25">
      <c r="A1482" s="7">
        <f t="shared" si="23"/>
        <v>1480</v>
      </c>
      <c r="B1482" s="101" t="s">
        <v>16</v>
      </c>
      <c r="C1482" s="101">
        <v>891180084</v>
      </c>
      <c r="D1482" s="101">
        <v>2</v>
      </c>
      <c r="E1482" s="102" t="s">
        <v>4189</v>
      </c>
      <c r="F1482" s="103">
        <v>7713135</v>
      </c>
      <c r="G1482" s="103">
        <v>1</v>
      </c>
      <c r="H1482" s="104" t="s">
        <v>4190</v>
      </c>
      <c r="I1482" s="104" t="s">
        <v>4191</v>
      </c>
      <c r="J1482" s="105">
        <v>40924</v>
      </c>
      <c r="K1482" s="106">
        <v>8913455.1999999993</v>
      </c>
      <c r="L1482" s="107" t="s">
        <v>43</v>
      </c>
      <c r="M1482" s="108" t="s">
        <v>21</v>
      </c>
      <c r="N1482" s="108" t="s">
        <v>2109</v>
      </c>
      <c r="O1482" s="108" t="s">
        <v>23</v>
      </c>
      <c r="P1482" s="108" t="s">
        <v>24</v>
      </c>
      <c r="Q1482" s="109"/>
    </row>
    <row r="1483" spans="1:17" ht="331.5" x14ac:dyDescent="0.25">
      <c r="A1483" s="7">
        <f t="shared" si="23"/>
        <v>1481</v>
      </c>
      <c r="B1483" s="101" t="s">
        <v>16</v>
      </c>
      <c r="C1483" s="101">
        <v>891180084</v>
      </c>
      <c r="D1483" s="101">
        <v>2</v>
      </c>
      <c r="E1483" s="102" t="s">
        <v>1672</v>
      </c>
      <c r="F1483" s="103">
        <v>12236864</v>
      </c>
      <c r="G1483" s="103">
        <v>4</v>
      </c>
      <c r="H1483" s="104" t="s">
        <v>4192</v>
      </c>
      <c r="I1483" s="104" t="s">
        <v>4193</v>
      </c>
      <c r="J1483" s="105">
        <v>40924</v>
      </c>
      <c r="K1483" s="106">
        <v>5942303.4666666668</v>
      </c>
      <c r="L1483" s="107" t="s">
        <v>43</v>
      </c>
      <c r="M1483" s="108" t="s">
        <v>21</v>
      </c>
      <c r="N1483" s="108" t="s">
        <v>2109</v>
      </c>
      <c r="O1483" s="108" t="s">
        <v>23</v>
      </c>
      <c r="P1483" s="108" t="s">
        <v>24</v>
      </c>
      <c r="Q1483" s="110"/>
    </row>
    <row r="1484" spans="1:17" ht="242.25" x14ac:dyDescent="0.25">
      <c r="A1484" s="7">
        <f t="shared" si="23"/>
        <v>1482</v>
      </c>
      <c r="B1484" s="101" t="s">
        <v>16</v>
      </c>
      <c r="C1484" s="101">
        <v>891180084</v>
      </c>
      <c r="D1484" s="101">
        <v>2</v>
      </c>
      <c r="E1484" s="102" t="s">
        <v>4194</v>
      </c>
      <c r="F1484" s="103">
        <v>83040916</v>
      </c>
      <c r="G1484" s="103">
        <v>4</v>
      </c>
      <c r="H1484" s="104" t="s">
        <v>4195</v>
      </c>
      <c r="I1484" s="104" t="s">
        <v>4196</v>
      </c>
      <c r="J1484" s="105">
        <v>40924</v>
      </c>
      <c r="K1484" s="106">
        <v>5942303.4666666668</v>
      </c>
      <c r="L1484" s="107" t="s">
        <v>43</v>
      </c>
      <c r="M1484" s="108" t="s">
        <v>21</v>
      </c>
      <c r="N1484" s="108" t="s">
        <v>2109</v>
      </c>
      <c r="O1484" s="108" t="s">
        <v>23</v>
      </c>
      <c r="P1484" s="108" t="s">
        <v>24</v>
      </c>
      <c r="Q1484" s="110"/>
    </row>
    <row r="1485" spans="1:17" ht="306" x14ac:dyDescent="0.25">
      <c r="A1485" s="7">
        <f t="shared" si="23"/>
        <v>1483</v>
      </c>
      <c r="B1485" s="101" t="s">
        <v>16</v>
      </c>
      <c r="C1485" s="101">
        <v>891180084</v>
      </c>
      <c r="D1485" s="101">
        <v>2</v>
      </c>
      <c r="E1485" s="102" t="s">
        <v>4197</v>
      </c>
      <c r="F1485" s="103">
        <v>7730341</v>
      </c>
      <c r="G1485" s="103">
        <v>4</v>
      </c>
      <c r="H1485" s="104" t="s">
        <v>4198</v>
      </c>
      <c r="I1485" s="104" t="s">
        <v>4199</v>
      </c>
      <c r="J1485" s="105">
        <v>40924</v>
      </c>
      <c r="K1485" s="106">
        <v>5942303.4666666668</v>
      </c>
      <c r="L1485" s="107" t="s">
        <v>43</v>
      </c>
      <c r="M1485" s="108" t="s">
        <v>21</v>
      </c>
      <c r="N1485" s="108" t="s">
        <v>2109</v>
      </c>
      <c r="O1485" s="108" t="s">
        <v>23</v>
      </c>
      <c r="P1485" s="108" t="s">
        <v>24</v>
      </c>
      <c r="Q1485" s="110"/>
    </row>
    <row r="1486" spans="1:17" ht="267.75" x14ac:dyDescent="0.25">
      <c r="A1486" s="7">
        <f t="shared" si="23"/>
        <v>1484</v>
      </c>
      <c r="B1486" s="101" t="s">
        <v>16</v>
      </c>
      <c r="C1486" s="101">
        <v>891180084</v>
      </c>
      <c r="D1486" s="101">
        <v>2</v>
      </c>
      <c r="E1486" s="102" t="s">
        <v>4200</v>
      </c>
      <c r="F1486" s="103">
        <v>12202684</v>
      </c>
      <c r="G1486" s="103">
        <v>9</v>
      </c>
      <c r="H1486" s="104" t="s">
        <v>4201</v>
      </c>
      <c r="I1486" s="104" t="s">
        <v>4202</v>
      </c>
      <c r="J1486" s="105">
        <v>40924</v>
      </c>
      <c r="K1486" s="106">
        <v>5942303.4666666668</v>
      </c>
      <c r="L1486" s="107" t="s">
        <v>43</v>
      </c>
      <c r="M1486" s="108" t="s">
        <v>21</v>
      </c>
      <c r="N1486" s="108" t="s">
        <v>2109</v>
      </c>
      <c r="O1486" s="108" t="s">
        <v>23</v>
      </c>
      <c r="P1486" s="108" t="s">
        <v>24</v>
      </c>
      <c r="Q1486" s="110"/>
    </row>
    <row r="1487" spans="1:17" ht="306" x14ac:dyDescent="0.25">
      <c r="A1487" s="7">
        <f t="shared" si="23"/>
        <v>1485</v>
      </c>
      <c r="B1487" s="101" t="s">
        <v>16</v>
      </c>
      <c r="C1487" s="101">
        <v>891180084</v>
      </c>
      <c r="D1487" s="101">
        <v>2</v>
      </c>
      <c r="E1487" s="102" t="s">
        <v>4203</v>
      </c>
      <c r="F1487" s="103">
        <v>12143381</v>
      </c>
      <c r="G1487" s="103">
        <v>9</v>
      </c>
      <c r="H1487" s="104" t="s">
        <v>4204</v>
      </c>
      <c r="I1487" s="104" t="s">
        <v>4205</v>
      </c>
      <c r="J1487" s="105">
        <v>40924</v>
      </c>
      <c r="K1487" s="106">
        <v>5942303.4666666668</v>
      </c>
      <c r="L1487" s="107" t="s">
        <v>43</v>
      </c>
      <c r="M1487" s="108" t="s">
        <v>21</v>
      </c>
      <c r="N1487" s="108" t="s">
        <v>2109</v>
      </c>
      <c r="O1487" s="108" t="s">
        <v>23</v>
      </c>
      <c r="P1487" s="108" t="s">
        <v>24</v>
      </c>
      <c r="Q1487" s="110"/>
    </row>
    <row r="1488" spans="1:17" ht="216.75" x14ac:dyDescent="0.25">
      <c r="A1488" s="7">
        <f t="shared" si="23"/>
        <v>1486</v>
      </c>
      <c r="B1488" s="101" t="s">
        <v>16</v>
      </c>
      <c r="C1488" s="101">
        <v>891180084</v>
      </c>
      <c r="D1488" s="101">
        <v>2</v>
      </c>
      <c r="E1488" s="102" t="s">
        <v>4206</v>
      </c>
      <c r="F1488" s="103">
        <v>7711421</v>
      </c>
      <c r="G1488" s="103">
        <v>4</v>
      </c>
      <c r="H1488" s="104" t="s">
        <v>4207</v>
      </c>
      <c r="I1488" s="104" t="s">
        <v>4208</v>
      </c>
      <c r="J1488" s="105">
        <v>40924</v>
      </c>
      <c r="K1488" s="106">
        <v>5942303.4666666668</v>
      </c>
      <c r="L1488" s="107" t="s">
        <v>43</v>
      </c>
      <c r="M1488" s="108" t="s">
        <v>21</v>
      </c>
      <c r="N1488" s="108" t="s">
        <v>2109</v>
      </c>
      <c r="O1488" s="108" t="s">
        <v>23</v>
      </c>
      <c r="P1488" s="108" t="s">
        <v>24</v>
      </c>
      <c r="Q1488" s="110"/>
    </row>
    <row r="1489" spans="1:17" ht="127.5" x14ac:dyDescent="0.25">
      <c r="A1489" s="7">
        <f t="shared" si="23"/>
        <v>1487</v>
      </c>
      <c r="B1489" s="101" t="s">
        <v>16</v>
      </c>
      <c r="C1489" s="101">
        <v>891180084</v>
      </c>
      <c r="D1489" s="101">
        <v>2</v>
      </c>
      <c r="E1489" s="102" t="s">
        <v>4209</v>
      </c>
      <c r="F1489" s="103">
        <v>7691673</v>
      </c>
      <c r="G1489" s="103">
        <v>6</v>
      </c>
      <c r="H1489" s="104" t="s">
        <v>4210</v>
      </c>
      <c r="I1489" s="104" t="s">
        <v>4211</v>
      </c>
      <c r="J1489" s="105">
        <v>40924</v>
      </c>
      <c r="K1489" s="106">
        <v>5942303.4666666668</v>
      </c>
      <c r="L1489" s="107" t="s">
        <v>43</v>
      </c>
      <c r="M1489" s="108" t="s">
        <v>21</v>
      </c>
      <c r="N1489" s="108" t="s">
        <v>2109</v>
      </c>
      <c r="O1489" s="108" t="s">
        <v>23</v>
      </c>
      <c r="P1489" s="108" t="s">
        <v>24</v>
      </c>
      <c r="Q1489" s="110"/>
    </row>
    <row r="1490" spans="1:17" ht="395.25" x14ac:dyDescent="0.25">
      <c r="A1490" s="7">
        <f t="shared" si="23"/>
        <v>1488</v>
      </c>
      <c r="B1490" s="101" t="s">
        <v>16</v>
      </c>
      <c r="C1490" s="101">
        <v>891180084</v>
      </c>
      <c r="D1490" s="101">
        <v>2</v>
      </c>
      <c r="E1490" s="102" t="s">
        <v>4212</v>
      </c>
      <c r="F1490" s="103">
        <v>7556496</v>
      </c>
      <c r="G1490" s="103">
        <v>1</v>
      </c>
      <c r="H1490" s="104" t="s">
        <v>4213</v>
      </c>
      <c r="I1490" s="104" t="s">
        <v>4214</v>
      </c>
      <c r="J1490" s="105">
        <v>40924</v>
      </c>
      <c r="K1490" s="106">
        <v>10696148.333333332</v>
      </c>
      <c r="L1490" s="107" t="s">
        <v>43</v>
      </c>
      <c r="M1490" s="108" t="s">
        <v>21</v>
      </c>
      <c r="N1490" s="108" t="s">
        <v>2109</v>
      </c>
      <c r="O1490" s="108" t="s">
        <v>23</v>
      </c>
      <c r="P1490" s="108" t="s">
        <v>24</v>
      </c>
      <c r="Q1490" s="110"/>
    </row>
    <row r="1491" spans="1:17" ht="318.75" x14ac:dyDescent="0.25">
      <c r="A1491" s="7">
        <f t="shared" si="23"/>
        <v>1489</v>
      </c>
      <c r="B1491" s="101" t="s">
        <v>16</v>
      </c>
      <c r="C1491" s="101">
        <v>891180084</v>
      </c>
      <c r="D1491" s="101">
        <v>2</v>
      </c>
      <c r="E1491" s="102" t="s">
        <v>4215</v>
      </c>
      <c r="F1491" s="103">
        <v>11316106</v>
      </c>
      <c r="G1491" s="103">
        <v>1</v>
      </c>
      <c r="H1491" s="104" t="s">
        <v>4216</v>
      </c>
      <c r="I1491" s="104" t="s">
        <v>4217</v>
      </c>
      <c r="J1491" s="105">
        <v>40924</v>
      </c>
      <c r="K1491" s="106">
        <v>6536532.7666666666</v>
      </c>
      <c r="L1491" s="107" t="s">
        <v>43</v>
      </c>
      <c r="M1491" s="108" t="s">
        <v>21</v>
      </c>
      <c r="N1491" s="108" t="s">
        <v>2109</v>
      </c>
      <c r="O1491" s="108" t="s">
        <v>23</v>
      </c>
      <c r="P1491" s="108" t="s">
        <v>24</v>
      </c>
      <c r="Q1491" s="110"/>
    </row>
    <row r="1492" spans="1:17" ht="331.5" x14ac:dyDescent="0.25">
      <c r="A1492" s="7">
        <f t="shared" si="23"/>
        <v>1490</v>
      </c>
      <c r="B1492" s="101" t="s">
        <v>16</v>
      </c>
      <c r="C1492" s="101">
        <v>891180084</v>
      </c>
      <c r="D1492" s="101">
        <v>2</v>
      </c>
      <c r="E1492" s="102" t="s">
        <v>4218</v>
      </c>
      <c r="F1492" s="103">
        <v>7733468</v>
      </c>
      <c r="G1492" s="103">
        <v>4</v>
      </c>
      <c r="H1492" s="104" t="s">
        <v>4219</v>
      </c>
      <c r="I1492" s="104" t="s">
        <v>4220</v>
      </c>
      <c r="J1492" s="105">
        <v>40924</v>
      </c>
      <c r="K1492" s="106">
        <v>6536532.7666666666</v>
      </c>
      <c r="L1492" s="107" t="s">
        <v>43</v>
      </c>
      <c r="M1492" s="108" t="s">
        <v>21</v>
      </c>
      <c r="N1492" s="108" t="s">
        <v>2109</v>
      </c>
      <c r="O1492" s="108" t="s">
        <v>23</v>
      </c>
      <c r="P1492" s="108" t="s">
        <v>24</v>
      </c>
      <c r="Q1492" s="110" t="s">
        <v>4221</v>
      </c>
    </row>
    <row r="1493" spans="1:17" ht="293.25" x14ac:dyDescent="0.25">
      <c r="A1493" s="7">
        <f t="shared" si="23"/>
        <v>1491</v>
      </c>
      <c r="B1493" s="101" t="s">
        <v>16</v>
      </c>
      <c r="C1493" s="101">
        <v>891180084</v>
      </c>
      <c r="D1493" s="101">
        <v>2</v>
      </c>
      <c r="E1493" s="102" t="s">
        <v>4222</v>
      </c>
      <c r="F1493" s="103">
        <v>7697040</v>
      </c>
      <c r="G1493" s="103">
        <v>1</v>
      </c>
      <c r="H1493" s="104" t="s">
        <v>4223</v>
      </c>
      <c r="I1493" s="104" t="s">
        <v>4224</v>
      </c>
      <c r="J1493" s="105">
        <v>40924</v>
      </c>
      <c r="K1493" s="106">
        <v>6536532.7666666666</v>
      </c>
      <c r="L1493" s="107" t="s">
        <v>43</v>
      </c>
      <c r="M1493" s="108" t="s">
        <v>21</v>
      </c>
      <c r="N1493" s="108" t="s">
        <v>2109</v>
      </c>
      <c r="O1493" s="108" t="s">
        <v>23</v>
      </c>
      <c r="P1493" s="108" t="s">
        <v>24</v>
      </c>
      <c r="Q1493" s="110"/>
    </row>
    <row r="1494" spans="1:17" ht="318.75" x14ac:dyDescent="0.25">
      <c r="A1494" s="7">
        <f t="shared" si="23"/>
        <v>1492</v>
      </c>
      <c r="B1494" s="101" t="s">
        <v>16</v>
      </c>
      <c r="C1494" s="101">
        <v>891180084</v>
      </c>
      <c r="D1494" s="101">
        <v>2</v>
      </c>
      <c r="E1494" s="102" t="s">
        <v>4225</v>
      </c>
      <c r="F1494" s="103">
        <v>7701217</v>
      </c>
      <c r="G1494" s="103">
        <v>5</v>
      </c>
      <c r="H1494" s="104" t="s">
        <v>4226</v>
      </c>
      <c r="I1494" s="104" t="s">
        <v>4227</v>
      </c>
      <c r="J1494" s="105">
        <v>40924</v>
      </c>
      <c r="K1494" s="106">
        <v>6536532.7666666666</v>
      </c>
      <c r="L1494" s="107" t="s">
        <v>43</v>
      </c>
      <c r="M1494" s="108" t="s">
        <v>21</v>
      </c>
      <c r="N1494" s="108" t="s">
        <v>2109</v>
      </c>
      <c r="O1494" s="108" t="s">
        <v>23</v>
      </c>
      <c r="P1494" s="108" t="s">
        <v>24</v>
      </c>
      <c r="Q1494" s="110"/>
    </row>
    <row r="1495" spans="1:17" ht="369.75" x14ac:dyDescent="0.25">
      <c r="A1495" s="7">
        <f t="shared" si="23"/>
        <v>1493</v>
      </c>
      <c r="B1495" s="101" t="s">
        <v>16</v>
      </c>
      <c r="C1495" s="101">
        <v>891180084</v>
      </c>
      <c r="D1495" s="101">
        <v>2</v>
      </c>
      <c r="E1495" s="102" t="s">
        <v>4228</v>
      </c>
      <c r="F1495" s="103">
        <v>7717651</v>
      </c>
      <c r="G1495" s="103">
        <v>9</v>
      </c>
      <c r="H1495" s="104" t="s">
        <v>4229</v>
      </c>
      <c r="I1495" s="104" t="s">
        <v>4230</v>
      </c>
      <c r="J1495" s="105">
        <v>40924</v>
      </c>
      <c r="K1495" s="106">
        <v>6536532.7666666666</v>
      </c>
      <c r="L1495" s="107" t="s">
        <v>43</v>
      </c>
      <c r="M1495" s="108" t="s">
        <v>21</v>
      </c>
      <c r="N1495" s="108" t="s">
        <v>2109</v>
      </c>
      <c r="O1495" s="108" t="s">
        <v>23</v>
      </c>
      <c r="P1495" s="108" t="s">
        <v>24</v>
      </c>
      <c r="Q1495" s="110"/>
    </row>
    <row r="1496" spans="1:17" ht="153" x14ac:dyDescent="0.25">
      <c r="A1496" s="7">
        <f t="shared" si="23"/>
        <v>1494</v>
      </c>
      <c r="B1496" s="101" t="s">
        <v>16</v>
      </c>
      <c r="C1496" s="101">
        <v>891180084</v>
      </c>
      <c r="D1496" s="101">
        <v>2</v>
      </c>
      <c r="E1496" s="102" t="s">
        <v>4231</v>
      </c>
      <c r="F1496" s="103">
        <v>1075212451</v>
      </c>
      <c r="G1496" s="103">
        <v>2</v>
      </c>
      <c r="H1496" s="104" t="s">
        <v>4232</v>
      </c>
      <c r="I1496" s="104" t="s">
        <v>4233</v>
      </c>
      <c r="J1496" s="105">
        <v>40924</v>
      </c>
      <c r="K1496" s="106">
        <v>8516040</v>
      </c>
      <c r="L1496" s="107" t="s">
        <v>43</v>
      </c>
      <c r="M1496" s="108" t="s">
        <v>21</v>
      </c>
      <c r="N1496" s="108" t="s">
        <v>2109</v>
      </c>
      <c r="O1496" s="108" t="s">
        <v>23</v>
      </c>
      <c r="P1496" s="108" t="s">
        <v>24</v>
      </c>
      <c r="Q1496" s="110"/>
    </row>
    <row r="1497" spans="1:17" ht="165.75" x14ac:dyDescent="0.25">
      <c r="A1497" s="7">
        <f t="shared" si="23"/>
        <v>1495</v>
      </c>
      <c r="B1497" s="101" t="s">
        <v>16</v>
      </c>
      <c r="C1497" s="101">
        <v>891180084</v>
      </c>
      <c r="D1497" s="101">
        <v>2</v>
      </c>
      <c r="E1497" s="102" t="s">
        <v>4234</v>
      </c>
      <c r="F1497" s="103">
        <v>7698535</v>
      </c>
      <c r="G1497" s="103">
        <v>1</v>
      </c>
      <c r="H1497" s="104" t="s">
        <v>4235</v>
      </c>
      <c r="I1497" s="104" t="s">
        <v>4236</v>
      </c>
      <c r="J1497" s="105">
        <v>40924</v>
      </c>
      <c r="K1497" s="106">
        <v>16729292</v>
      </c>
      <c r="L1497" s="107" t="s">
        <v>43</v>
      </c>
      <c r="M1497" s="108" t="s">
        <v>21</v>
      </c>
      <c r="N1497" s="108" t="s">
        <v>2109</v>
      </c>
      <c r="O1497" s="108" t="s">
        <v>23</v>
      </c>
      <c r="P1497" s="108" t="s">
        <v>24</v>
      </c>
      <c r="Q1497" s="110"/>
    </row>
    <row r="1498" spans="1:17" ht="293.25" x14ac:dyDescent="0.25">
      <c r="A1498" s="7">
        <f t="shared" si="23"/>
        <v>1496</v>
      </c>
      <c r="B1498" s="101" t="s">
        <v>16</v>
      </c>
      <c r="C1498" s="101">
        <v>891180084</v>
      </c>
      <c r="D1498" s="101">
        <v>2</v>
      </c>
      <c r="E1498" s="102" t="s">
        <v>4237</v>
      </c>
      <c r="F1498" s="103">
        <v>36168111</v>
      </c>
      <c r="G1498" s="103">
        <v>2</v>
      </c>
      <c r="H1498" s="104" t="s">
        <v>4238</v>
      </c>
      <c r="I1498" s="104" t="s">
        <v>4239</v>
      </c>
      <c r="J1498" s="105">
        <v>40924</v>
      </c>
      <c r="K1498" s="106">
        <v>7380570</v>
      </c>
      <c r="L1498" s="107" t="s">
        <v>43</v>
      </c>
      <c r="M1498" s="108" t="s">
        <v>21</v>
      </c>
      <c r="N1498" s="108" t="s">
        <v>2109</v>
      </c>
      <c r="O1498" s="108" t="s">
        <v>23</v>
      </c>
      <c r="P1498" s="108" t="s">
        <v>24</v>
      </c>
      <c r="Q1498" s="110"/>
    </row>
    <row r="1499" spans="1:17" ht="153" x14ac:dyDescent="0.25">
      <c r="A1499" s="7">
        <f t="shared" si="23"/>
        <v>1497</v>
      </c>
      <c r="B1499" s="101" t="s">
        <v>16</v>
      </c>
      <c r="C1499" s="101">
        <v>891180084</v>
      </c>
      <c r="D1499" s="101">
        <v>2</v>
      </c>
      <c r="E1499" s="102" t="s">
        <v>4240</v>
      </c>
      <c r="F1499" s="103">
        <v>1075232353</v>
      </c>
      <c r="G1499" s="103">
        <v>4</v>
      </c>
      <c r="H1499" s="104" t="s">
        <v>4241</v>
      </c>
      <c r="I1499" s="104" t="s">
        <v>4242</v>
      </c>
      <c r="J1499" s="105">
        <v>40924</v>
      </c>
      <c r="K1499" s="106">
        <v>6245096</v>
      </c>
      <c r="L1499" s="107" t="s">
        <v>43</v>
      </c>
      <c r="M1499" s="108" t="s">
        <v>21</v>
      </c>
      <c r="N1499" s="108" t="s">
        <v>2109</v>
      </c>
      <c r="O1499" s="108" t="s">
        <v>23</v>
      </c>
      <c r="P1499" s="108" t="s">
        <v>24</v>
      </c>
      <c r="Q1499" s="110"/>
    </row>
    <row r="1500" spans="1:17" ht="293.25" x14ac:dyDescent="0.25">
      <c r="A1500" s="7">
        <f t="shared" si="23"/>
        <v>1498</v>
      </c>
      <c r="B1500" s="101" t="s">
        <v>16</v>
      </c>
      <c r="C1500" s="101">
        <v>891180084</v>
      </c>
      <c r="D1500" s="101">
        <v>2</v>
      </c>
      <c r="E1500" s="102" t="s">
        <v>4243</v>
      </c>
      <c r="F1500" s="103">
        <v>7708538</v>
      </c>
      <c r="G1500" s="103">
        <v>6</v>
      </c>
      <c r="H1500" s="104" t="s">
        <v>4244</v>
      </c>
      <c r="I1500" s="104" t="s">
        <v>4245</v>
      </c>
      <c r="J1500" s="105">
        <v>40924</v>
      </c>
      <c r="K1500" s="106">
        <v>8118627.0000000009</v>
      </c>
      <c r="L1500" s="107" t="s">
        <v>43</v>
      </c>
      <c r="M1500" s="108" t="s">
        <v>21</v>
      </c>
      <c r="N1500" s="108" t="s">
        <v>2109</v>
      </c>
      <c r="O1500" s="108" t="s">
        <v>23</v>
      </c>
      <c r="P1500" s="108" t="s">
        <v>24</v>
      </c>
      <c r="Q1500" s="110"/>
    </row>
    <row r="1501" spans="1:17" ht="395.25" x14ac:dyDescent="0.25">
      <c r="A1501" s="7">
        <f t="shared" si="23"/>
        <v>1499</v>
      </c>
      <c r="B1501" s="101" t="s">
        <v>16</v>
      </c>
      <c r="C1501" s="101">
        <v>891180084</v>
      </c>
      <c r="D1501" s="101">
        <v>2</v>
      </c>
      <c r="E1501" s="102" t="s">
        <v>4246</v>
      </c>
      <c r="F1501" s="103">
        <v>36184778</v>
      </c>
      <c r="G1501" s="103">
        <v>1</v>
      </c>
      <c r="H1501" s="104" t="s">
        <v>4247</v>
      </c>
      <c r="I1501" s="104" t="s">
        <v>4248</v>
      </c>
      <c r="J1501" s="105">
        <v>40924</v>
      </c>
      <c r="K1501" s="106">
        <v>7380570</v>
      </c>
      <c r="L1501" s="107" t="s">
        <v>43</v>
      </c>
      <c r="M1501" s="108" t="s">
        <v>21</v>
      </c>
      <c r="N1501" s="108" t="s">
        <v>2109</v>
      </c>
      <c r="O1501" s="108" t="s">
        <v>23</v>
      </c>
      <c r="P1501" s="108" t="s">
        <v>24</v>
      </c>
      <c r="Q1501" s="110"/>
    </row>
    <row r="1502" spans="1:17" ht="165.75" x14ac:dyDescent="0.25">
      <c r="A1502" s="7">
        <f t="shared" si="23"/>
        <v>1500</v>
      </c>
      <c r="B1502" s="101" t="s">
        <v>16</v>
      </c>
      <c r="C1502" s="101">
        <v>891180084</v>
      </c>
      <c r="D1502" s="101">
        <v>2</v>
      </c>
      <c r="E1502" s="102" t="s">
        <v>4249</v>
      </c>
      <c r="F1502" s="103">
        <v>1075216551</v>
      </c>
      <c r="G1502" s="103">
        <v>9</v>
      </c>
      <c r="H1502" s="104" t="s">
        <v>4250</v>
      </c>
      <c r="I1502" s="104" t="s">
        <v>4251</v>
      </c>
      <c r="J1502" s="105">
        <v>40924</v>
      </c>
      <c r="K1502" s="106">
        <v>8913455.1999999993</v>
      </c>
      <c r="L1502" s="107" t="s">
        <v>43</v>
      </c>
      <c r="M1502" s="108" t="s">
        <v>21</v>
      </c>
      <c r="N1502" s="108" t="s">
        <v>2109</v>
      </c>
      <c r="O1502" s="108" t="s">
        <v>23</v>
      </c>
      <c r="P1502" s="108" t="s">
        <v>24</v>
      </c>
      <c r="Q1502" s="109"/>
    </row>
    <row r="1503" spans="1:17" ht="191.25" x14ac:dyDescent="0.25">
      <c r="A1503" s="7">
        <f t="shared" si="23"/>
        <v>1501</v>
      </c>
      <c r="B1503" s="101" t="s">
        <v>16</v>
      </c>
      <c r="C1503" s="101">
        <v>891180084</v>
      </c>
      <c r="D1503" s="101">
        <v>2</v>
      </c>
      <c r="E1503" s="102" t="s">
        <v>3981</v>
      </c>
      <c r="F1503" s="103">
        <v>1075209464</v>
      </c>
      <c r="G1503" s="103">
        <v>7</v>
      </c>
      <c r="H1503" s="104" t="s">
        <v>4252</v>
      </c>
      <c r="I1503" s="104" t="s">
        <v>4253</v>
      </c>
      <c r="J1503" s="105">
        <v>40924</v>
      </c>
      <c r="K1503" s="106">
        <v>5942303.4666666668</v>
      </c>
      <c r="L1503" s="107" t="s">
        <v>43</v>
      </c>
      <c r="M1503" s="108" t="s">
        <v>21</v>
      </c>
      <c r="N1503" s="108" t="s">
        <v>2109</v>
      </c>
      <c r="O1503" s="108" t="s">
        <v>23</v>
      </c>
      <c r="P1503" s="108" t="s">
        <v>24</v>
      </c>
      <c r="Q1503" s="109"/>
    </row>
    <row r="1504" spans="1:17" ht="114.75" x14ac:dyDescent="0.25">
      <c r="A1504" s="7">
        <f t="shared" si="23"/>
        <v>1502</v>
      </c>
      <c r="B1504" s="101" t="s">
        <v>16</v>
      </c>
      <c r="C1504" s="101">
        <v>891180084</v>
      </c>
      <c r="D1504" s="101">
        <v>2</v>
      </c>
      <c r="E1504" s="102" t="s">
        <v>4254</v>
      </c>
      <c r="F1504" s="103">
        <v>36313657</v>
      </c>
      <c r="G1504" s="103">
        <v>3</v>
      </c>
      <c r="H1504" s="104" t="s">
        <v>4255</v>
      </c>
      <c r="I1504" s="104" t="s">
        <v>4256</v>
      </c>
      <c r="J1504" s="105">
        <v>40924</v>
      </c>
      <c r="K1504" s="106">
        <v>8913455.1999999993</v>
      </c>
      <c r="L1504" s="107" t="s">
        <v>43</v>
      </c>
      <c r="M1504" s="108" t="s">
        <v>21</v>
      </c>
      <c r="N1504" s="108" t="s">
        <v>2109</v>
      </c>
      <c r="O1504" s="108" t="s">
        <v>23</v>
      </c>
      <c r="P1504" s="108" t="s">
        <v>24</v>
      </c>
      <c r="Q1504" s="109"/>
    </row>
    <row r="1505" spans="1:17" ht="178.5" x14ac:dyDescent="0.25">
      <c r="A1505" s="7">
        <f t="shared" si="23"/>
        <v>1503</v>
      </c>
      <c r="B1505" s="101" t="s">
        <v>16</v>
      </c>
      <c r="C1505" s="101">
        <v>891180084</v>
      </c>
      <c r="D1505" s="101">
        <v>2</v>
      </c>
      <c r="E1505" s="102" t="s">
        <v>4257</v>
      </c>
      <c r="F1505" s="103">
        <v>26560094</v>
      </c>
      <c r="G1505" s="103">
        <v>9</v>
      </c>
      <c r="H1505" s="104" t="s">
        <v>4258</v>
      </c>
      <c r="I1505" s="104" t="s">
        <v>4259</v>
      </c>
      <c r="J1505" s="105">
        <v>40924</v>
      </c>
      <c r="K1505" s="106">
        <v>5942303.4666666668</v>
      </c>
      <c r="L1505" s="107" t="s">
        <v>43</v>
      </c>
      <c r="M1505" s="108" t="s">
        <v>21</v>
      </c>
      <c r="N1505" s="108" t="s">
        <v>2109</v>
      </c>
      <c r="O1505" s="108" t="s">
        <v>23</v>
      </c>
      <c r="P1505" s="108" t="s">
        <v>24</v>
      </c>
      <c r="Q1505" s="109"/>
    </row>
    <row r="1506" spans="1:17" ht="191.25" x14ac:dyDescent="0.25">
      <c r="A1506" s="7">
        <f t="shared" si="23"/>
        <v>1504</v>
      </c>
      <c r="B1506" s="101" t="s">
        <v>16</v>
      </c>
      <c r="C1506" s="101">
        <v>891180084</v>
      </c>
      <c r="D1506" s="101">
        <v>2</v>
      </c>
      <c r="E1506" s="102" t="s">
        <v>4260</v>
      </c>
      <c r="F1506" s="103">
        <v>1075229601</v>
      </c>
      <c r="G1506" s="103">
        <v>5</v>
      </c>
      <c r="H1506" s="104" t="s">
        <v>4261</v>
      </c>
      <c r="I1506" s="104" t="s">
        <v>4262</v>
      </c>
      <c r="J1506" s="105">
        <v>40924</v>
      </c>
      <c r="K1506" s="106">
        <v>5348074.166666666</v>
      </c>
      <c r="L1506" s="107" t="s">
        <v>43</v>
      </c>
      <c r="M1506" s="108" t="s">
        <v>21</v>
      </c>
      <c r="N1506" s="108" t="s">
        <v>2109</v>
      </c>
      <c r="O1506" s="108" t="s">
        <v>23</v>
      </c>
      <c r="P1506" s="108" t="s">
        <v>24</v>
      </c>
      <c r="Q1506" s="109"/>
    </row>
    <row r="1507" spans="1:17" ht="153" x14ac:dyDescent="0.25">
      <c r="A1507" s="7">
        <f t="shared" si="23"/>
        <v>1505</v>
      </c>
      <c r="B1507" s="101" t="s">
        <v>16</v>
      </c>
      <c r="C1507" s="101">
        <v>891180084</v>
      </c>
      <c r="D1507" s="101">
        <v>2</v>
      </c>
      <c r="E1507" s="102" t="s">
        <v>4263</v>
      </c>
      <c r="F1507" s="103">
        <v>12114557</v>
      </c>
      <c r="G1507" s="103">
        <v>4</v>
      </c>
      <c r="H1507" s="104" t="s">
        <v>4264</v>
      </c>
      <c r="I1507" s="104" t="s">
        <v>4265</v>
      </c>
      <c r="J1507" s="105">
        <v>40924</v>
      </c>
      <c r="K1507" s="106">
        <v>11581817</v>
      </c>
      <c r="L1507" s="107" t="s">
        <v>43</v>
      </c>
      <c r="M1507" s="108" t="s">
        <v>21</v>
      </c>
      <c r="N1507" s="108" t="s">
        <v>2109</v>
      </c>
      <c r="O1507" s="108" t="s">
        <v>23</v>
      </c>
      <c r="P1507" s="108" t="s">
        <v>24</v>
      </c>
      <c r="Q1507" s="110"/>
    </row>
    <row r="1508" spans="1:17" ht="191.25" x14ac:dyDescent="0.25">
      <c r="A1508" s="7">
        <f t="shared" si="23"/>
        <v>1506</v>
      </c>
      <c r="B1508" s="101" t="s">
        <v>16</v>
      </c>
      <c r="C1508" s="101">
        <v>891180084</v>
      </c>
      <c r="D1508" s="101">
        <v>2</v>
      </c>
      <c r="E1508" s="102" t="s">
        <v>4266</v>
      </c>
      <c r="F1508" s="103">
        <v>7719841</v>
      </c>
      <c r="G1508" s="103">
        <v>0</v>
      </c>
      <c r="H1508" s="104" t="s">
        <v>4267</v>
      </c>
      <c r="I1508" s="104" t="s">
        <v>3972</v>
      </c>
      <c r="J1508" s="105">
        <v>40924</v>
      </c>
      <c r="K1508" s="106">
        <v>13057930</v>
      </c>
      <c r="L1508" s="107" t="s">
        <v>43</v>
      </c>
      <c r="M1508" s="108" t="s">
        <v>21</v>
      </c>
      <c r="N1508" s="108" t="s">
        <v>2109</v>
      </c>
      <c r="O1508" s="108" t="s">
        <v>23</v>
      </c>
      <c r="P1508" s="108" t="s">
        <v>24</v>
      </c>
      <c r="Q1508" s="110"/>
    </row>
    <row r="1509" spans="1:17" ht="140.25" x14ac:dyDescent="0.25">
      <c r="A1509" s="7">
        <f t="shared" si="23"/>
        <v>1507</v>
      </c>
      <c r="B1509" s="101" t="s">
        <v>16</v>
      </c>
      <c r="C1509" s="101">
        <v>891180084</v>
      </c>
      <c r="D1509" s="101">
        <v>2</v>
      </c>
      <c r="E1509" s="102" t="s">
        <v>4268</v>
      </c>
      <c r="F1509" s="103">
        <v>26593865</v>
      </c>
      <c r="G1509" s="103">
        <v>2</v>
      </c>
      <c r="H1509" s="104" t="s">
        <v>4269</v>
      </c>
      <c r="I1509" s="104" t="s">
        <v>4270</v>
      </c>
      <c r="J1509" s="105">
        <v>40924</v>
      </c>
      <c r="K1509" s="106">
        <v>11684009.166666666</v>
      </c>
      <c r="L1509" s="107" t="s">
        <v>43</v>
      </c>
      <c r="M1509" s="108" t="s">
        <v>21</v>
      </c>
      <c r="N1509" s="108" t="s">
        <v>2109</v>
      </c>
      <c r="O1509" s="108" t="s">
        <v>23</v>
      </c>
      <c r="P1509" s="108" t="s">
        <v>24</v>
      </c>
      <c r="Q1509" s="110"/>
    </row>
    <row r="1510" spans="1:17" ht="153" x14ac:dyDescent="0.25">
      <c r="A1510" s="7">
        <f t="shared" si="23"/>
        <v>1508</v>
      </c>
      <c r="B1510" s="101" t="s">
        <v>16</v>
      </c>
      <c r="C1510" s="101">
        <v>891180084</v>
      </c>
      <c r="D1510" s="101">
        <v>2</v>
      </c>
      <c r="E1510" s="102" t="s">
        <v>4271</v>
      </c>
      <c r="F1510" s="103">
        <v>7693520</v>
      </c>
      <c r="G1510" s="103">
        <v>7</v>
      </c>
      <c r="H1510" s="104" t="s">
        <v>4272</v>
      </c>
      <c r="I1510" s="104" t="s">
        <v>4265</v>
      </c>
      <c r="J1510" s="105">
        <v>40924</v>
      </c>
      <c r="K1510" s="106">
        <v>11581817</v>
      </c>
      <c r="L1510" s="107" t="s">
        <v>43</v>
      </c>
      <c r="M1510" s="108" t="s">
        <v>21</v>
      </c>
      <c r="N1510" s="108" t="s">
        <v>2109</v>
      </c>
      <c r="O1510" s="108" t="s">
        <v>23</v>
      </c>
      <c r="P1510" s="108" t="s">
        <v>24</v>
      </c>
      <c r="Q1510" s="110"/>
    </row>
    <row r="1511" spans="1:17" ht="140.25" x14ac:dyDescent="0.25">
      <c r="A1511" s="7">
        <f t="shared" si="23"/>
        <v>1509</v>
      </c>
      <c r="B1511" s="101" t="s">
        <v>16</v>
      </c>
      <c r="C1511" s="101">
        <v>891180084</v>
      </c>
      <c r="D1511" s="101">
        <v>2</v>
      </c>
      <c r="E1511" s="112" t="s">
        <v>4273</v>
      </c>
      <c r="F1511" s="103">
        <v>1075243654</v>
      </c>
      <c r="G1511" s="103">
        <v>3</v>
      </c>
      <c r="H1511" s="104" t="s">
        <v>4274</v>
      </c>
      <c r="I1511" s="104" t="s">
        <v>4275</v>
      </c>
      <c r="J1511" s="105">
        <v>40924</v>
      </c>
      <c r="K1511" s="106">
        <v>5109625</v>
      </c>
      <c r="L1511" s="107" t="s">
        <v>43</v>
      </c>
      <c r="M1511" s="108" t="s">
        <v>21</v>
      </c>
      <c r="N1511" s="108" t="s">
        <v>2109</v>
      </c>
      <c r="O1511" s="108" t="s">
        <v>23</v>
      </c>
      <c r="P1511" s="108" t="s">
        <v>24</v>
      </c>
      <c r="Q1511" s="110"/>
    </row>
    <row r="1512" spans="1:17" ht="140.25" x14ac:dyDescent="0.25">
      <c r="A1512" s="7">
        <f t="shared" si="23"/>
        <v>1510</v>
      </c>
      <c r="B1512" s="101" t="s">
        <v>16</v>
      </c>
      <c r="C1512" s="101">
        <v>891180084</v>
      </c>
      <c r="D1512" s="101">
        <v>2</v>
      </c>
      <c r="E1512" s="102" t="s">
        <v>4276</v>
      </c>
      <c r="F1512" s="103">
        <v>1075240265</v>
      </c>
      <c r="G1512" s="103">
        <v>8</v>
      </c>
      <c r="H1512" s="104" t="s">
        <v>4277</v>
      </c>
      <c r="I1512" s="104" t="s">
        <v>4278</v>
      </c>
      <c r="J1512" s="105">
        <v>40924</v>
      </c>
      <c r="K1512" s="106">
        <v>6245096</v>
      </c>
      <c r="L1512" s="107" t="s">
        <v>43</v>
      </c>
      <c r="M1512" s="108" t="s">
        <v>21</v>
      </c>
      <c r="N1512" s="108" t="s">
        <v>2109</v>
      </c>
      <c r="O1512" s="108" t="s">
        <v>23</v>
      </c>
      <c r="P1512" s="108" t="s">
        <v>24</v>
      </c>
      <c r="Q1512" s="110"/>
    </row>
    <row r="1513" spans="1:17" ht="127.5" x14ac:dyDescent="0.25">
      <c r="A1513" s="7">
        <f t="shared" si="23"/>
        <v>1511</v>
      </c>
      <c r="B1513" s="101" t="s">
        <v>16</v>
      </c>
      <c r="C1513" s="101">
        <v>891180084</v>
      </c>
      <c r="D1513" s="101">
        <v>2</v>
      </c>
      <c r="E1513" s="102" t="s">
        <v>4279</v>
      </c>
      <c r="F1513" s="103">
        <v>30517262</v>
      </c>
      <c r="G1513" s="103">
        <v>2</v>
      </c>
      <c r="H1513" s="104" t="s">
        <v>4280</v>
      </c>
      <c r="I1513" s="104" t="s">
        <v>4281</v>
      </c>
      <c r="J1513" s="105">
        <v>40924</v>
      </c>
      <c r="K1513" s="106">
        <v>5942303.4666666668</v>
      </c>
      <c r="L1513" s="107" t="s">
        <v>43</v>
      </c>
      <c r="M1513" s="108" t="s">
        <v>21</v>
      </c>
      <c r="N1513" s="108" t="s">
        <v>2109</v>
      </c>
      <c r="O1513" s="108" t="s">
        <v>23</v>
      </c>
      <c r="P1513" s="108" t="s">
        <v>24</v>
      </c>
      <c r="Q1513" s="111" t="s">
        <v>3904</v>
      </c>
    </row>
    <row r="1514" spans="1:17" ht="127.5" x14ac:dyDescent="0.25">
      <c r="A1514" s="7">
        <f t="shared" si="23"/>
        <v>1512</v>
      </c>
      <c r="B1514" s="101" t="s">
        <v>16</v>
      </c>
      <c r="C1514" s="101">
        <v>891180084</v>
      </c>
      <c r="D1514" s="101">
        <v>2</v>
      </c>
      <c r="E1514" s="102" t="s">
        <v>4282</v>
      </c>
      <c r="F1514" s="103">
        <v>36167412</v>
      </c>
      <c r="G1514" s="103">
        <v>1</v>
      </c>
      <c r="H1514" s="104" t="s">
        <v>4283</v>
      </c>
      <c r="I1514" s="104" t="s">
        <v>4284</v>
      </c>
      <c r="J1514" s="105">
        <v>40924</v>
      </c>
      <c r="K1514" s="106">
        <v>5942303.4666666668</v>
      </c>
      <c r="L1514" s="107" t="s">
        <v>43</v>
      </c>
      <c r="M1514" s="108" t="s">
        <v>21</v>
      </c>
      <c r="N1514" s="108" t="s">
        <v>2109</v>
      </c>
      <c r="O1514" s="108" t="s">
        <v>23</v>
      </c>
      <c r="P1514" s="108" t="s">
        <v>24</v>
      </c>
      <c r="Q1514" s="109"/>
    </row>
    <row r="1515" spans="1:17" ht="140.25" x14ac:dyDescent="0.25">
      <c r="A1515" s="7">
        <f t="shared" si="23"/>
        <v>1513</v>
      </c>
      <c r="B1515" s="101" t="s">
        <v>16</v>
      </c>
      <c r="C1515" s="101">
        <v>891180084</v>
      </c>
      <c r="D1515" s="101">
        <v>2</v>
      </c>
      <c r="E1515" s="102" t="s">
        <v>4285</v>
      </c>
      <c r="F1515" s="103">
        <v>34567474</v>
      </c>
      <c r="G1515" s="103">
        <v>5</v>
      </c>
      <c r="H1515" s="104" t="s">
        <v>4286</v>
      </c>
      <c r="I1515" s="104" t="s">
        <v>4275</v>
      </c>
      <c r="J1515" s="105">
        <v>40924</v>
      </c>
      <c r="K1515" s="106">
        <v>5109625</v>
      </c>
      <c r="L1515" s="107" t="s">
        <v>43</v>
      </c>
      <c r="M1515" s="108" t="s">
        <v>21</v>
      </c>
      <c r="N1515" s="108" t="s">
        <v>2109</v>
      </c>
      <c r="O1515" s="108" t="s">
        <v>23</v>
      </c>
      <c r="P1515" s="108" t="s">
        <v>24</v>
      </c>
      <c r="Q1515" s="110"/>
    </row>
    <row r="1516" spans="1:17" ht="140.25" x14ac:dyDescent="0.25">
      <c r="A1516" s="7">
        <f t="shared" si="23"/>
        <v>1514</v>
      </c>
      <c r="B1516" s="101" t="s">
        <v>16</v>
      </c>
      <c r="C1516" s="101">
        <v>891180084</v>
      </c>
      <c r="D1516" s="101">
        <v>2</v>
      </c>
      <c r="E1516" s="102" t="s">
        <v>4287</v>
      </c>
      <c r="F1516" s="103">
        <v>1075221742</v>
      </c>
      <c r="G1516" s="103">
        <v>9</v>
      </c>
      <c r="H1516" s="104" t="s">
        <v>4288</v>
      </c>
      <c r="I1516" s="104" t="s">
        <v>4275</v>
      </c>
      <c r="J1516" s="105">
        <v>40924</v>
      </c>
      <c r="K1516" s="106">
        <v>5109625</v>
      </c>
      <c r="L1516" s="107" t="s">
        <v>43</v>
      </c>
      <c r="M1516" s="108" t="s">
        <v>21</v>
      </c>
      <c r="N1516" s="108" t="s">
        <v>2109</v>
      </c>
      <c r="O1516" s="108" t="s">
        <v>23</v>
      </c>
      <c r="P1516" s="108" t="s">
        <v>24</v>
      </c>
      <c r="Q1516" s="110"/>
    </row>
    <row r="1517" spans="1:17" ht="114.75" x14ac:dyDescent="0.25">
      <c r="A1517" s="7">
        <f t="shared" si="23"/>
        <v>1515</v>
      </c>
      <c r="B1517" s="101" t="s">
        <v>16</v>
      </c>
      <c r="C1517" s="101">
        <v>891180084</v>
      </c>
      <c r="D1517" s="101">
        <v>2</v>
      </c>
      <c r="E1517" s="102" t="s">
        <v>4289</v>
      </c>
      <c r="F1517" s="103">
        <v>36291620</v>
      </c>
      <c r="G1517" s="103">
        <v>5</v>
      </c>
      <c r="H1517" s="104" t="s">
        <v>4290</v>
      </c>
      <c r="I1517" s="104" t="s">
        <v>4291</v>
      </c>
      <c r="J1517" s="105">
        <v>40924</v>
      </c>
      <c r="K1517" s="106">
        <v>5942303.4666666668</v>
      </c>
      <c r="L1517" s="107" t="s">
        <v>43</v>
      </c>
      <c r="M1517" s="108" t="s">
        <v>21</v>
      </c>
      <c r="N1517" s="108" t="s">
        <v>2109</v>
      </c>
      <c r="O1517" s="108" t="s">
        <v>23</v>
      </c>
      <c r="P1517" s="108" t="s">
        <v>24</v>
      </c>
      <c r="Q1517" s="109"/>
    </row>
    <row r="1518" spans="1:17" ht="306" x14ac:dyDescent="0.25">
      <c r="A1518" s="7">
        <f t="shared" si="23"/>
        <v>1516</v>
      </c>
      <c r="B1518" s="101" t="s">
        <v>16</v>
      </c>
      <c r="C1518" s="101">
        <v>891180084</v>
      </c>
      <c r="D1518" s="101">
        <v>2</v>
      </c>
      <c r="E1518" s="102" t="s">
        <v>4292</v>
      </c>
      <c r="F1518" s="103">
        <v>26431299</v>
      </c>
      <c r="G1518" s="103">
        <v>9</v>
      </c>
      <c r="H1518" s="104" t="s">
        <v>4293</v>
      </c>
      <c r="I1518" s="104" t="s">
        <v>4294</v>
      </c>
      <c r="J1518" s="105">
        <v>40924</v>
      </c>
      <c r="K1518" s="106">
        <v>11973866.666666668</v>
      </c>
      <c r="L1518" s="107" t="s">
        <v>43</v>
      </c>
      <c r="M1518" s="108" t="s">
        <v>21</v>
      </c>
      <c r="N1518" s="108" t="s">
        <v>2109</v>
      </c>
      <c r="O1518" s="108" t="s">
        <v>23</v>
      </c>
      <c r="P1518" s="108" t="s">
        <v>24</v>
      </c>
      <c r="Q1518" s="109"/>
    </row>
    <row r="1519" spans="1:17" ht="89.25" x14ac:dyDescent="0.25">
      <c r="A1519" s="7">
        <f t="shared" si="23"/>
        <v>1517</v>
      </c>
      <c r="B1519" s="101" t="s">
        <v>16</v>
      </c>
      <c r="C1519" s="101">
        <v>891180084</v>
      </c>
      <c r="D1519" s="101">
        <v>2</v>
      </c>
      <c r="E1519" s="102" t="s">
        <v>4295</v>
      </c>
      <c r="F1519" s="103">
        <v>7717164</v>
      </c>
      <c r="G1519" s="103">
        <v>3</v>
      </c>
      <c r="H1519" s="104" t="s">
        <v>4296</v>
      </c>
      <c r="I1519" s="104" t="s">
        <v>4297</v>
      </c>
      <c r="J1519" s="105">
        <v>40924</v>
      </c>
      <c r="K1519" s="106">
        <v>5109625</v>
      </c>
      <c r="L1519" s="107" t="s">
        <v>43</v>
      </c>
      <c r="M1519" s="108" t="s">
        <v>21</v>
      </c>
      <c r="N1519" s="108" t="s">
        <v>2109</v>
      </c>
      <c r="O1519" s="108" t="s">
        <v>23</v>
      </c>
      <c r="P1519" s="108" t="s">
        <v>24</v>
      </c>
      <c r="Q1519" s="110"/>
    </row>
    <row r="1520" spans="1:17" ht="140.25" x14ac:dyDescent="0.25">
      <c r="A1520" s="7">
        <f t="shared" si="23"/>
        <v>1518</v>
      </c>
      <c r="B1520" s="101" t="s">
        <v>16</v>
      </c>
      <c r="C1520" s="101">
        <v>891180084</v>
      </c>
      <c r="D1520" s="101">
        <v>2</v>
      </c>
      <c r="E1520" s="102" t="s">
        <v>4298</v>
      </c>
      <c r="F1520" s="103">
        <v>55114443</v>
      </c>
      <c r="G1520" s="103">
        <v>1</v>
      </c>
      <c r="H1520" s="104" t="s">
        <v>4299</v>
      </c>
      <c r="I1520" s="104" t="s">
        <v>4275</v>
      </c>
      <c r="J1520" s="105">
        <v>40924</v>
      </c>
      <c r="K1520" s="106">
        <v>5109625</v>
      </c>
      <c r="L1520" s="107" t="s">
        <v>43</v>
      </c>
      <c r="M1520" s="108" t="s">
        <v>21</v>
      </c>
      <c r="N1520" s="108" t="s">
        <v>2109</v>
      </c>
      <c r="O1520" s="108" t="s">
        <v>23</v>
      </c>
      <c r="P1520" s="108" t="s">
        <v>24</v>
      </c>
      <c r="Q1520" s="110"/>
    </row>
    <row r="1521" spans="1:17" ht="140.25" x14ac:dyDescent="0.25">
      <c r="A1521" s="7">
        <f t="shared" si="23"/>
        <v>1519</v>
      </c>
      <c r="B1521" s="101" t="s">
        <v>16</v>
      </c>
      <c r="C1521" s="101">
        <v>891180084</v>
      </c>
      <c r="D1521" s="101">
        <v>2</v>
      </c>
      <c r="E1521" s="102" t="s">
        <v>4300</v>
      </c>
      <c r="F1521" s="103">
        <v>12127768</v>
      </c>
      <c r="G1521" s="103">
        <v>8</v>
      </c>
      <c r="H1521" s="104" t="s">
        <v>4301</v>
      </c>
      <c r="I1521" s="104" t="s">
        <v>4302</v>
      </c>
      <c r="J1521" s="105">
        <v>40924</v>
      </c>
      <c r="K1521" s="106">
        <v>7380570</v>
      </c>
      <c r="L1521" s="107" t="s">
        <v>43</v>
      </c>
      <c r="M1521" s="108" t="s">
        <v>21</v>
      </c>
      <c r="N1521" s="108" t="s">
        <v>2109</v>
      </c>
      <c r="O1521" s="108" t="s">
        <v>23</v>
      </c>
      <c r="P1521" s="108" t="s">
        <v>24</v>
      </c>
      <c r="Q1521" s="110"/>
    </row>
    <row r="1522" spans="1:17" ht="127.5" x14ac:dyDescent="0.25">
      <c r="A1522" s="7">
        <f t="shared" si="23"/>
        <v>1520</v>
      </c>
      <c r="B1522" s="101" t="s">
        <v>16</v>
      </c>
      <c r="C1522" s="101">
        <v>891180084</v>
      </c>
      <c r="D1522" s="101">
        <v>2</v>
      </c>
      <c r="E1522" s="102" t="s">
        <v>4303</v>
      </c>
      <c r="F1522" s="103">
        <v>55166342</v>
      </c>
      <c r="G1522" s="103">
        <v>7</v>
      </c>
      <c r="H1522" s="104" t="s">
        <v>4304</v>
      </c>
      <c r="I1522" s="104" t="s">
        <v>4305</v>
      </c>
      <c r="J1522" s="105">
        <v>40924</v>
      </c>
      <c r="K1522" s="106">
        <v>12982229.866666667</v>
      </c>
      <c r="L1522" s="107" t="s">
        <v>43</v>
      </c>
      <c r="M1522" s="108" t="s">
        <v>21</v>
      </c>
      <c r="N1522" s="108" t="s">
        <v>2109</v>
      </c>
      <c r="O1522" s="108" t="s">
        <v>23</v>
      </c>
      <c r="P1522" s="108" t="s">
        <v>24</v>
      </c>
      <c r="Q1522" s="109"/>
    </row>
    <row r="1523" spans="1:17" ht="140.25" x14ac:dyDescent="0.25">
      <c r="A1523" s="7">
        <f t="shared" si="23"/>
        <v>1521</v>
      </c>
      <c r="B1523" s="101" t="s">
        <v>16</v>
      </c>
      <c r="C1523" s="101">
        <v>891180084</v>
      </c>
      <c r="D1523" s="101">
        <v>2</v>
      </c>
      <c r="E1523" s="102" t="s">
        <v>4306</v>
      </c>
      <c r="F1523" s="103">
        <v>17653804</v>
      </c>
      <c r="G1523" s="103">
        <v>9</v>
      </c>
      <c r="H1523" s="104" t="s">
        <v>4307</v>
      </c>
      <c r="I1523" s="104" t="s">
        <v>4308</v>
      </c>
      <c r="J1523" s="105">
        <v>40924</v>
      </c>
      <c r="K1523" s="106">
        <v>19473344.800000001</v>
      </c>
      <c r="L1523" s="107" t="s">
        <v>43</v>
      </c>
      <c r="M1523" s="108" t="s">
        <v>21</v>
      </c>
      <c r="N1523" s="108" t="s">
        <v>2109</v>
      </c>
      <c r="O1523" s="108" t="s">
        <v>23</v>
      </c>
      <c r="P1523" s="108" t="s">
        <v>24</v>
      </c>
      <c r="Q1523" s="110"/>
    </row>
    <row r="1524" spans="1:17" ht="89.25" x14ac:dyDescent="0.25">
      <c r="A1524" s="7">
        <f t="shared" si="23"/>
        <v>1522</v>
      </c>
      <c r="B1524" s="101" t="s">
        <v>16</v>
      </c>
      <c r="C1524" s="101">
        <v>891180084</v>
      </c>
      <c r="D1524" s="101">
        <v>2</v>
      </c>
      <c r="E1524" s="102" t="s">
        <v>4309</v>
      </c>
      <c r="F1524" s="103">
        <v>55169923</v>
      </c>
      <c r="G1524" s="103">
        <v>1</v>
      </c>
      <c r="H1524" s="104" t="s">
        <v>4310</v>
      </c>
      <c r="I1524" s="104" t="s">
        <v>4297</v>
      </c>
      <c r="J1524" s="105">
        <v>40924</v>
      </c>
      <c r="K1524" s="106">
        <v>5109625</v>
      </c>
      <c r="L1524" s="107" t="s">
        <v>43</v>
      </c>
      <c r="M1524" s="108" t="s">
        <v>21</v>
      </c>
      <c r="N1524" s="108" t="s">
        <v>2109</v>
      </c>
      <c r="O1524" s="108" t="s">
        <v>23</v>
      </c>
      <c r="P1524" s="108" t="s">
        <v>24</v>
      </c>
      <c r="Q1524" s="110"/>
    </row>
    <row r="1525" spans="1:17" ht="51" x14ac:dyDescent="0.25">
      <c r="A1525" s="7">
        <f t="shared" si="23"/>
        <v>1523</v>
      </c>
      <c r="B1525" s="101" t="s">
        <v>16</v>
      </c>
      <c r="C1525" s="101">
        <v>891180084</v>
      </c>
      <c r="D1525" s="101">
        <v>2</v>
      </c>
      <c r="E1525" s="102" t="s">
        <v>4311</v>
      </c>
      <c r="F1525" s="103">
        <v>79409599</v>
      </c>
      <c r="G1525" s="103">
        <v>4</v>
      </c>
      <c r="H1525" s="104" t="s">
        <v>4312</v>
      </c>
      <c r="I1525" s="104" t="s">
        <v>4090</v>
      </c>
      <c r="J1525" s="105">
        <v>40924</v>
      </c>
      <c r="K1525" s="106">
        <v>5109625</v>
      </c>
      <c r="L1525" s="107" t="s">
        <v>43</v>
      </c>
      <c r="M1525" s="108" t="s">
        <v>21</v>
      </c>
      <c r="N1525" s="108" t="s">
        <v>2109</v>
      </c>
      <c r="O1525" s="108" t="s">
        <v>23</v>
      </c>
      <c r="P1525" s="108" t="s">
        <v>24</v>
      </c>
      <c r="Q1525" s="110"/>
    </row>
    <row r="1526" spans="1:17" ht="165.75" x14ac:dyDescent="0.25">
      <c r="A1526" s="7">
        <f t="shared" si="23"/>
        <v>1524</v>
      </c>
      <c r="B1526" s="101" t="s">
        <v>16</v>
      </c>
      <c r="C1526" s="101">
        <v>891180084</v>
      </c>
      <c r="D1526" s="101">
        <v>2</v>
      </c>
      <c r="E1526" s="102" t="s">
        <v>4313</v>
      </c>
      <c r="F1526" s="103">
        <v>26431736</v>
      </c>
      <c r="G1526" s="103">
        <v>6</v>
      </c>
      <c r="H1526" s="104" t="s">
        <v>4314</v>
      </c>
      <c r="I1526" s="104" t="s">
        <v>4315</v>
      </c>
      <c r="J1526" s="105">
        <v>40924</v>
      </c>
      <c r="K1526" s="106">
        <v>19359798</v>
      </c>
      <c r="L1526" s="107" t="s">
        <v>43</v>
      </c>
      <c r="M1526" s="108" t="s">
        <v>21</v>
      </c>
      <c r="N1526" s="108" t="s">
        <v>2109</v>
      </c>
      <c r="O1526" s="108" t="s">
        <v>23</v>
      </c>
      <c r="P1526" s="108" t="s">
        <v>24</v>
      </c>
      <c r="Q1526" s="110" t="s">
        <v>3856</v>
      </c>
    </row>
    <row r="1527" spans="1:17" ht="369.75" x14ac:dyDescent="0.25">
      <c r="A1527" s="7">
        <f t="shared" si="23"/>
        <v>1525</v>
      </c>
      <c r="B1527" s="101" t="s">
        <v>16</v>
      </c>
      <c r="C1527" s="101">
        <v>891180084</v>
      </c>
      <c r="D1527" s="101">
        <v>2</v>
      </c>
      <c r="E1527" s="102" t="s">
        <v>4316</v>
      </c>
      <c r="F1527" s="103">
        <v>36066367</v>
      </c>
      <c r="G1527" s="103">
        <v>2</v>
      </c>
      <c r="H1527" s="104" t="s">
        <v>4317</v>
      </c>
      <c r="I1527" s="104" t="s">
        <v>4318</v>
      </c>
      <c r="J1527" s="105">
        <v>40924</v>
      </c>
      <c r="K1527" s="106">
        <v>8118627.0000000009</v>
      </c>
      <c r="L1527" s="107" t="s">
        <v>43</v>
      </c>
      <c r="M1527" s="108" t="s">
        <v>21</v>
      </c>
      <c r="N1527" s="108" t="s">
        <v>2109</v>
      </c>
      <c r="O1527" s="108" t="s">
        <v>23</v>
      </c>
      <c r="P1527" s="108" t="s">
        <v>24</v>
      </c>
      <c r="Q1527" s="110"/>
    </row>
    <row r="1528" spans="1:17" ht="140.25" x14ac:dyDescent="0.25">
      <c r="A1528" s="7">
        <f t="shared" si="23"/>
        <v>1526</v>
      </c>
      <c r="B1528" s="101" t="s">
        <v>16</v>
      </c>
      <c r="C1528" s="101">
        <v>891180084</v>
      </c>
      <c r="D1528" s="101">
        <v>2</v>
      </c>
      <c r="E1528" s="102" t="s">
        <v>4319</v>
      </c>
      <c r="F1528" s="103">
        <v>55170475</v>
      </c>
      <c r="G1528" s="103">
        <v>3</v>
      </c>
      <c r="H1528" s="104" t="s">
        <v>4320</v>
      </c>
      <c r="I1528" s="104" t="s">
        <v>4321</v>
      </c>
      <c r="J1528" s="105">
        <v>40924</v>
      </c>
      <c r="K1528" s="106">
        <v>19359798</v>
      </c>
      <c r="L1528" s="107" t="s">
        <v>43</v>
      </c>
      <c r="M1528" s="108" t="s">
        <v>21</v>
      </c>
      <c r="N1528" s="108" t="s">
        <v>2109</v>
      </c>
      <c r="O1528" s="108" t="s">
        <v>23</v>
      </c>
      <c r="P1528" s="108" t="s">
        <v>24</v>
      </c>
      <c r="Q1528" s="110" t="s">
        <v>3856</v>
      </c>
    </row>
    <row r="1529" spans="1:17" ht="267.75" x14ac:dyDescent="0.25">
      <c r="A1529" s="7">
        <f t="shared" si="23"/>
        <v>1527</v>
      </c>
      <c r="B1529" s="101" t="s">
        <v>16</v>
      </c>
      <c r="C1529" s="101">
        <v>891180084</v>
      </c>
      <c r="D1529" s="101">
        <v>2</v>
      </c>
      <c r="E1529" s="102" t="s">
        <v>4322</v>
      </c>
      <c r="F1529" s="103">
        <v>36180523</v>
      </c>
      <c r="G1529" s="103">
        <v>2</v>
      </c>
      <c r="H1529" s="104" t="s">
        <v>4323</v>
      </c>
      <c r="I1529" s="104" t="s">
        <v>4324</v>
      </c>
      <c r="J1529" s="105">
        <v>40924</v>
      </c>
      <c r="K1529" s="106">
        <v>16778493</v>
      </c>
      <c r="L1529" s="107" t="s">
        <v>43</v>
      </c>
      <c r="M1529" s="108" t="s">
        <v>21</v>
      </c>
      <c r="N1529" s="108" t="s">
        <v>2109</v>
      </c>
      <c r="O1529" s="108" t="s">
        <v>23</v>
      </c>
      <c r="P1529" s="108" t="s">
        <v>24</v>
      </c>
      <c r="Q1529" s="110" t="s">
        <v>3856</v>
      </c>
    </row>
    <row r="1530" spans="1:17" ht="102" x14ac:dyDescent="0.25">
      <c r="A1530" s="7">
        <f t="shared" si="23"/>
        <v>1528</v>
      </c>
      <c r="B1530" s="101" t="s">
        <v>16</v>
      </c>
      <c r="C1530" s="101">
        <v>891180084</v>
      </c>
      <c r="D1530" s="101">
        <v>2</v>
      </c>
      <c r="E1530" s="102" t="s">
        <v>4325</v>
      </c>
      <c r="F1530" s="103">
        <v>55167412</v>
      </c>
      <c r="G1530" s="103">
        <v>9</v>
      </c>
      <c r="H1530" s="104" t="s">
        <v>4326</v>
      </c>
      <c r="I1530" s="104" t="s">
        <v>4327</v>
      </c>
      <c r="J1530" s="105">
        <v>40924</v>
      </c>
      <c r="K1530" s="106">
        <v>5942303.4666666668</v>
      </c>
      <c r="L1530" s="107" t="s">
        <v>43</v>
      </c>
      <c r="M1530" s="108" t="s">
        <v>21</v>
      </c>
      <c r="N1530" s="108" t="s">
        <v>2109</v>
      </c>
      <c r="O1530" s="108" t="s">
        <v>23</v>
      </c>
      <c r="P1530" s="108" t="s">
        <v>24</v>
      </c>
      <c r="Q1530" s="109"/>
    </row>
    <row r="1531" spans="1:17" ht="318.75" x14ac:dyDescent="0.25">
      <c r="A1531" s="7">
        <f t="shared" si="23"/>
        <v>1529</v>
      </c>
      <c r="B1531" s="101" t="s">
        <v>16</v>
      </c>
      <c r="C1531" s="101">
        <v>891180084</v>
      </c>
      <c r="D1531" s="101">
        <v>2</v>
      </c>
      <c r="E1531" s="102" t="s">
        <v>4328</v>
      </c>
      <c r="F1531" s="103">
        <v>80094599</v>
      </c>
      <c r="G1531" s="103">
        <v>3</v>
      </c>
      <c r="H1531" s="104" t="s">
        <v>4329</v>
      </c>
      <c r="I1531" s="104" t="s">
        <v>4330</v>
      </c>
      <c r="J1531" s="105">
        <v>40924</v>
      </c>
      <c r="K1531" s="106">
        <v>5620587</v>
      </c>
      <c r="L1531" s="107" t="s">
        <v>43</v>
      </c>
      <c r="M1531" s="108" t="s">
        <v>21</v>
      </c>
      <c r="N1531" s="108" t="s">
        <v>2109</v>
      </c>
      <c r="O1531" s="108" t="s">
        <v>23</v>
      </c>
      <c r="P1531" s="108" t="s">
        <v>24</v>
      </c>
      <c r="Q1531" s="110" t="s">
        <v>4221</v>
      </c>
    </row>
    <row r="1532" spans="1:17" ht="191.25" x14ac:dyDescent="0.25">
      <c r="A1532" s="7">
        <f t="shared" si="23"/>
        <v>1530</v>
      </c>
      <c r="B1532" s="101" t="s">
        <v>16</v>
      </c>
      <c r="C1532" s="101">
        <v>891180084</v>
      </c>
      <c r="D1532" s="101">
        <v>2</v>
      </c>
      <c r="E1532" s="102" t="s">
        <v>4331</v>
      </c>
      <c r="F1532" s="103">
        <v>79293938</v>
      </c>
      <c r="G1532" s="103">
        <v>7</v>
      </c>
      <c r="H1532" s="104" t="s">
        <v>4332</v>
      </c>
      <c r="I1532" s="104" t="s">
        <v>3972</v>
      </c>
      <c r="J1532" s="105">
        <v>40924</v>
      </c>
      <c r="K1532" s="106">
        <v>34528000</v>
      </c>
      <c r="L1532" s="107" t="s">
        <v>43</v>
      </c>
      <c r="M1532" s="108" t="s">
        <v>21</v>
      </c>
      <c r="N1532" s="108" t="s">
        <v>2109</v>
      </c>
      <c r="O1532" s="108" t="s">
        <v>23</v>
      </c>
      <c r="P1532" s="108" t="s">
        <v>24</v>
      </c>
      <c r="Q1532" s="110" t="s">
        <v>4333</v>
      </c>
    </row>
    <row r="1533" spans="1:17" ht="191.25" x14ac:dyDescent="0.25">
      <c r="A1533" s="7">
        <f t="shared" si="23"/>
        <v>1531</v>
      </c>
      <c r="B1533" s="101" t="s">
        <v>16</v>
      </c>
      <c r="C1533" s="101">
        <v>891180084</v>
      </c>
      <c r="D1533" s="101">
        <v>2</v>
      </c>
      <c r="E1533" s="102" t="s">
        <v>4334</v>
      </c>
      <c r="F1533" s="103">
        <v>8352925</v>
      </c>
      <c r="G1533" s="103">
        <v>7</v>
      </c>
      <c r="H1533" s="104" t="s">
        <v>4335</v>
      </c>
      <c r="I1533" s="104" t="s">
        <v>3972</v>
      </c>
      <c r="J1533" s="105">
        <v>40924</v>
      </c>
      <c r="K1533" s="106">
        <v>34528000</v>
      </c>
      <c r="L1533" s="107" t="s">
        <v>43</v>
      </c>
      <c r="M1533" s="108" t="s">
        <v>21</v>
      </c>
      <c r="N1533" s="108" t="s">
        <v>2109</v>
      </c>
      <c r="O1533" s="108" t="s">
        <v>23</v>
      </c>
      <c r="P1533" s="108" t="s">
        <v>24</v>
      </c>
      <c r="Q1533" s="110"/>
    </row>
    <row r="1534" spans="1:17" ht="165.75" x14ac:dyDescent="0.25">
      <c r="A1534" s="7">
        <f t="shared" si="23"/>
        <v>1532</v>
      </c>
      <c r="B1534" s="101" t="s">
        <v>16</v>
      </c>
      <c r="C1534" s="101">
        <v>891180084</v>
      </c>
      <c r="D1534" s="101">
        <v>2</v>
      </c>
      <c r="E1534" s="102" t="s">
        <v>4336</v>
      </c>
      <c r="F1534" s="103">
        <v>36382580</v>
      </c>
      <c r="G1534" s="103">
        <v>1</v>
      </c>
      <c r="H1534" s="104" t="s">
        <v>4337</v>
      </c>
      <c r="I1534" s="104" t="s">
        <v>4315</v>
      </c>
      <c r="J1534" s="105">
        <v>40924</v>
      </c>
      <c r="K1534" s="106">
        <v>19359798</v>
      </c>
      <c r="L1534" s="107" t="s">
        <v>43</v>
      </c>
      <c r="M1534" s="108" t="s">
        <v>21</v>
      </c>
      <c r="N1534" s="108" t="s">
        <v>2109</v>
      </c>
      <c r="O1534" s="108" t="s">
        <v>23</v>
      </c>
      <c r="P1534" s="108" t="s">
        <v>24</v>
      </c>
      <c r="Q1534" s="110" t="s">
        <v>3856</v>
      </c>
    </row>
    <row r="1535" spans="1:17" ht="191.25" x14ac:dyDescent="0.25">
      <c r="A1535" s="7">
        <f t="shared" si="23"/>
        <v>1533</v>
      </c>
      <c r="B1535" s="101" t="s">
        <v>16</v>
      </c>
      <c r="C1535" s="101">
        <v>891180084</v>
      </c>
      <c r="D1535" s="101">
        <v>2</v>
      </c>
      <c r="E1535" s="102" t="s">
        <v>4338</v>
      </c>
      <c r="F1535" s="103">
        <v>7727198</v>
      </c>
      <c r="G1535" s="103">
        <v>6</v>
      </c>
      <c r="H1535" s="104" t="s">
        <v>4339</v>
      </c>
      <c r="I1535" s="104" t="s">
        <v>4340</v>
      </c>
      <c r="J1535" s="105">
        <v>40924</v>
      </c>
      <c r="K1535" s="106">
        <v>14197182</v>
      </c>
      <c r="L1535" s="107" t="s">
        <v>43</v>
      </c>
      <c r="M1535" s="108" t="s">
        <v>21</v>
      </c>
      <c r="N1535" s="108" t="s">
        <v>2109</v>
      </c>
      <c r="O1535" s="108" t="s">
        <v>23</v>
      </c>
      <c r="P1535" s="108" t="s">
        <v>24</v>
      </c>
      <c r="Q1535" s="110" t="s">
        <v>3856</v>
      </c>
    </row>
    <row r="1536" spans="1:17" ht="127.5" x14ac:dyDescent="0.25">
      <c r="A1536" s="7">
        <f t="shared" si="23"/>
        <v>1534</v>
      </c>
      <c r="B1536" s="101" t="s">
        <v>16</v>
      </c>
      <c r="C1536" s="101">
        <v>891180084</v>
      </c>
      <c r="D1536" s="101">
        <v>2</v>
      </c>
      <c r="E1536" s="102" t="s">
        <v>4341</v>
      </c>
      <c r="F1536" s="103">
        <v>55173246</v>
      </c>
      <c r="G1536" s="103">
        <v>7</v>
      </c>
      <c r="H1536" s="104" t="s">
        <v>4342</v>
      </c>
      <c r="I1536" s="104" t="s">
        <v>4343</v>
      </c>
      <c r="J1536" s="105">
        <v>40924</v>
      </c>
      <c r="K1536" s="106">
        <v>19303024</v>
      </c>
      <c r="L1536" s="107" t="s">
        <v>43</v>
      </c>
      <c r="M1536" s="108" t="s">
        <v>21</v>
      </c>
      <c r="N1536" s="108" t="s">
        <v>2109</v>
      </c>
      <c r="O1536" s="108" t="s">
        <v>23</v>
      </c>
      <c r="P1536" s="108" t="s">
        <v>24</v>
      </c>
      <c r="Q1536" s="110"/>
    </row>
    <row r="1537" spans="1:17" ht="267.75" x14ac:dyDescent="0.25">
      <c r="A1537" s="7">
        <f t="shared" si="23"/>
        <v>1535</v>
      </c>
      <c r="B1537" s="101" t="s">
        <v>16</v>
      </c>
      <c r="C1537" s="101">
        <v>891180084</v>
      </c>
      <c r="D1537" s="101">
        <v>2</v>
      </c>
      <c r="E1537" s="102" t="s">
        <v>4344</v>
      </c>
      <c r="F1537" s="103">
        <v>55174540</v>
      </c>
      <c r="G1537" s="103">
        <v>2</v>
      </c>
      <c r="H1537" s="104" t="s">
        <v>4345</v>
      </c>
      <c r="I1537" s="104" t="s">
        <v>4346</v>
      </c>
      <c r="J1537" s="105">
        <v>40925</v>
      </c>
      <c r="K1537" s="106">
        <v>5639510.9333333336</v>
      </c>
      <c r="L1537" s="107" t="s">
        <v>43</v>
      </c>
      <c r="M1537" s="108" t="s">
        <v>21</v>
      </c>
      <c r="N1537" s="108" t="s">
        <v>2109</v>
      </c>
      <c r="O1537" s="108" t="s">
        <v>23</v>
      </c>
      <c r="P1537" s="108" t="s">
        <v>24</v>
      </c>
      <c r="Q1537" s="109"/>
    </row>
    <row r="1538" spans="1:17" ht="140.25" x14ac:dyDescent="0.25">
      <c r="A1538" s="7">
        <f t="shared" si="23"/>
        <v>1536</v>
      </c>
      <c r="B1538" s="101" t="s">
        <v>16</v>
      </c>
      <c r="C1538" s="101">
        <v>891180084</v>
      </c>
      <c r="D1538" s="101">
        <v>2</v>
      </c>
      <c r="E1538" s="102" t="s">
        <v>4347</v>
      </c>
      <c r="F1538" s="103">
        <v>1075229379</v>
      </c>
      <c r="G1538" s="103">
        <v>4</v>
      </c>
      <c r="H1538" s="104" t="s">
        <v>4348</v>
      </c>
      <c r="I1538" s="104" t="s">
        <v>4349</v>
      </c>
      <c r="J1538" s="105">
        <v>40925</v>
      </c>
      <c r="K1538" s="106">
        <v>18061577</v>
      </c>
      <c r="L1538" s="107" t="s">
        <v>43</v>
      </c>
      <c r="M1538" s="108" t="s">
        <v>21</v>
      </c>
      <c r="N1538" s="108" t="s">
        <v>2109</v>
      </c>
      <c r="O1538" s="108" t="s">
        <v>23</v>
      </c>
      <c r="P1538" s="108" t="s">
        <v>24</v>
      </c>
      <c r="Q1538" s="110" t="s">
        <v>3856</v>
      </c>
    </row>
    <row r="1539" spans="1:17" ht="89.25" x14ac:dyDescent="0.25">
      <c r="A1539" s="7">
        <f t="shared" si="23"/>
        <v>1537</v>
      </c>
      <c r="B1539" s="101" t="s">
        <v>16</v>
      </c>
      <c r="C1539" s="101">
        <v>891180084</v>
      </c>
      <c r="D1539" s="101">
        <v>2</v>
      </c>
      <c r="E1539" s="102" t="s">
        <v>4350</v>
      </c>
      <c r="F1539" s="103">
        <v>12139000</v>
      </c>
      <c r="G1539" s="103">
        <v>2</v>
      </c>
      <c r="H1539" s="104" t="s">
        <v>4351</v>
      </c>
      <c r="I1539" s="104" t="s">
        <v>4006</v>
      </c>
      <c r="J1539" s="105">
        <v>40925</v>
      </c>
      <c r="K1539" s="106">
        <v>16010155</v>
      </c>
      <c r="L1539" s="107" t="s">
        <v>43</v>
      </c>
      <c r="M1539" s="108" t="s">
        <v>21</v>
      </c>
      <c r="N1539" s="108" t="s">
        <v>2109</v>
      </c>
      <c r="O1539" s="108" t="s">
        <v>23</v>
      </c>
      <c r="P1539" s="108" t="s">
        <v>24</v>
      </c>
      <c r="Q1539" s="110" t="s">
        <v>3856</v>
      </c>
    </row>
    <row r="1540" spans="1:17" ht="127.5" x14ac:dyDescent="0.25">
      <c r="A1540" s="7">
        <f t="shared" si="23"/>
        <v>1538</v>
      </c>
      <c r="B1540" s="101" t="s">
        <v>16</v>
      </c>
      <c r="C1540" s="101">
        <v>891180084</v>
      </c>
      <c r="D1540" s="101">
        <v>2</v>
      </c>
      <c r="E1540" s="102" t="s">
        <v>4352</v>
      </c>
      <c r="F1540" s="103">
        <v>1003863727</v>
      </c>
      <c r="G1540" s="103">
        <v>0</v>
      </c>
      <c r="H1540" s="104" t="s">
        <v>4353</v>
      </c>
      <c r="I1540" s="104" t="s">
        <v>4354</v>
      </c>
      <c r="J1540" s="105">
        <v>40925</v>
      </c>
      <c r="K1540" s="106">
        <v>5639510.9333333336</v>
      </c>
      <c r="L1540" s="107" t="s">
        <v>43</v>
      </c>
      <c r="M1540" s="108" t="s">
        <v>21</v>
      </c>
      <c r="N1540" s="108" t="s">
        <v>2109</v>
      </c>
      <c r="O1540" s="108" t="s">
        <v>23</v>
      </c>
      <c r="P1540" s="108" t="s">
        <v>24</v>
      </c>
      <c r="Q1540" s="110"/>
    </row>
    <row r="1541" spans="1:17" ht="318.75" x14ac:dyDescent="0.25">
      <c r="A1541" s="7">
        <f t="shared" ref="A1541:A1604" si="24">A1540+1</f>
        <v>1539</v>
      </c>
      <c r="B1541" s="101" t="s">
        <v>16</v>
      </c>
      <c r="C1541" s="101">
        <v>891180084</v>
      </c>
      <c r="D1541" s="101">
        <v>2</v>
      </c>
      <c r="E1541" s="102" t="s">
        <v>4355</v>
      </c>
      <c r="F1541" s="103">
        <v>55163730</v>
      </c>
      <c r="G1541" s="103">
        <v>8</v>
      </c>
      <c r="H1541" s="104" t="s">
        <v>4356</v>
      </c>
      <c r="I1541" s="104" t="s">
        <v>4357</v>
      </c>
      <c r="J1541" s="105">
        <v>40925</v>
      </c>
      <c r="K1541" s="106">
        <v>6494898.7999999998</v>
      </c>
      <c r="L1541" s="107" t="s">
        <v>43</v>
      </c>
      <c r="M1541" s="108" t="s">
        <v>21</v>
      </c>
      <c r="N1541" s="108" t="s">
        <v>2109</v>
      </c>
      <c r="O1541" s="108" t="s">
        <v>23</v>
      </c>
      <c r="P1541" s="108" t="s">
        <v>24</v>
      </c>
      <c r="Q1541" s="110"/>
    </row>
    <row r="1542" spans="1:17" ht="293.25" x14ac:dyDescent="0.25">
      <c r="A1542" s="7">
        <f t="shared" si="24"/>
        <v>1540</v>
      </c>
      <c r="B1542" s="101" t="s">
        <v>16</v>
      </c>
      <c r="C1542" s="101">
        <v>891180084</v>
      </c>
      <c r="D1542" s="101">
        <v>2</v>
      </c>
      <c r="E1542" s="102" t="s">
        <v>4358</v>
      </c>
      <c r="F1542" s="103">
        <v>7709867</v>
      </c>
      <c r="G1542" s="103">
        <v>9</v>
      </c>
      <c r="H1542" s="104" t="s">
        <v>4359</v>
      </c>
      <c r="I1542" s="104" t="s">
        <v>4360</v>
      </c>
      <c r="J1542" s="105">
        <v>40925</v>
      </c>
      <c r="K1542" s="106">
        <v>5904454.3999999994</v>
      </c>
      <c r="L1542" s="107" t="s">
        <v>43</v>
      </c>
      <c r="M1542" s="108" t="s">
        <v>21</v>
      </c>
      <c r="N1542" s="108" t="s">
        <v>2109</v>
      </c>
      <c r="O1542" s="108" t="s">
        <v>23</v>
      </c>
      <c r="P1542" s="108" t="s">
        <v>24</v>
      </c>
      <c r="Q1542" s="110"/>
    </row>
    <row r="1543" spans="1:17" ht="114.75" x14ac:dyDescent="0.25">
      <c r="A1543" s="7">
        <f t="shared" si="24"/>
        <v>1541</v>
      </c>
      <c r="B1543" s="101" t="s">
        <v>16</v>
      </c>
      <c r="C1543" s="101">
        <v>891180084</v>
      </c>
      <c r="D1543" s="101">
        <v>2</v>
      </c>
      <c r="E1543" s="102" t="s">
        <v>4361</v>
      </c>
      <c r="F1543" s="103">
        <v>1075236262</v>
      </c>
      <c r="G1543" s="103">
        <v>0</v>
      </c>
      <c r="H1543" s="104" t="s">
        <v>4362</v>
      </c>
      <c r="I1543" s="104" t="s">
        <v>4363</v>
      </c>
      <c r="J1543" s="105">
        <v>40925</v>
      </c>
      <c r="K1543" s="106">
        <v>5201400</v>
      </c>
      <c r="L1543" s="107" t="s">
        <v>43</v>
      </c>
      <c r="M1543" s="108" t="s">
        <v>21</v>
      </c>
      <c r="N1543" s="108" t="s">
        <v>2109</v>
      </c>
      <c r="O1543" s="108" t="s">
        <v>23</v>
      </c>
      <c r="P1543" s="108" t="s">
        <v>24</v>
      </c>
      <c r="Q1543" s="109"/>
    </row>
    <row r="1544" spans="1:17" ht="318.75" x14ac:dyDescent="0.25">
      <c r="A1544" s="7">
        <f t="shared" si="24"/>
        <v>1542</v>
      </c>
      <c r="B1544" s="101" t="s">
        <v>16</v>
      </c>
      <c r="C1544" s="101">
        <v>891180084</v>
      </c>
      <c r="D1544" s="101">
        <v>2</v>
      </c>
      <c r="E1544" s="102" t="s">
        <v>4364</v>
      </c>
      <c r="F1544" s="103">
        <v>12128667</v>
      </c>
      <c r="G1544" s="103">
        <v>7</v>
      </c>
      <c r="H1544" s="104" t="s">
        <v>4365</v>
      </c>
      <c r="I1544" s="104" t="s">
        <v>4366</v>
      </c>
      <c r="J1544" s="105">
        <v>40927</v>
      </c>
      <c r="K1544" s="106">
        <v>6411630.8666666672</v>
      </c>
      <c r="L1544" s="107" t="s">
        <v>43</v>
      </c>
      <c r="M1544" s="108" t="s">
        <v>21</v>
      </c>
      <c r="N1544" s="108" t="s">
        <v>2109</v>
      </c>
      <c r="O1544" s="108" t="s">
        <v>23</v>
      </c>
      <c r="P1544" s="108" t="s">
        <v>24</v>
      </c>
      <c r="Q1544" s="110"/>
    </row>
    <row r="1545" spans="1:17" ht="127.5" x14ac:dyDescent="0.25">
      <c r="A1545" s="7">
        <f t="shared" si="24"/>
        <v>1543</v>
      </c>
      <c r="B1545" s="101" t="s">
        <v>16</v>
      </c>
      <c r="C1545" s="101">
        <v>891180084</v>
      </c>
      <c r="D1545" s="101">
        <v>2</v>
      </c>
      <c r="E1545" s="102" t="s">
        <v>4367</v>
      </c>
      <c r="F1545" s="103">
        <v>55150830</v>
      </c>
      <c r="G1545" s="103">
        <v>1</v>
      </c>
      <c r="H1545" s="104" t="s">
        <v>4368</v>
      </c>
      <c r="I1545" s="104" t="s">
        <v>4369</v>
      </c>
      <c r="J1545" s="105">
        <v>40931</v>
      </c>
      <c r="K1545" s="106">
        <v>5677360</v>
      </c>
      <c r="L1545" s="107" t="s">
        <v>43</v>
      </c>
      <c r="M1545" s="108" t="s">
        <v>21</v>
      </c>
      <c r="N1545" s="108" t="s">
        <v>2109</v>
      </c>
      <c r="O1545" s="108" t="s">
        <v>23</v>
      </c>
      <c r="P1545" s="108" t="s">
        <v>24</v>
      </c>
      <c r="Q1545" s="109"/>
    </row>
    <row r="1546" spans="1:17" ht="255" x14ac:dyDescent="0.25">
      <c r="A1546" s="7">
        <f t="shared" si="24"/>
        <v>1544</v>
      </c>
      <c r="B1546" s="101" t="s">
        <v>16</v>
      </c>
      <c r="C1546" s="101">
        <v>891180084</v>
      </c>
      <c r="D1546" s="101">
        <v>2</v>
      </c>
      <c r="E1546" s="102" t="s">
        <v>4370</v>
      </c>
      <c r="F1546" s="103">
        <v>83058854</v>
      </c>
      <c r="G1546" s="103">
        <v>5</v>
      </c>
      <c r="H1546" s="104" t="s">
        <v>4371</v>
      </c>
      <c r="I1546" s="104" t="s">
        <v>4372</v>
      </c>
      <c r="J1546" s="105">
        <v>40931</v>
      </c>
      <c r="K1546" s="106">
        <v>4400000</v>
      </c>
      <c r="L1546" s="107" t="s">
        <v>43</v>
      </c>
      <c r="M1546" s="108" t="s">
        <v>21</v>
      </c>
      <c r="N1546" s="108" t="s">
        <v>2109</v>
      </c>
      <c r="O1546" s="108" t="s">
        <v>23</v>
      </c>
      <c r="P1546" s="108" t="s">
        <v>24</v>
      </c>
      <c r="Q1546" s="109"/>
    </row>
    <row r="1547" spans="1:17" ht="140.25" x14ac:dyDescent="0.25">
      <c r="A1547" s="7">
        <f t="shared" si="24"/>
        <v>1545</v>
      </c>
      <c r="B1547" s="101" t="s">
        <v>16</v>
      </c>
      <c r="C1547" s="101">
        <v>891180084</v>
      </c>
      <c r="D1547" s="101">
        <v>2</v>
      </c>
      <c r="E1547" s="102" t="s">
        <v>4373</v>
      </c>
      <c r="F1547" s="103">
        <v>65695828</v>
      </c>
      <c r="G1547" s="103">
        <v>1</v>
      </c>
      <c r="H1547" s="104" t="s">
        <v>4374</v>
      </c>
      <c r="I1547" s="104" t="s">
        <v>4375</v>
      </c>
      <c r="J1547" s="105">
        <v>40931</v>
      </c>
      <c r="K1547" s="106">
        <v>4871175.833333333</v>
      </c>
      <c r="L1547" s="107" t="s">
        <v>43</v>
      </c>
      <c r="M1547" s="108" t="s">
        <v>21</v>
      </c>
      <c r="N1547" s="108" t="s">
        <v>2109</v>
      </c>
      <c r="O1547" s="108" t="s">
        <v>23</v>
      </c>
      <c r="P1547" s="108" t="s">
        <v>24</v>
      </c>
      <c r="Q1547" s="109"/>
    </row>
    <row r="1548" spans="1:17" ht="318.75" x14ac:dyDescent="0.25">
      <c r="A1548" s="7">
        <f t="shared" si="24"/>
        <v>1546</v>
      </c>
      <c r="B1548" s="101" t="s">
        <v>16</v>
      </c>
      <c r="C1548" s="101">
        <v>891180084</v>
      </c>
      <c r="D1548" s="101">
        <v>2</v>
      </c>
      <c r="E1548" s="102" t="s">
        <v>4376</v>
      </c>
      <c r="F1548" s="103">
        <v>12123227</v>
      </c>
      <c r="G1548" s="103">
        <v>7</v>
      </c>
      <c r="H1548" s="104" t="s">
        <v>4377</v>
      </c>
      <c r="I1548" s="104" t="s">
        <v>4378</v>
      </c>
      <c r="J1548" s="105">
        <v>40931</v>
      </c>
      <c r="K1548" s="106">
        <v>6536532.7666666666</v>
      </c>
      <c r="L1548" s="107" t="s">
        <v>43</v>
      </c>
      <c r="M1548" s="108" t="s">
        <v>21</v>
      </c>
      <c r="N1548" s="108" t="s">
        <v>2109</v>
      </c>
      <c r="O1548" s="108" t="s">
        <v>23</v>
      </c>
      <c r="P1548" s="108" t="s">
        <v>24</v>
      </c>
      <c r="Q1548" s="110"/>
    </row>
    <row r="1549" spans="1:17" ht="318.75" x14ac:dyDescent="0.25">
      <c r="A1549" s="7">
        <f t="shared" si="24"/>
        <v>1547</v>
      </c>
      <c r="B1549" s="101" t="s">
        <v>16</v>
      </c>
      <c r="C1549" s="101">
        <v>891180084</v>
      </c>
      <c r="D1549" s="101">
        <v>2</v>
      </c>
      <c r="E1549" s="102" t="s">
        <v>4379</v>
      </c>
      <c r="F1549" s="103">
        <v>7684965</v>
      </c>
      <c r="G1549" s="103">
        <v>2</v>
      </c>
      <c r="H1549" s="104" t="s">
        <v>4380</v>
      </c>
      <c r="I1549" s="104" t="s">
        <v>4381</v>
      </c>
      <c r="J1549" s="105">
        <v>40935</v>
      </c>
      <c r="K1549" s="106">
        <v>6411630.8666666672</v>
      </c>
      <c r="L1549" s="107" t="s">
        <v>43</v>
      </c>
      <c r="M1549" s="108" t="s">
        <v>21</v>
      </c>
      <c r="N1549" s="108" t="s">
        <v>2109</v>
      </c>
      <c r="O1549" s="108" t="s">
        <v>23</v>
      </c>
      <c r="P1549" s="108" t="s">
        <v>24</v>
      </c>
      <c r="Q1549" s="110"/>
    </row>
    <row r="1550" spans="1:17" ht="153" x14ac:dyDescent="0.25">
      <c r="A1550" s="7">
        <f t="shared" si="24"/>
        <v>1548</v>
      </c>
      <c r="B1550" s="101" t="s">
        <v>16</v>
      </c>
      <c r="C1550" s="101">
        <v>891180084</v>
      </c>
      <c r="D1550" s="101">
        <v>2</v>
      </c>
      <c r="E1550" s="102" t="s">
        <v>4382</v>
      </c>
      <c r="F1550" s="103">
        <v>7724471</v>
      </c>
      <c r="G1550" s="103">
        <v>9</v>
      </c>
      <c r="H1550" s="104" t="s">
        <v>4383</v>
      </c>
      <c r="I1550" s="104" t="s">
        <v>4384</v>
      </c>
      <c r="J1550" s="105">
        <v>40940</v>
      </c>
      <c r="K1550" s="113">
        <v>2611586</v>
      </c>
      <c r="L1550" s="107" t="s">
        <v>43</v>
      </c>
      <c r="M1550" s="108" t="s">
        <v>21</v>
      </c>
      <c r="N1550" s="108" t="s">
        <v>2109</v>
      </c>
      <c r="O1550" s="108" t="s">
        <v>23</v>
      </c>
      <c r="P1550" s="108" t="s">
        <v>24</v>
      </c>
      <c r="Q1550" s="110" t="s">
        <v>4221</v>
      </c>
    </row>
    <row r="1551" spans="1:17" ht="127.5" x14ac:dyDescent="0.25">
      <c r="A1551" s="7">
        <f t="shared" si="24"/>
        <v>1549</v>
      </c>
      <c r="B1551" s="101" t="s">
        <v>16</v>
      </c>
      <c r="C1551" s="101">
        <v>891180084</v>
      </c>
      <c r="D1551" s="101">
        <v>2</v>
      </c>
      <c r="E1551" s="102" t="s">
        <v>4385</v>
      </c>
      <c r="F1551" s="103">
        <v>1075257067</v>
      </c>
      <c r="G1551" s="103">
        <v>0</v>
      </c>
      <c r="H1551" s="104" t="s">
        <v>4386</v>
      </c>
      <c r="I1551" s="104" t="s">
        <v>4387</v>
      </c>
      <c r="J1551" s="105">
        <v>40940</v>
      </c>
      <c r="K1551" s="106">
        <v>3747057</v>
      </c>
      <c r="L1551" s="107" t="s">
        <v>43</v>
      </c>
      <c r="M1551" s="108" t="s">
        <v>21</v>
      </c>
      <c r="N1551" s="108" t="s">
        <v>2109</v>
      </c>
      <c r="O1551" s="108" t="s">
        <v>23</v>
      </c>
      <c r="P1551" s="108" t="s">
        <v>24</v>
      </c>
      <c r="Q1551" s="111" t="s">
        <v>4221</v>
      </c>
    </row>
    <row r="1552" spans="1:17" ht="153" x14ac:dyDescent="0.25">
      <c r="A1552" s="7">
        <f t="shared" si="24"/>
        <v>1550</v>
      </c>
      <c r="B1552" s="101" t="s">
        <v>16</v>
      </c>
      <c r="C1552" s="101">
        <v>891180084</v>
      </c>
      <c r="D1552" s="101">
        <v>2</v>
      </c>
      <c r="E1552" s="102" t="s">
        <v>4388</v>
      </c>
      <c r="F1552" s="103">
        <v>73130565</v>
      </c>
      <c r="G1552" s="103">
        <v>2</v>
      </c>
      <c r="H1552" s="104" t="s">
        <v>4389</v>
      </c>
      <c r="I1552" s="104" t="s">
        <v>4390</v>
      </c>
      <c r="J1552" s="105">
        <v>40940</v>
      </c>
      <c r="K1552" s="106">
        <v>16700000</v>
      </c>
      <c r="L1552" s="107" t="s">
        <v>43</v>
      </c>
      <c r="M1552" s="108" t="s">
        <v>21</v>
      </c>
      <c r="N1552" s="108" t="s">
        <v>2109</v>
      </c>
      <c r="O1552" s="108" t="s">
        <v>23</v>
      </c>
      <c r="P1552" s="108" t="s">
        <v>24</v>
      </c>
      <c r="Q1552" s="111" t="s">
        <v>4391</v>
      </c>
    </row>
    <row r="1553" spans="1:17" ht="127.5" x14ac:dyDescent="0.25">
      <c r="A1553" s="7">
        <f t="shared" si="24"/>
        <v>1551</v>
      </c>
      <c r="B1553" s="101" t="s">
        <v>16</v>
      </c>
      <c r="C1553" s="101">
        <v>891180084</v>
      </c>
      <c r="D1553" s="101">
        <v>2</v>
      </c>
      <c r="E1553" s="102" t="s">
        <v>4392</v>
      </c>
      <c r="F1553" s="103">
        <v>36068999</v>
      </c>
      <c r="G1553" s="103">
        <v>6</v>
      </c>
      <c r="H1553" s="104" t="s">
        <v>4393</v>
      </c>
      <c r="I1553" s="104" t="s">
        <v>4394</v>
      </c>
      <c r="J1553" s="105">
        <v>40940</v>
      </c>
      <c r="K1553" s="106">
        <v>5374567.4666666668</v>
      </c>
      <c r="L1553" s="107" t="s">
        <v>43</v>
      </c>
      <c r="M1553" s="108" t="s">
        <v>21</v>
      </c>
      <c r="N1553" s="108" t="s">
        <v>2109</v>
      </c>
      <c r="O1553" s="108" t="s">
        <v>23</v>
      </c>
      <c r="P1553" s="108" t="s">
        <v>24</v>
      </c>
      <c r="Q1553" s="109"/>
    </row>
    <row r="1554" spans="1:17" ht="102" x14ac:dyDescent="0.25">
      <c r="A1554" s="7">
        <f t="shared" si="24"/>
        <v>1552</v>
      </c>
      <c r="B1554" s="101" t="s">
        <v>16</v>
      </c>
      <c r="C1554" s="101">
        <v>891180084</v>
      </c>
      <c r="D1554" s="101">
        <v>2</v>
      </c>
      <c r="E1554" s="102" t="s">
        <v>4395</v>
      </c>
      <c r="F1554" s="103">
        <v>1075225537</v>
      </c>
      <c r="G1554" s="103">
        <v>3</v>
      </c>
      <c r="H1554" s="104" t="s">
        <v>4396</v>
      </c>
      <c r="I1554" s="104" t="s">
        <v>4397</v>
      </c>
      <c r="J1554" s="105">
        <v>40940</v>
      </c>
      <c r="K1554" s="106">
        <v>7664436</v>
      </c>
      <c r="L1554" s="107" t="s">
        <v>43</v>
      </c>
      <c r="M1554" s="108" t="s">
        <v>21</v>
      </c>
      <c r="N1554" s="108" t="s">
        <v>2109</v>
      </c>
      <c r="O1554" s="108" t="s">
        <v>23</v>
      </c>
      <c r="P1554" s="108" t="s">
        <v>24</v>
      </c>
      <c r="Q1554" s="109"/>
    </row>
    <row r="1555" spans="1:17" ht="89.25" x14ac:dyDescent="0.25">
      <c r="A1555" s="7">
        <f t="shared" si="24"/>
        <v>1553</v>
      </c>
      <c r="B1555" s="101" t="s">
        <v>16</v>
      </c>
      <c r="C1555" s="101">
        <v>891180084</v>
      </c>
      <c r="D1555" s="101">
        <v>2</v>
      </c>
      <c r="E1555" s="102" t="s">
        <v>4398</v>
      </c>
      <c r="F1555" s="103">
        <v>83235514</v>
      </c>
      <c r="G1555" s="103">
        <v>5</v>
      </c>
      <c r="H1555" s="104" t="s">
        <v>4399</v>
      </c>
      <c r="I1555" s="104" t="s">
        <v>4400</v>
      </c>
      <c r="J1555" s="105">
        <v>40946</v>
      </c>
      <c r="K1555" s="106">
        <v>5995291.2000000002</v>
      </c>
      <c r="L1555" s="107" t="s">
        <v>43</v>
      </c>
      <c r="M1555" s="108" t="s">
        <v>21</v>
      </c>
      <c r="N1555" s="108" t="s">
        <v>2109</v>
      </c>
      <c r="O1555" s="108" t="s">
        <v>23</v>
      </c>
      <c r="P1555" s="108" t="s">
        <v>24</v>
      </c>
      <c r="Q1555" s="110"/>
    </row>
    <row r="1556" spans="1:17" ht="76.5" x14ac:dyDescent="0.25">
      <c r="A1556" s="7">
        <f t="shared" si="24"/>
        <v>1554</v>
      </c>
      <c r="B1556" s="101" t="s">
        <v>16</v>
      </c>
      <c r="C1556" s="101">
        <v>891180084</v>
      </c>
      <c r="D1556" s="101">
        <v>2</v>
      </c>
      <c r="E1556" s="102" t="s">
        <v>4401</v>
      </c>
      <c r="F1556" s="103">
        <v>1075238932</v>
      </c>
      <c r="G1556" s="103">
        <v>6</v>
      </c>
      <c r="H1556" s="104" t="s">
        <v>4402</v>
      </c>
      <c r="I1556" s="104" t="s">
        <v>4403</v>
      </c>
      <c r="J1556" s="105">
        <v>40954</v>
      </c>
      <c r="K1556" s="106">
        <v>10593956</v>
      </c>
      <c r="L1556" s="107" t="s">
        <v>43</v>
      </c>
      <c r="M1556" s="108" t="s">
        <v>21</v>
      </c>
      <c r="N1556" s="108" t="s">
        <v>2109</v>
      </c>
      <c r="O1556" s="108" t="s">
        <v>23</v>
      </c>
      <c r="P1556" s="108" t="s">
        <v>24</v>
      </c>
      <c r="Q1556" s="110"/>
    </row>
    <row r="1557" spans="1:17" ht="89.25" x14ac:dyDescent="0.25">
      <c r="A1557" s="7">
        <f t="shared" si="24"/>
        <v>1555</v>
      </c>
      <c r="B1557" s="101" t="s">
        <v>16</v>
      </c>
      <c r="C1557" s="101">
        <v>891180084</v>
      </c>
      <c r="D1557" s="101">
        <v>2</v>
      </c>
      <c r="E1557" s="102" t="s">
        <v>4404</v>
      </c>
      <c r="F1557" s="103">
        <v>36287871</v>
      </c>
      <c r="G1557" s="103">
        <v>1</v>
      </c>
      <c r="H1557" s="104" t="s">
        <v>4405</v>
      </c>
      <c r="I1557" s="104" t="s">
        <v>4406</v>
      </c>
      <c r="J1557" s="105">
        <v>40956</v>
      </c>
      <c r="K1557" s="106">
        <v>1873529</v>
      </c>
      <c r="L1557" s="107" t="s">
        <v>43</v>
      </c>
      <c r="M1557" s="108" t="s">
        <v>21</v>
      </c>
      <c r="N1557" s="108" t="s">
        <v>2109</v>
      </c>
      <c r="O1557" s="108" t="s">
        <v>23</v>
      </c>
      <c r="P1557" s="108" t="s">
        <v>24</v>
      </c>
      <c r="Q1557" s="110" t="s">
        <v>4407</v>
      </c>
    </row>
    <row r="1558" spans="1:17" ht="153" x14ac:dyDescent="0.25">
      <c r="A1558" s="7">
        <f t="shared" si="24"/>
        <v>1556</v>
      </c>
      <c r="B1558" s="101" t="s">
        <v>16</v>
      </c>
      <c r="C1558" s="101">
        <v>891180084</v>
      </c>
      <c r="D1558" s="101">
        <v>2</v>
      </c>
      <c r="E1558" s="102" t="s">
        <v>4408</v>
      </c>
      <c r="F1558" s="103">
        <v>1077845864</v>
      </c>
      <c r="G1558" s="103">
        <v>4</v>
      </c>
      <c r="H1558" s="104" t="s">
        <v>4409</v>
      </c>
      <c r="I1558" s="104" t="s">
        <v>4410</v>
      </c>
      <c r="J1558" s="105">
        <v>40969</v>
      </c>
      <c r="K1558" s="106">
        <v>4663004.2666666666</v>
      </c>
      <c r="L1558" s="107" t="s">
        <v>43</v>
      </c>
      <c r="M1558" s="108" t="s">
        <v>21</v>
      </c>
      <c r="N1558" s="108" t="s">
        <v>2109</v>
      </c>
      <c r="O1558" s="108" t="s">
        <v>23</v>
      </c>
      <c r="P1558" s="108" t="s">
        <v>24</v>
      </c>
      <c r="Q1558" s="109"/>
    </row>
    <row r="1559" spans="1:17" ht="255" x14ac:dyDescent="0.25">
      <c r="A1559" s="7">
        <f t="shared" si="24"/>
        <v>1557</v>
      </c>
      <c r="B1559" s="101" t="s">
        <v>16</v>
      </c>
      <c r="C1559" s="101">
        <v>891180084</v>
      </c>
      <c r="D1559" s="101">
        <v>2</v>
      </c>
      <c r="E1559" s="102" t="s">
        <v>4411</v>
      </c>
      <c r="F1559" s="103">
        <v>80437702</v>
      </c>
      <c r="G1559" s="103">
        <v>1</v>
      </c>
      <c r="H1559" s="104" t="s">
        <v>4412</v>
      </c>
      <c r="I1559" s="104" t="s">
        <v>4413</v>
      </c>
      <c r="J1559" s="105">
        <v>40969</v>
      </c>
      <c r="K1559" s="106">
        <v>14515121</v>
      </c>
      <c r="L1559" s="107" t="s">
        <v>43</v>
      </c>
      <c r="M1559" s="108" t="s">
        <v>21</v>
      </c>
      <c r="N1559" s="108" t="s">
        <v>2109</v>
      </c>
      <c r="O1559" s="108" t="s">
        <v>23</v>
      </c>
      <c r="P1559" s="108" t="s">
        <v>24</v>
      </c>
      <c r="Q1559" s="110"/>
    </row>
    <row r="1560" spans="1:17" ht="153" x14ac:dyDescent="0.25">
      <c r="A1560" s="7">
        <f t="shared" si="24"/>
        <v>1558</v>
      </c>
      <c r="B1560" s="101" t="s">
        <v>16</v>
      </c>
      <c r="C1560" s="101">
        <v>891180084</v>
      </c>
      <c r="D1560" s="101">
        <v>2</v>
      </c>
      <c r="E1560" s="102" t="s">
        <v>4414</v>
      </c>
      <c r="F1560" s="103">
        <v>51883713</v>
      </c>
      <c r="G1560" s="103">
        <v>7</v>
      </c>
      <c r="H1560" s="104" t="s">
        <v>4415</v>
      </c>
      <c r="I1560" s="104" t="s">
        <v>4416</v>
      </c>
      <c r="J1560" s="105">
        <v>40969</v>
      </c>
      <c r="K1560" s="106">
        <v>4239095.4666666668</v>
      </c>
      <c r="L1560" s="107" t="s">
        <v>43</v>
      </c>
      <c r="M1560" s="108" t="s">
        <v>21</v>
      </c>
      <c r="N1560" s="108" t="s">
        <v>2109</v>
      </c>
      <c r="O1560" s="108" t="s">
        <v>23</v>
      </c>
      <c r="P1560" s="108" t="s">
        <v>24</v>
      </c>
      <c r="Q1560" s="109"/>
    </row>
    <row r="1561" spans="1:17" ht="76.5" x14ac:dyDescent="0.25">
      <c r="A1561" s="7">
        <f t="shared" si="24"/>
        <v>1559</v>
      </c>
      <c r="B1561" s="101" t="s">
        <v>16</v>
      </c>
      <c r="C1561" s="101">
        <v>891180084</v>
      </c>
      <c r="D1561" s="101">
        <v>2</v>
      </c>
      <c r="E1561" s="102" t="s">
        <v>4417</v>
      </c>
      <c r="F1561" s="103">
        <v>1075259729</v>
      </c>
      <c r="G1561" s="103">
        <v>7</v>
      </c>
      <c r="H1561" s="104" t="s">
        <v>4418</v>
      </c>
      <c r="I1561" s="104" t="s">
        <v>4419</v>
      </c>
      <c r="J1561" s="105">
        <v>40969</v>
      </c>
      <c r="K1561" s="106">
        <v>3974152</v>
      </c>
      <c r="L1561" s="107" t="s">
        <v>43</v>
      </c>
      <c r="M1561" s="108" t="s">
        <v>21</v>
      </c>
      <c r="N1561" s="108" t="s">
        <v>2109</v>
      </c>
      <c r="O1561" s="108" t="s">
        <v>23</v>
      </c>
      <c r="P1561" s="108" t="s">
        <v>24</v>
      </c>
      <c r="Q1561" s="109"/>
    </row>
    <row r="1562" spans="1:17" ht="318.75" x14ac:dyDescent="0.25">
      <c r="A1562" s="7">
        <f t="shared" si="24"/>
        <v>1560</v>
      </c>
      <c r="B1562" s="101" t="s">
        <v>16</v>
      </c>
      <c r="C1562" s="101">
        <v>891180084</v>
      </c>
      <c r="D1562" s="101">
        <v>2</v>
      </c>
      <c r="E1562" s="102" t="s">
        <v>4420</v>
      </c>
      <c r="F1562" s="103">
        <v>1075242683</v>
      </c>
      <c r="G1562" s="103">
        <v>2</v>
      </c>
      <c r="H1562" s="104" t="s">
        <v>4421</v>
      </c>
      <c r="I1562" s="104" t="s">
        <v>4422</v>
      </c>
      <c r="J1562" s="105">
        <v>40969</v>
      </c>
      <c r="K1562" s="106">
        <v>5800000</v>
      </c>
      <c r="L1562" s="107" t="s">
        <v>43</v>
      </c>
      <c r="M1562" s="108" t="s">
        <v>21</v>
      </c>
      <c r="N1562" s="108" t="s">
        <v>2109</v>
      </c>
      <c r="O1562" s="108" t="s">
        <v>23</v>
      </c>
      <c r="P1562" s="108" t="s">
        <v>24</v>
      </c>
      <c r="Q1562" s="109"/>
    </row>
    <row r="1563" spans="1:17" ht="229.5" x14ac:dyDescent="0.25">
      <c r="A1563" s="7">
        <f t="shared" si="24"/>
        <v>1561</v>
      </c>
      <c r="B1563" s="101" t="s">
        <v>16</v>
      </c>
      <c r="C1563" s="101">
        <v>891180084</v>
      </c>
      <c r="D1563" s="101">
        <v>2</v>
      </c>
      <c r="E1563" s="102" t="s">
        <v>4423</v>
      </c>
      <c r="F1563" s="103">
        <v>1075246003</v>
      </c>
      <c r="G1563" s="103">
        <v>2</v>
      </c>
      <c r="H1563" s="104" t="s">
        <v>4424</v>
      </c>
      <c r="I1563" s="104" t="s">
        <v>4425</v>
      </c>
      <c r="J1563" s="105">
        <v>40969</v>
      </c>
      <c r="K1563" s="106">
        <v>4200000</v>
      </c>
      <c r="L1563" s="107" t="s">
        <v>43</v>
      </c>
      <c r="M1563" s="108" t="s">
        <v>21</v>
      </c>
      <c r="N1563" s="108" t="s">
        <v>2109</v>
      </c>
      <c r="O1563" s="108" t="s">
        <v>23</v>
      </c>
      <c r="P1563" s="108" t="s">
        <v>24</v>
      </c>
      <c r="Q1563" s="109"/>
    </row>
    <row r="1564" spans="1:17" ht="114.75" x14ac:dyDescent="0.25">
      <c r="A1564" s="7">
        <f t="shared" si="24"/>
        <v>1562</v>
      </c>
      <c r="B1564" s="101" t="s">
        <v>16</v>
      </c>
      <c r="C1564" s="101">
        <v>891180084</v>
      </c>
      <c r="D1564" s="101">
        <v>2</v>
      </c>
      <c r="E1564" s="102" t="s">
        <v>4426</v>
      </c>
      <c r="F1564" s="103">
        <v>1075231451</v>
      </c>
      <c r="G1564" s="103">
        <v>3</v>
      </c>
      <c r="H1564" s="104" t="s">
        <v>4427</v>
      </c>
      <c r="I1564" s="104" t="s">
        <v>4428</v>
      </c>
      <c r="J1564" s="105">
        <v>40969</v>
      </c>
      <c r="K1564" s="106">
        <v>2932352</v>
      </c>
      <c r="L1564" s="107" t="s">
        <v>43</v>
      </c>
      <c r="M1564" s="108" t="s">
        <v>21</v>
      </c>
      <c r="N1564" s="108" t="s">
        <v>2109</v>
      </c>
      <c r="O1564" s="108" t="s">
        <v>23</v>
      </c>
      <c r="P1564" s="108" t="s">
        <v>24</v>
      </c>
      <c r="Q1564" s="109"/>
    </row>
    <row r="1565" spans="1:17" ht="318.75" x14ac:dyDescent="0.25">
      <c r="A1565" s="7">
        <f t="shared" si="24"/>
        <v>1563</v>
      </c>
      <c r="B1565" s="101" t="s">
        <v>16</v>
      </c>
      <c r="C1565" s="101">
        <v>891180084</v>
      </c>
      <c r="D1565" s="101">
        <v>2</v>
      </c>
      <c r="E1565" s="102" t="s">
        <v>4429</v>
      </c>
      <c r="F1565" s="103">
        <v>1094880992</v>
      </c>
      <c r="G1565" s="103">
        <v>9</v>
      </c>
      <c r="H1565" s="104" t="s">
        <v>4430</v>
      </c>
      <c r="I1565" s="104" t="s">
        <v>4217</v>
      </c>
      <c r="J1565" s="105">
        <v>40970</v>
      </c>
      <c r="K1565" s="106">
        <v>4621370.3</v>
      </c>
      <c r="L1565" s="107" t="s">
        <v>43</v>
      </c>
      <c r="M1565" s="108" t="s">
        <v>21</v>
      </c>
      <c r="N1565" s="108" t="s">
        <v>2109</v>
      </c>
      <c r="O1565" s="108" t="s">
        <v>23</v>
      </c>
      <c r="P1565" s="108" t="s">
        <v>24</v>
      </c>
      <c r="Q1565" s="110"/>
    </row>
    <row r="1566" spans="1:17" ht="229.5" x14ac:dyDescent="0.25">
      <c r="A1566" s="7">
        <f t="shared" si="24"/>
        <v>1564</v>
      </c>
      <c r="B1566" s="101" t="s">
        <v>16</v>
      </c>
      <c r="C1566" s="101">
        <v>891180084</v>
      </c>
      <c r="D1566" s="101">
        <v>2</v>
      </c>
      <c r="E1566" s="102" t="s">
        <v>4431</v>
      </c>
      <c r="F1566" s="103">
        <v>1075223503</v>
      </c>
      <c r="G1566" s="103">
        <v>4</v>
      </c>
      <c r="H1566" s="104" t="s">
        <v>4432</v>
      </c>
      <c r="I1566" s="104" t="s">
        <v>4433</v>
      </c>
      <c r="J1566" s="105">
        <v>40973</v>
      </c>
      <c r="K1566" s="106">
        <v>1854620</v>
      </c>
      <c r="L1566" s="107" t="s">
        <v>43</v>
      </c>
      <c r="M1566" s="108" t="s">
        <v>21</v>
      </c>
      <c r="N1566" s="108" t="s">
        <v>2109</v>
      </c>
      <c r="O1566" s="108" t="s">
        <v>23</v>
      </c>
      <c r="P1566" s="108" t="s">
        <v>24</v>
      </c>
      <c r="Q1566" s="109"/>
    </row>
    <row r="1567" spans="1:17" ht="267.75" x14ac:dyDescent="0.25">
      <c r="A1567" s="7">
        <f t="shared" si="24"/>
        <v>1565</v>
      </c>
      <c r="B1567" s="101" t="s">
        <v>16</v>
      </c>
      <c r="C1567" s="101">
        <v>891180084</v>
      </c>
      <c r="D1567" s="101">
        <v>2</v>
      </c>
      <c r="E1567" s="102" t="s">
        <v>4434</v>
      </c>
      <c r="F1567" s="103">
        <v>7723949</v>
      </c>
      <c r="G1567" s="103">
        <v>2</v>
      </c>
      <c r="H1567" s="104" t="s">
        <v>4435</v>
      </c>
      <c r="I1567" s="104" t="s">
        <v>4436</v>
      </c>
      <c r="J1567" s="105">
        <v>40976</v>
      </c>
      <c r="K1567" s="106">
        <v>4701356.8999999994</v>
      </c>
      <c r="L1567" s="107" t="s">
        <v>43</v>
      </c>
      <c r="M1567" s="108" t="s">
        <v>21</v>
      </c>
      <c r="N1567" s="108" t="s">
        <v>2109</v>
      </c>
      <c r="O1567" s="108" t="s">
        <v>23</v>
      </c>
      <c r="P1567" s="108" t="s">
        <v>24</v>
      </c>
      <c r="Q1567" s="110"/>
    </row>
    <row r="1568" spans="1:17" ht="127.5" x14ac:dyDescent="0.25">
      <c r="A1568" s="7">
        <f t="shared" si="24"/>
        <v>1566</v>
      </c>
      <c r="B1568" s="101" t="s">
        <v>16</v>
      </c>
      <c r="C1568" s="101">
        <v>891180084</v>
      </c>
      <c r="D1568" s="101">
        <v>2</v>
      </c>
      <c r="E1568" s="102" t="s">
        <v>4437</v>
      </c>
      <c r="F1568" s="103">
        <v>7725777</v>
      </c>
      <c r="G1568" s="103">
        <v>1</v>
      </c>
      <c r="H1568" s="104" t="s">
        <v>4438</v>
      </c>
      <c r="I1568" s="104" t="s">
        <v>4439</v>
      </c>
      <c r="J1568" s="105">
        <v>40980</v>
      </c>
      <c r="K1568" s="106">
        <v>3900000</v>
      </c>
      <c r="L1568" s="107" t="s">
        <v>43</v>
      </c>
      <c r="M1568" s="108" t="s">
        <v>21</v>
      </c>
      <c r="N1568" s="108" t="s">
        <v>2109</v>
      </c>
      <c r="O1568" s="108" t="s">
        <v>23</v>
      </c>
      <c r="P1568" s="108" t="s">
        <v>24</v>
      </c>
      <c r="Q1568" s="109"/>
    </row>
    <row r="1569" spans="1:17" ht="191.25" x14ac:dyDescent="0.25">
      <c r="A1569" s="7">
        <f t="shared" si="24"/>
        <v>1567</v>
      </c>
      <c r="B1569" s="101" t="s">
        <v>16</v>
      </c>
      <c r="C1569" s="101">
        <v>891180084</v>
      </c>
      <c r="D1569" s="101">
        <v>2</v>
      </c>
      <c r="E1569" s="102" t="s">
        <v>4440</v>
      </c>
      <c r="F1569" s="103">
        <v>36314038</v>
      </c>
      <c r="G1569" s="103">
        <v>9</v>
      </c>
      <c r="H1569" s="104" t="s">
        <v>4441</v>
      </c>
      <c r="I1569" s="104" t="s">
        <v>4442</v>
      </c>
      <c r="J1569" s="105">
        <v>40980</v>
      </c>
      <c r="K1569" s="106">
        <v>996000</v>
      </c>
      <c r="L1569" s="107" t="s">
        <v>43</v>
      </c>
      <c r="M1569" s="108" t="s">
        <v>21</v>
      </c>
      <c r="N1569" s="108" t="s">
        <v>2109</v>
      </c>
      <c r="O1569" s="108" t="s">
        <v>23</v>
      </c>
      <c r="P1569" s="108" t="s">
        <v>24</v>
      </c>
      <c r="Q1569" s="109"/>
    </row>
    <row r="1570" spans="1:17" ht="127.5" x14ac:dyDescent="0.25">
      <c r="A1570" s="7">
        <f t="shared" si="24"/>
        <v>1568</v>
      </c>
      <c r="B1570" s="101" t="s">
        <v>16</v>
      </c>
      <c r="C1570" s="101">
        <v>891180084</v>
      </c>
      <c r="D1570" s="101">
        <v>2</v>
      </c>
      <c r="E1570" s="102" t="s">
        <v>4443</v>
      </c>
      <c r="F1570" s="103">
        <v>1075209064</v>
      </c>
      <c r="G1570" s="103">
        <v>4</v>
      </c>
      <c r="H1570" s="104" t="s">
        <v>4444</v>
      </c>
      <c r="I1570" s="104" t="s">
        <v>4445</v>
      </c>
      <c r="J1570" s="105">
        <v>40980</v>
      </c>
      <c r="K1570" s="106">
        <v>2000000.0000000002</v>
      </c>
      <c r="L1570" s="107" t="s">
        <v>43</v>
      </c>
      <c r="M1570" s="108" t="s">
        <v>21</v>
      </c>
      <c r="N1570" s="108" t="s">
        <v>2109</v>
      </c>
      <c r="O1570" s="108" t="s">
        <v>23</v>
      </c>
      <c r="P1570" s="108" t="s">
        <v>24</v>
      </c>
      <c r="Q1570" s="109"/>
    </row>
    <row r="1571" spans="1:17" ht="255" x14ac:dyDescent="0.25">
      <c r="A1571" s="7">
        <f t="shared" si="24"/>
        <v>1569</v>
      </c>
      <c r="B1571" s="101" t="s">
        <v>16</v>
      </c>
      <c r="C1571" s="101">
        <v>891180084</v>
      </c>
      <c r="D1571" s="101">
        <v>2</v>
      </c>
      <c r="E1571" s="102" t="s">
        <v>4446</v>
      </c>
      <c r="F1571" s="103">
        <v>1075237797</v>
      </c>
      <c r="G1571" s="103">
        <v>3</v>
      </c>
      <c r="H1571" s="104" t="s">
        <v>4447</v>
      </c>
      <c r="I1571" s="104" t="s">
        <v>4448</v>
      </c>
      <c r="J1571" s="105">
        <v>40983</v>
      </c>
      <c r="K1571" s="106">
        <v>3000000</v>
      </c>
      <c r="L1571" s="107" t="s">
        <v>43</v>
      </c>
      <c r="M1571" s="108" t="s">
        <v>21</v>
      </c>
      <c r="N1571" s="108" t="s">
        <v>2109</v>
      </c>
      <c r="O1571" s="108" t="s">
        <v>23</v>
      </c>
      <c r="P1571" s="108" t="s">
        <v>24</v>
      </c>
      <c r="Q1571" s="109"/>
    </row>
    <row r="1572" spans="1:17" ht="127.5" x14ac:dyDescent="0.25">
      <c r="A1572" s="7">
        <f t="shared" si="24"/>
        <v>1570</v>
      </c>
      <c r="B1572" s="101" t="s">
        <v>16</v>
      </c>
      <c r="C1572" s="101">
        <v>891180084</v>
      </c>
      <c r="D1572" s="101">
        <v>2</v>
      </c>
      <c r="E1572" s="102" t="s">
        <v>4449</v>
      </c>
      <c r="F1572" s="103">
        <v>12102044</v>
      </c>
      <c r="G1572" s="103">
        <v>6</v>
      </c>
      <c r="H1572" s="104" t="s">
        <v>4450</v>
      </c>
      <c r="I1572" s="104" t="s">
        <v>4451</v>
      </c>
      <c r="J1572" s="105">
        <v>40988</v>
      </c>
      <c r="K1572" s="106">
        <v>6060000</v>
      </c>
      <c r="L1572" s="107" t="s">
        <v>43</v>
      </c>
      <c r="M1572" s="108" t="s">
        <v>21</v>
      </c>
      <c r="N1572" s="108" t="s">
        <v>2109</v>
      </c>
      <c r="O1572" s="108" t="s">
        <v>23</v>
      </c>
      <c r="P1572" s="108" t="s">
        <v>24</v>
      </c>
      <c r="Q1572" s="109"/>
    </row>
    <row r="1573" spans="1:17" ht="242.25" x14ac:dyDescent="0.25">
      <c r="A1573" s="7">
        <f t="shared" si="24"/>
        <v>1571</v>
      </c>
      <c r="B1573" s="101" t="s">
        <v>16</v>
      </c>
      <c r="C1573" s="101">
        <v>891180084</v>
      </c>
      <c r="D1573" s="101">
        <v>2</v>
      </c>
      <c r="E1573" s="102" t="s">
        <v>4452</v>
      </c>
      <c r="F1573" s="103">
        <v>36303157</v>
      </c>
      <c r="G1573" s="103">
        <v>1</v>
      </c>
      <c r="H1573" s="104" t="s">
        <v>4453</v>
      </c>
      <c r="I1573" s="104" t="s">
        <v>4454</v>
      </c>
      <c r="J1573" s="105">
        <v>40991</v>
      </c>
      <c r="K1573" s="106">
        <v>1752000</v>
      </c>
      <c r="L1573" s="107" t="s">
        <v>43</v>
      </c>
      <c r="M1573" s="108" t="s">
        <v>21</v>
      </c>
      <c r="N1573" s="108" t="s">
        <v>2109</v>
      </c>
      <c r="O1573" s="108" t="s">
        <v>23</v>
      </c>
      <c r="P1573" s="108" t="s">
        <v>24</v>
      </c>
      <c r="Q1573" s="109"/>
    </row>
    <row r="1574" spans="1:17" ht="127.5" x14ac:dyDescent="0.25">
      <c r="A1574" s="7">
        <f t="shared" si="24"/>
        <v>1572</v>
      </c>
      <c r="B1574" s="101" t="s">
        <v>16</v>
      </c>
      <c r="C1574" s="101">
        <v>891180084</v>
      </c>
      <c r="D1574" s="101">
        <v>2</v>
      </c>
      <c r="E1574" s="102" t="s">
        <v>4455</v>
      </c>
      <c r="F1574" s="103">
        <v>11314585</v>
      </c>
      <c r="G1574" s="103">
        <v>5</v>
      </c>
      <c r="H1574" s="104" t="s">
        <v>4456</v>
      </c>
      <c r="I1574" s="104" t="s">
        <v>4457</v>
      </c>
      <c r="J1574" s="105">
        <v>40994</v>
      </c>
      <c r="K1574" s="106">
        <v>10500000</v>
      </c>
      <c r="L1574" s="107" t="s">
        <v>43</v>
      </c>
      <c r="M1574" s="108" t="s">
        <v>21</v>
      </c>
      <c r="N1574" s="108" t="s">
        <v>2109</v>
      </c>
      <c r="O1574" s="108" t="s">
        <v>23</v>
      </c>
      <c r="P1574" s="108" t="s">
        <v>24</v>
      </c>
      <c r="Q1574" s="110"/>
    </row>
    <row r="1575" spans="1:17" ht="293.25" x14ac:dyDescent="0.25">
      <c r="A1575" s="7">
        <f t="shared" si="24"/>
        <v>1573</v>
      </c>
      <c r="B1575" s="101" t="s">
        <v>16</v>
      </c>
      <c r="C1575" s="101">
        <v>891180084</v>
      </c>
      <c r="D1575" s="101">
        <v>2</v>
      </c>
      <c r="E1575" s="102" t="s">
        <v>4458</v>
      </c>
      <c r="F1575" s="103">
        <v>1075234273</v>
      </c>
      <c r="G1575" s="103">
        <v>2</v>
      </c>
      <c r="H1575" s="104" t="s">
        <v>4459</v>
      </c>
      <c r="I1575" s="104" t="s">
        <v>4460</v>
      </c>
      <c r="J1575" s="105">
        <v>40994</v>
      </c>
      <c r="K1575" s="106">
        <v>3000000</v>
      </c>
      <c r="L1575" s="107" t="s">
        <v>43</v>
      </c>
      <c r="M1575" s="108" t="s">
        <v>21</v>
      </c>
      <c r="N1575" s="108" t="s">
        <v>2109</v>
      </c>
      <c r="O1575" s="108" t="s">
        <v>23</v>
      </c>
      <c r="P1575" s="108" t="s">
        <v>24</v>
      </c>
      <c r="Q1575" s="109"/>
    </row>
    <row r="1576" spans="1:17" ht="191.25" x14ac:dyDescent="0.25">
      <c r="A1576" s="7">
        <f t="shared" si="24"/>
        <v>1574</v>
      </c>
      <c r="B1576" s="101" t="s">
        <v>16</v>
      </c>
      <c r="C1576" s="101">
        <v>891180084</v>
      </c>
      <c r="D1576" s="101">
        <v>2</v>
      </c>
      <c r="E1576" s="102" t="s">
        <v>4452</v>
      </c>
      <c r="F1576" s="103">
        <v>36303157</v>
      </c>
      <c r="G1576" s="103">
        <v>1</v>
      </c>
      <c r="H1576" s="104" t="s">
        <v>4461</v>
      </c>
      <c r="I1576" s="104" t="s">
        <v>4462</v>
      </c>
      <c r="J1576" s="105">
        <v>40994</v>
      </c>
      <c r="K1576" s="106">
        <v>3759000</v>
      </c>
      <c r="L1576" s="107" t="s">
        <v>43</v>
      </c>
      <c r="M1576" s="108" t="s">
        <v>21</v>
      </c>
      <c r="N1576" s="108" t="s">
        <v>2109</v>
      </c>
      <c r="O1576" s="108" t="s">
        <v>23</v>
      </c>
      <c r="P1576" s="108" t="s">
        <v>24</v>
      </c>
      <c r="Q1576" s="109"/>
    </row>
    <row r="1577" spans="1:17" ht="318.75" x14ac:dyDescent="0.25">
      <c r="A1577" s="7">
        <f t="shared" si="24"/>
        <v>1575</v>
      </c>
      <c r="B1577" s="101" t="s">
        <v>16</v>
      </c>
      <c r="C1577" s="101">
        <v>891180084</v>
      </c>
      <c r="D1577" s="101">
        <v>2</v>
      </c>
      <c r="E1577" s="102" t="s">
        <v>4463</v>
      </c>
      <c r="F1577" s="103">
        <v>1075248206</v>
      </c>
      <c r="G1577" s="103">
        <v>1</v>
      </c>
      <c r="H1577" s="104" t="s">
        <v>4464</v>
      </c>
      <c r="I1577" s="104" t="s">
        <v>4465</v>
      </c>
      <c r="J1577" s="105">
        <v>40996</v>
      </c>
      <c r="K1577" s="106">
        <v>5950000</v>
      </c>
      <c r="L1577" s="107" t="s">
        <v>43</v>
      </c>
      <c r="M1577" s="108" t="s">
        <v>21</v>
      </c>
      <c r="N1577" s="108" t="s">
        <v>2109</v>
      </c>
      <c r="O1577" s="108" t="s">
        <v>23</v>
      </c>
      <c r="P1577" s="108" t="s">
        <v>24</v>
      </c>
      <c r="Q1577" s="109"/>
    </row>
    <row r="1578" spans="1:17" ht="318.75" x14ac:dyDescent="0.25">
      <c r="A1578" s="7">
        <f t="shared" si="24"/>
        <v>1576</v>
      </c>
      <c r="B1578" s="101" t="s">
        <v>16</v>
      </c>
      <c r="C1578" s="101">
        <v>891180084</v>
      </c>
      <c r="D1578" s="101">
        <v>2</v>
      </c>
      <c r="E1578" s="102" t="s">
        <v>4079</v>
      </c>
      <c r="F1578" s="103">
        <v>7728342</v>
      </c>
      <c r="G1578" s="103">
        <v>5</v>
      </c>
      <c r="H1578" s="104" t="s">
        <v>4466</v>
      </c>
      <c r="I1578" s="104" t="s">
        <v>4467</v>
      </c>
      <c r="J1578" s="105">
        <v>40996</v>
      </c>
      <c r="K1578" s="106">
        <v>6000000</v>
      </c>
      <c r="L1578" s="107" t="s">
        <v>43</v>
      </c>
      <c r="M1578" s="108" t="s">
        <v>21</v>
      </c>
      <c r="N1578" s="108" t="s">
        <v>2109</v>
      </c>
      <c r="O1578" s="108" t="s">
        <v>23</v>
      </c>
      <c r="P1578" s="108" t="s">
        <v>24</v>
      </c>
      <c r="Q1578" s="109"/>
    </row>
    <row r="1579" spans="1:17" ht="306" x14ac:dyDescent="0.25">
      <c r="A1579" s="7">
        <f t="shared" si="24"/>
        <v>1577</v>
      </c>
      <c r="B1579" s="101" t="s">
        <v>16</v>
      </c>
      <c r="C1579" s="101">
        <v>891180084</v>
      </c>
      <c r="D1579" s="101">
        <v>2</v>
      </c>
      <c r="E1579" s="102" t="s">
        <v>4468</v>
      </c>
      <c r="F1579" s="103">
        <v>1075215698</v>
      </c>
      <c r="G1579" s="103">
        <v>8</v>
      </c>
      <c r="H1579" s="104" t="s">
        <v>4469</v>
      </c>
      <c r="I1579" s="104" t="s">
        <v>4470</v>
      </c>
      <c r="J1579" s="105">
        <v>41008</v>
      </c>
      <c r="K1579" s="106">
        <v>6500000</v>
      </c>
      <c r="L1579" s="107" t="s">
        <v>43</v>
      </c>
      <c r="M1579" s="108" t="s">
        <v>21</v>
      </c>
      <c r="N1579" s="108" t="s">
        <v>2109</v>
      </c>
      <c r="O1579" s="108" t="s">
        <v>23</v>
      </c>
      <c r="P1579" s="108" t="s">
        <v>24</v>
      </c>
      <c r="Q1579" s="109"/>
    </row>
    <row r="1580" spans="1:17" ht="165.75" x14ac:dyDescent="0.25">
      <c r="A1580" s="7">
        <f t="shared" si="24"/>
        <v>1578</v>
      </c>
      <c r="B1580" s="101" t="s">
        <v>16</v>
      </c>
      <c r="C1580" s="101">
        <v>891180084</v>
      </c>
      <c r="D1580" s="101">
        <v>2</v>
      </c>
      <c r="E1580" s="102" t="s">
        <v>4471</v>
      </c>
      <c r="F1580" s="103">
        <v>19188486</v>
      </c>
      <c r="G1580" s="103">
        <v>2</v>
      </c>
      <c r="H1580" s="104" t="s">
        <v>4472</v>
      </c>
      <c r="I1580" s="104" t="s">
        <v>4473</v>
      </c>
      <c r="J1580" s="105">
        <v>41009</v>
      </c>
      <c r="K1580" s="106">
        <v>3760000</v>
      </c>
      <c r="L1580" s="107" t="s">
        <v>43</v>
      </c>
      <c r="M1580" s="108" t="s">
        <v>21</v>
      </c>
      <c r="N1580" s="108" t="s">
        <v>2109</v>
      </c>
      <c r="O1580" s="108" t="s">
        <v>23</v>
      </c>
      <c r="P1580" s="108" t="s">
        <v>24</v>
      </c>
      <c r="Q1580" s="109"/>
    </row>
    <row r="1581" spans="1:17" ht="102" x14ac:dyDescent="0.25">
      <c r="A1581" s="7">
        <f t="shared" si="24"/>
        <v>1579</v>
      </c>
      <c r="B1581" s="101" t="s">
        <v>16</v>
      </c>
      <c r="C1581" s="101">
        <v>891180084</v>
      </c>
      <c r="D1581" s="101">
        <v>2</v>
      </c>
      <c r="E1581" s="102" t="s">
        <v>4404</v>
      </c>
      <c r="F1581" s="103">
        <v>36287871</v>
      </c>
      <c r="G1581" s="103">
        <v>1</v>
      </c>
      <c r="H1581" s="104" t="s">
        <v>4474</v>
      </c>
      <c r="I1581" s="104" t="s">
        <v>4475</v>
      </c>
      <c r="J1581" s="105">
        <v>41009</v>
      </c>
      <c r="K1581" s="106">
        <v>3372351.3</v>
      </c>
      <c r="L1581" s="107" t="s">
        <v>43</v>
      </c>
      <c r="M1581" s="108" t="s">
        <v>21</v>
      </c>
      <c r="N1581" s="108" t="s">
        <v>2109</v>
      </c>
      <c r="O1581" s="108" t="s">
        <v>23</v>
      </c>
      <c r="P1581" s="108" t="s">
        <v>24</v>
      </c>
      <c r="Q1581" s="110"/>
    </row>
    <row r="1582" spans="1:17" ht="165.75" x14ac:dyDescent="0.25">
      <c r="A1582" s="7">
        <f t="shared" si="24"/>
        <v>1580</v>
      </c>
      <c r="B1582" s="101" t="s">
        <v>16</v>
      </c>
      <c r="C1582" s="101">
        <v>891180084</v>
      </c>
      <c r="D1582" s="101">
        <v>2</v>
      </c>
      <c r="E1582" s="102" t="s">
        <v>4476</v>
      </c>
      <c r="F1582" s="103">
        <v>1075225933</v>
      </c>
      <c r="G1582" s="103">
        <v>7</v>
      </c>
      <c r="H1582" s="104" t="s">
        <v>4477</v>
      </c>
      <c r="I1582" s="104" t="s">
        <v>4478</v>
      </c>
      <c r="J1582" s="105">
        <v>41011</v>
      </c>
      <c r="K1582" s="106">
        <v>4485114.3999999994</v>
      </c>
      <c r="L1582" s="107" t="s">
        <v>43</v>
      </c>
      <c r="M1582" s="108" t="s">
        <v>21</v>
      </c>
      <c r="N1582" s="108" t="s">
        <v>2109</v>
      </c>
      <c r="O1582" s="108" t="s">
        <v>23</v>
      </c>
      <c r="P1582" s="108" t="s">
        <v>24</v>
      </c>
      <c r="Q1582" s="110"/>
    </row>
    <row r="1583" spans="1:17" ht="216.75" x14ac:dyDescent="0.25">
      <c r="A1583" s="7">
        <f t="shared" si="24"/>
        <v>1581</v>
      </c>
      <c r="B1583" s="101" t="s">
        <v>16</v>
      </c>
      <c r="C1583" s="101">
        <v>891180084</v>
      </c>
      <c r="D1583" s="101">
        <v>2</v>
      </c>
      <c r="E1583" s="102" t="s">
        <v>4479</v>
      </c>
      <c r="F1583" s="103">
        <v>26522440</v>
      </c>
      <c r="G1583" s="103">
        <v>2</v>
      </c>
      <c r="H1583" s="104" t="s">
        <v>4480</v>
      </c>
      <c r="I1583" s="104" t="s">
        <v>4481</v>
      </c>
      <c r="J1583" s="105">
        <v>41017</v>
      </c>
      <c r="K1583" s="106">
        <v>4760000</v>
      </c>
      <c r="L1583" s="107" t="s">
        <v>43</v>
      </c>
      <c r="M1583" s="108" t="s">
        <v>21</v>
      </c>
      <c r="N1583" s="108" t="s">
        <v>2109</v>
      </c>
      <c r="O1583" s="108" t="s">
        <v>23</v>
      </c>
      <c r="P1583" s="108" t="s">
        <v>24</v>
      </c>
      <c r="Q1583" s="110"/>
    </row>
    <row r="1584" spans="1:17" ht="216.75" x14ac:dyDescent="0.25">
      <c r="A1584" s="7">
        <f t="shared" si="24"/>
        <v>1582</v>
      </c>
      <c r="B1584" s="101" t="s">
        <v>16</v>
      </c>
      <c r="C1584" s="101">
        <v>891180084</v>
      </c>
      <c r="D1584" s="101">
        <v>2</v>
      </c>
      <c r="E1584" s="102" t="s">
        <v>4482</v>
      </c>
      <c r="F1584" s="103">
        <v>26431786</v>
      </c>
      <c r="G1584" s="103">
        <v>4</v>
      </c>
      <c r="H1584" s="104" t="s">
        <v>4483</v>
      </c>
      <c r="I1584" s="104" t="s">
        <v>4484</v>
      </c>
      <c r="J1584" s="105">
        <v>41017</v>
      </c>
      <c r="K1584" s="106">
        <v>4760000</v>
      </c>
      <c r="L1584" s="107" t="s">
        <v>43</v>
      </c>
      <c r="M1584" s="108" t="s">
        <v>21</v>
      </c>
      <c r="N1584" s="108" t="s">
        <v>2109</v>
      </c>
      <c r="O1584" s="108" t="s">
        <v>23</v>
      </c>
      <c r="P1584" s="108" t="s">
        <v>24</v>
      </c>
      <c r="Q1584" s="110"/>
    </row>
    <row r="1585" spans="1:17" ht="216.75" x14ac:dyDescent="0.25">
      <c r="A1585" s="7">
        <f t="shared" si="24"/>
        <v>1583</v>
      </c>
      <c r="B1585" s="101" t="s">
        <v>16</v>
      </c>
      <c r="C1585" s="101">
        <v>891180084</v>
      </c>
      <c r="D1585" s="101">
        <v>2</v>
      </c>
      <c r="E1585" s="102" t="s">
        <v>4485</v>
      </c>
      <c r="F1585" s="103">
        <v>36294359</v>
      </c>
      <c r="G1585" s="103">
        <v>0</v>
      </c>
      <c r="H1585" s="104" t="s">
        <v>4486</v>
      </c>
      <c r="I1585" s="104" t="s">
        <v>4487</v>
      </c>
      <c r="J1585" s="105">
        <v>41017</v>
      </c>
      <c r="K1585" s="106">
        <v>4760000</v>
      </c>
      <c r="L1585" s="107" t="s">
        <v>43</v>
      </c>
      <c r="M1585" s="108" t="s">
        <v>21</v>
      </c>
      <c r="N1585" s="108" t="s">
        <v>2109</v>
      </c>
      <c r="O1585" s="108" t="s">
        <v>23</v>
      </c>
      <c r="P1585" s="108" t="s">
        <v>24</v>
      </c>
      <c r="Q1585" s="110"/>
    </row>
    <row r="1586" spans="1:17" ht="229.5" x14ac:dyDescent="0.25">
      <c r="A1586" s="7">
        <f t="shared" si="24"/>
        <v>1584</v>
      </c>
      <c r="B1586" s="101" t="s">
        <v>16</v>
      </c>
      <c r="C1586" s="101">
        <v>891180084</v>
      </c>
      <c r="D1586" s="101">
        <v>2</v>
      </c>
      <c r="E1586" s="102" t="s">
        <v>4488</v>
      </c>
      <c r="F1586" s="103">
        <v>7707171</v>
      </c>
      <c r="G1586" s="103">
        <v>2</v>
      </c>
      <c r="H1586" s="104" t="s">
        <v>4489</v>
      </c>
      <c r="I1586" s="104" t="s">
        <v>4490</v>
      </c>
      <c r="J1586" s="105">
        <v>41019</v>
      </c>
      <c r="K1586" s="106">
        <v>4720000</v>
      </c>
      <c r="L1586" s="107" t="s">
        <v>43</v>
      </c>
      <c r="M1586" s="108" t="s">
        <v>21</v>
      </c>
      <c r="N1586" s="108" t="s">
        <v>2109</v>
      </c>
      <c r="O1586" s="108" t="s">
        <v>23</v>
      </c>
      <c r="P1586" s="108" t="s">
        <v>24</v>
      </c>
      <c r="Q1586" s="110"/>
    </row>
    <row r="1587" spans="1:17" ht="229.5" x14ac:dyDescent="0.25">
      <c r="A1587" s="7">
        <f t="shared" si="24"/>
        <v>1585</v>
      </c>
      <c r="B1587" s="101" t="s">
        <v>16</v>
      </c>
      <c r="C1587" s="101">
        <v>891180084</v>
      </c>
      <c r="D1587" s="101">
        <v>2</v>
      </c>
      <c r="E1587" s="102" t="s">
        <v>4491</v>
      </c>
      <c r="F1587" s="103">
        <v>7732423</v>
      </c>
      <c r="G1587" s="103">
        <v>9</v>
      </c>
      <c r="H1587" s="104" t="s">
        <v>4492</v>
      </c>
      <c r="I1587" s="104" t="s">
        <v>4493</v>
      </c>
      <c r="J1587" s="105">
        <v>41017</v>
      </c>
      <c r="K1587" s="106">
        <v>4760000</v>
      </c>
      <c r="L1587" s="107" t="s">
        <v>43</v>
      </c>
      <c r="M1587" s="108" t="s">
        <v>21</v>
      </c>
      <c r="N1587" s="108" t="s">
        <v>2109</v>
      </c>
      <c r="O1587" s="108" t="s">
        <v>23</v>
      </c>
      <c r="P1587" s="108" t="s">
        <v>24</v>
      </c>
      <c r="Q1587" s="110"/>
    </row>
    <row r="1588" spans="1:17" ht="229.5" x14ac:dyDescent="0.25">
      <c r="A1588" s="7">
        <f t="shared" si="24"/>
        <v>1586</v>
      </c>
      <c r="B1588" s="101" t="s">
        <v>16</v>
      </c>
      <c r="C1588" s="101">
        <v>891180084</v>
      </c>
      <c r="D1588" s="101">
        <v>2</v>
      </c>
      <c r="E1588" s="102" t="s">
        <v>4494</v>
      </c>
      <c r="F1588" s="103">
        <v>12233386</v>
      </c>
      <c r="G1588" s="103">
        <v>1</v>
      </c>
      <c r="H1588" s="104" t="s">
        <v>4495</v>
      </c>
      <c r="I1588" s="104" t="s">
        <v>4496</v>
      </c>
      <c r="J1588" s="105">
        <v>41017</v>
      </c>
      <c r="K1588" s="106">
        <v>4760000</v>
      </c>
      <c r="L1588" s="107" t="s">
        <v>43</v>
      </c>
      <c r="M1588" s="108" t="s">
        <v>21</v>
      </c>
      <c r="N1588" s="108" t="s">
        <v>2109</v>
      </c>
      <c r="O1588" s="108" t="s">
        <v>23</v>
      </c>
      <c r="P1588" s="108" t="s">
        <v>24</v>
      </c>
      <c r="Q1588" s="110"/>
    </row>
    <row r="1589" spans="1:17" ht="229.5" x14ac:dyDescent="0.25">
      <c r="A1589" s="7">
        <f t="shared" si="24"/>
        <v>1587</v>
      </c>
      <c r="B1589" s="101" t="s">
        <v>16</v>
      </c>
      <c r="C1589" s="101">
        <v>891180084</v>
      </c>
      <c r="D1589" s="101">
        <v>2</v>
      </c>
      <c r="E1589" s="102" t="s">
        <v>4497</v>
      </c>
      <c r="F1589" s="103">
        <v>19452406</v>
      </c>
      <c r="G1589" s="103">
        <v>5</v>
      </c>
      <c r="H1589" s="104" t="s">
        <v>4498</v>
      </c>
      <c r="I1589" s="104" t="s">
        <v>4499</v>
      </c>
      <c r="J1589" s="105">
        <v>41017</v>
      </c>
      <c r="K1589" s="106">
        <v>6743333.333333333</v>
      </c>
      <c r="L1589" s="107" t="s">
        <v>43</v>
      </c>
      <c r="M1589" s="108" t="s">
        <v>21</v>
      </c>
      <c r="N1589" s="108" t="s">
        <v>2109</v>
      </c>
      <c r="O1589" s="108" t="s">
        <v>23</v>
      </c>
      <c r="P1589" s="108" t="s">
        <v>24</v>
      </c>
      <c r="Q1589" s="110"/>
    </row>
    <row r="1590" spans="1:17" ht="229.5" x14ac:dyDescent="0.25">
      <c r="A1590" s="7">
        <f t="shared" si="24"/>
        <v>1588</v>
      </c>
      <c r="B1590" s="101" t="s">
        <v>16</v>
      </c>
      <c r="C1590" s="101">
        <v>891180084</v>
      </c>
      <c r="D1590" s="101">
        <v>2</v>
      </c>
      <c r="E1590" s="102" t="s">
        <v>4500</v>
      </c>
      <c r="F1590" s="103">
        <v>26492202</v>
      </c>
      <c r="G1590" s="103">
        <v>6</v>
      </c>
      <c r="H1590" s="104" t="s">
        <v>4501</v>
      </c>
      <c r="I1590" s="104" t="s">
        <v>4502</v>
      </c>
      <c r="J1590" s="105">
        <v>41017</v>
      </c>
      <c r="K1590" s="106">
        <v>6743333.333333333</v>
      </c>
      <c r="L1590" s="107" t="s">
        <v>43</v>
      </c>
      <c r="M1590" s="108" t="s">
        <v>21</v>
      </c>
      <c r="N1590" s="108" t="s">
        <v>2109</v>
      </c>
      <c r="O1590" s="108" t="s">
        <v>23</v>
      </c>
      <c r="P1590" s="108" t="s">
        <v>24</v>
      </c>
      <c r="Q1590" s="110"/>
    </row>
    <row r="1591" spans="1:17" ht="229.5" x14ac:dyDescent="0.25">
      <c r="A1591" s="7">
        <f t="shared" si="24"/>
        <v>1589</v>
      </c>
      <c r="B1591" s="101" t="s">
        <v>16</v>
      </c>
      <c r="C1591" s="101">
        <v>891180084</v>
      </c>
      <c r="D1591" s="101">
        <v>2</v>
      </c>
      <c r="E1591" s="102" t="s">
        <v>4503</v>
      </c>
      <c r="F1591" s="103">
        <v>67039418</v>
      </c>
      <c r="G1591" s="103">
        <v>8</v>
      </c>
      <c r="H1591" s="104" t="s">
        <v>4504</v>
      </c>
      <c r="I1591" s="104" t="s">
        <v>4505</v>
      </c>
      <c r="J1591" s="105">
        <v>41017</v>
      </c>
      <c r="K1591" s="106">
        <v>6743333.333333333</v>
      </c>
      <c r="L1591" s="107" t="s">
        <v>43</v>
      </c>
      <c r="M1591" s="108" t="s">
        <v>21</v>
      </c>
      <c r="N1591" s="108" t="s">
        <v>2109</v>
      </c>
      <c r="O1591" s="108" t="s">
        <v>23</v>
      </c>
      <c r="P1591" s="108" t="s">
        <v>24</v>
      </c>
      <c r="Q1591" s="110"/>
    </row>
    <row r="1592" spans="1:17" ht="140.25" x14ac:dyDescent="0.25">
      <c r="A1592" s="7">
        <f t="shared" si="24"/>
        <v>1590</v>
      </c>
      <c r="B1592" s="101" t="s">
        <v>16</v>
      </c>
      <c r="C1592" s="101">
        <v>891180084</v>
      </c>
      <c r="D1592" s="101">
        <v>2</v>
      </c>
      <c r="E1592" s="102" t="s">
        <v>4506</v>
      </c>
      <c r="F1592" s="103">
        <v>55056287</v>
      </c>
      <c r="G1592" s="103">
        <v>8</v>
      </c>
      <c r="H1592" s="104" t="s">
        <v>4507</v>
      </c>
      <c r="I1592" s="104" t="s">
        <v>4508</v>
      </c>
      <c r="J1592" s="105">
        <v>41019</v>
      </c>
      <c r="K1592" s="106">
        <v>2384491.1999999997</v>
      </c>
      <c r="L1592" s="107" t="s">
        <v>43</v>
      </c>
      <c r="M1592" s="108" t="s">
        <v>21</v>
      </c>
      <c r="N1592" s="108" t="s">
        <v>2109</v>
      </c>
      <c r="O1592" s="108" t="s">
        <v>23</v>
      </c>
      <c r="P1592" s="108" t="s">
        <v>24</v>
      </c>
      <c r="Q1592" s="109"/>
    </row>
    <row r="1593" spans="1:17" ht="178.5" x14ac:dyDescent="0.25">
      <c r="A1593" s="7">
        <f t="shared" si="24"/>
        <v>1591</v>
      </c>
      <c r="B1593" s="101" t="s">
        <v>16</v>
      </c>
      <c r="C1593" s="101">
        <v>891180084</v>
      </c>
      <c r="D1593" s="101">
        <v>2</v>
      </c>
      <c r="E1593" s="102" t="s">
        <v>4509</v>
      </c>
      <c r="F1593" s="103">
        <v>1075247973</v>
      </c>
      <c r="G1593" s="103">
        <v>6</v>
      </c>
      <c r="H1593" s="104" t="s">
        <v>4510</v>
      </c>
      <c r="I1593" s="104" t="s">
        <v>4511</v>
      </c>
      <c r="J1593" s="105">
        <v>41019</v>
      </c>
      <c r="K1593" s="106">
        <v>5000000</v>
      </c>
      <c r="L1593" s="107" t="s">
        <v>43</v>
      </c>
      <c r="M1593" s="108" t="s">
        <v>21</v>
      </c>
      <c r="N1593" s="108" t="s">
        <v>2109</v>
      </c>
      <c r="O1593" s="108" t="s">
        <v>23</v>
      </c>
      <c r="P1593" s="108" t="s">
        <v>24</v>
      </c>
      <c r="Q1593" s="109"/>
    </row>
    <row r="1594" spans="1:17" ht="178.5" x14ac:dyDescent="0.25">
      <c r="A1594" s="7">
        <f t="shared" si="24"/>
        <v>1592</v>
      </c>
      <c r="B1594" s="101" t="s">
        <v>16</v>
      </c>
      <c r="C1594" s="101">
        <v>891180084</v>
      </c>
      <c r="D1594" s="101">
        <v>2</v>
      </c>
      <c r="E1594" s="102" t="s">
        <v>4361</v>
      </c>
      <c r="F1594" s="103">
        <v>1075236262</v>
      </c>
      <c r="G1594" s="103">
        <v>0</v>
      </c>
      <c r="H1594" s="104" t="s">
        <v>4512</v>
      </c>
      <c r="I1594" s="104" t="s">
        <v>4513</v>
      </c>
      <c r="J1594" s="105">
        <v>41026</v>
      </c>
      <c r="K1594" s="106">
        <v>13870400</v>
      </c>
      <c r="L1594" s="107" t="s">
        <v>43</v>
      </c>
      <c r="M1594" s="108" t="s">
        <v>21</v>
      </c>
      <c r="N1594" s="108" t="s">
        <v>2109</v>
      </c>
      <c r="O1594" s="108" t="s">
        <v>23</v>
      </c>
      <c r="P1594" s="108" t="s">
        <v>24</v>
      </c>
      <c r="Q1594" s="109"/>
    </row>
    <row r="1595" spans="1:17" ht="280.5" x14ac:dyDescent="0.25">
      <c r="A1595" s="7">
        <f t="shared" si="24"/>
        <v>1593</v>
      </c>
      <c r="B1595" s="101" t="s">
        <v>16</v>
      </c>
      <c r="C1595" s="101">
        <v>891180084</v>
      </c>
      <c r="D1595" s="101">
        <v>2</v>
      </c>
      <c r="E1595" s="102" t="s">
        <v>4175</v>
      </c>
      <c r="F1595" s="103">
        <v>7722635</v>
      </c>
      <c r="G1595" s="103">
        <v>0</v>
      </c>
      <c r="H1595" s="104" t="s">
        <v>4514</v>
      </c>
      <c r="I1595" s="104" t="s">
        <v>4515</v>
      </c>
      <c r="J1595" s="105">
        <v>41026</v>
      </c>
      <c r="K1595" s="106">
        <v>17132000</v>
      </c>
      <c r="L1595" s="107" t="s">
        <v>43</v>
      </c>
      <c r="M1595" s="108" t="s">
        <v>21</v>
      </c>
      <c r="N1595" s="108" t="s">
        <v>2109</v>
      </c>
      <c r="O1595" s="108" t="s">
        <v>23</v>
      </c>
      <c r="P1595" s="108" t="s">
        <v>24</v>
      </c>
      <c r="Q1595" s="109"/>
    </row>
    <row r="1596" spans="1:17" ht="204" x14ac:dyDescent="0.25">
      <c r="A1596" s="7">
        <f t="shared" si="24"/>
        <v>1594</v>
      </c>
      <c r="B1596" s="101" t="s">
        <v>16</v>
      </c>
      <c r="C1596" s="101">
        <v>891180084</v>
      </c>
      <c r="D1596" s="101">
        <v>2</v>
      </c>
      <c r="E1596" s="114" t="s">
        <v>4516</v>
      </c>
      <c r="F1596" s="103">
        <v>1080182267</v>
      </c>
      <c r="G1596" s="103">
        <v>1</v>
      </c>
      <c r="H1596" s="104" t="s">
        <v>4517</v>
      </c>
      <c r="I1596" s="104" t="s">
        <v>4518</v>
      </c>
      <c r="J1596" s="105">
        <v>41031</v>
      </c>
      <c r="K1596" s="106">
        <v>5760000</v>
      </c>
      <c r="L1596" s="107" t="s">
        <v>43</v>
      </c>
      <c r="M1596" s="108" t="s">
        <v>21</v>
      </c>
      <c r="N1596" s="108" t="s">
        <v>2109</v>
      </c>
      <c r="O1596" s="108" t="s">
        <v>23</v>
      </c>
      <c r="P1596" s="108" t="s">
        <v>24</v>
      </c>
      <c r="Q1596" s="109"/>
    </row>
    <row r="1597" spans="1:17" ht="165.75" x14ac:dyDescent="0.25">
      <c r="A1597" s="7">
        <f t="shared" si="24"/>
        <v>1595</v>
      </c>
      <c r="B1597" s="101" t="s">
        <v>16</v>
      </c>
      <c r="C1597" s="101">
        <v>891180084</v>
      </c>
      <c r="D1597" s="101">
        <v>2</v>
      </c>
      <c r="E1597" s="102" t="s">
        <v>4452</v>
      </c>
      <c r="F1597" s="103">
        <v>36303157</v>
      </c>
      <c r="G1597" s="103">
        <v>1</v>
      </c>
      <c r="H1597" s="104" t="s">
        <v>4519</v>
      </c>
      <c r="I1597" s="104" t="s">
        <v>4520</v>
      </c>
      <c r="J1597" s="105">
        <v>41031</v>
      </c>
      <c r="K1597" s="106">
        <v>2000000</v>
      </c>
      <c r="L1597" s="107" t="s">
        <v>43</v>
      </c>
      <c r="M1597" s="108" t="s">
        <v>21</v>
      </c>
      <c r="N1597" s="108" t="s">
        <v>2109</v>
      </c>
      <c r="O1597" s="108" t="s">
        <v>23</v>
      </c>
      <c r="P1597" s="108" t="s">
        <v>24</v>
      </c>
      <c r="Q1597" s="109"/>
    </row>
    <row r="1598" spans="1:17" ht="191.25" x14ac:dyDescent="0.25">
      <c r="A1598" s="7">
        <f t="shared" si="24"/>
        <v>1596</v>
      </c>
      <c r="B1598" s="101" t="s">
        <v>16</v>
      </c>
      <c r="C1598" s="101">
        <v>891180084</v>
      </c>
      <c r="D1598" s="101">
        <v>2</v>
      </c>
      <c r="E1598" s="102" t="s">
        <v>3981</v>
      </c>
      <c r="F1598" s="103">
        <v>1075209464</v>
      </c>
      <c r="G1598" s="103">
        <v>7</v>
      </c>
      <c r="H1598" s="104" t="s">
        <v>4521</v>
      </c>
      <c r="I1598" s="104" t="s">
        <v>3983</v>
      </c>
      <c r="J1598" s="105">
        <v>41031</v>
      </c>
      <c r="K1598" s="106">
        <v>12696000</v>
      </c>
      <c r="L1598" s="107" t="s">
        <v>43</v>
      </c>
      <c r="M1598" s="108" t="s">
        <v>21</v>
      </c>
      <c r="N1598" s="108" t="s">
        <v>2109</v>
      </c>
      <c r="O1598" s="108" t="s">
        <v>23</v>
      </c>
      <c r="P1598" s="108" t="s">
        <v>24</v>
      </c>
      <c r="Q1598" s="109"/>
    </row>
    <row r="1599" spans="1:17" ht="178.5" x14ac:dyDescent="0.25">
      <c r="A1599" s="7">
        <f t="shared" si="24"/>
        <v>1597</v>
      </c>
      <c r="B1599" s="101" t="s">
        <v>16</v>
      </c>
      <c r="C1599" s="101">
        <v>891180084</v>
      </c>
      <c r="D1599" s="101">
        <v>2</v>
      </c>
      <c r="E1599" s="102" t="s">
        <v>3976</v>
      </c>
      <c r="F1599" s="103">
        <v>1010176855</v>
      </c>
      <c r="G1599" s="103">
        <v>3</v>
      </c>
      <c r="H1599" s="104" t="s">
        <v>4522</v>
      </c>
      <c r="I1599" s="104" t="s">
        <v>3978</v>
      </c>
      <c r="J1599" s="105">
        <v>41031</v>
      </c>
      <c r="K1599" s="106">
        <v>10156800</v>
      </c>
      <c r="L1599" s="107" t="s">
        <v>43</v>
      </c>
      <c r="M1599" s="108" t="s">
        <v>21</v>
      </c>
      <c r="N1599" s="108" t="s">
        <v>2109</v>
      </c>
      <c r="O1599" s="108" t="s">
        <v>23</v>
      </c>
      <c r="P1599" s="108" t="s">
        <v>24</v>
      </c>
      <c r="Q1599" s="109"/>
    </row>
    <row r="1600" spans="1:17" ht="178.5" x14ac:dyDescent="0.25">
      <c r="A1600" s="7">
        <f t="shared" si="24"/>
        <v>1598</v>
      </c>
      <c r="B1600" s="101" t="s">
        <v>16</v>
      </c>
      <c r="C1600" s="101">
        <v>891180084</v>
      </c>
      <c r="D1600" s="101">
        <v>2</v>
      </c>
      <c r="E1600" s="102" t="s">
        <v>3979</v>
      </c>
      <c r="F1600" s="103">
        <v>12282032</v>
      </c>
      <c r="G1600" s="103">
        <v>9</v>
      </c>
      <c r="H1600" s="104" t="s">
        <v>4523</v>
      </c>
      <c r="I1600" s="104" t="s">
        <v>3978</v>
      </c>
      <c r="J1600" s="105">
        <v>41031</v>
      </c>
      <c r="K1600" s="106">
        <v>10156800</v>
      </c>
      <c r="L1600" s="107" t="s">
        <v>43</v>
      </c>
      <c r="M1600" s="108" t="s">
        <v>21</v>
      </c>
      <c r="N1600" s="108" t="s">
        <v>2109</v>
      </c>
      <c r="O1600" s="108" t="s">
        <v>23</v>
      </c>
      <c r="P1600" s="108" t="s">
        <v>24</v>
      </c>
      <c r="Q1600" s="109"/>
    </row>
    <row r="1601" spans="1:17" ht="165.75" x14ac:dyDescent="0.25">
      <c r="A1601" s="7">
        <f t="shared" si="24"/>
        <v>1599</v>
      </c>
      <c r="B1601" s="101" t="s">
        <v>16</v>
      </c>
      <c r="C1601" s="101">
        <v>891180084</v>
      </c>
      <c r="D1601" s="101">
        <v>2</v>
      </c>
      <c r="E1601" s="102" t="s">
        <v>3984</v>
      </c>
      <c r="F1601" s="103">
        <v>1080292657</v>
      </c>
      <c r="G1601" s="103">
        <v>2</v>
      </c>
      <c r="H1601" s="104" t="s">
        <v>4524</v>
      </c>
      <c r="I1601" s="104" t="s">
        <v>3986</v>
      </c>
      <c r="J1601" s="105">
        <v>41031</v>
      </c>
      <c r="K1601" s="106">
        <v>9310400</v>
      </c>
      <c r="L1601" s="107" t="s">
        <v>43</v>
      </c>
      <c r="M1601" s="108" t="s">
        <v>21</v>
      </c>
      <c r="N1601" s="108" t="s">
        <v>2109</v>
      </c>
      <c r="O1601" s="108" t="s">
        <v>23</v>
      </c>
      <c r="P1601" s="108" t="s">
        <v>24</v>
      </c>
      <c r="Q1601" s="109"/>
    </row>
    <row r="1602" spans="1:17" ht="165.75" x14ac:dyDescent="0.25">
      <c r="A1602" s="7">
        <f t="shared" si="24"/>
        <v>1600</v>
      </c>
      <c r="B1602" s="101" t="s">
        <v>16</v>
      </c>
      <c r="C1602" s="101">
        <v>891180084</v>
      </c>
      <c r="D1602" s="101">
        <v>2</v>
      </c>
      <c r="E1602" s="102" t="s">
        <v>3987</v>
      </c>
      <c r="F1602" s="103">
        <v>1075232121</v>
      </c>
      <c r="G1602" s="103">
        <v>2</v>
      </c>
      <c r="H1602" s="104" t="s">
        <v>4525</v>
      </c>
      <c r="I1602" s="104" t="s">
        <v>3986</v>
      </c>
      <c r="J1602" s="105">
        <v>41031</v>
      </c>
      <c r="K1602" s="106">
        <v>9310400</v>
      </c>
      <c r="L1602" s="107" t="s">
        <v>43</v>
      </c>
      <c r="M1602" s="108" t="s">
        <v>21</v>
      </c>
      <c r="N1602" s="108" t="s">
        <v>2109</v>
      </c>
      <c r="O1602" s="108" t="s">
        <v>23</v>
      </c>
      <c r="P1602" s="108" t="s">
        <v>24</v>
      </c>
      <c r="Q1602" s="109"/>
    </row>
    <row r="1603" spans="1:17" ht="127.5" x14ac:dyDescent="0.25">
      <c r="A1603" s="7">
        <f t="shared" si="24"/>
        <v>1601</v>
      </c>
      <c r="B1603" s="101" t="s">
        <v>16</v>
      </c>
      <c r="C1603" s="101">
        <v>891180084</v>
      </c>
      <c r="D1603" s="101">
        <v>2</v>
      </c>
      <c r="E1603" s="102" t="s">
        <v>4526</v>
      </c>
      <c r="F1603" s="103">
        <v>7726727</v>
      </c>
      <c r="G1603" s="103">
        <v>8</v>
      </c>
      <c r="H1603" s="104" t="s">
        <v>4527</v>
      </c>
      <c r="I1603" s="104" t="s">
        <v>4528</v>
      </c>
      <c r="J1603" s="105">
        <v>41033</v>
      </c>
      <c r="K1603" s="106">
        <v>4598661.5999999996</v>
      </c>
      <c r="L1603" s="107" t="s">
        <v>43</v>
      </c>
      <c r="M1603" s="108" t="s">
        <v>21</v>
      </c>
      <c r="N1603" s="108" t="s">
        <v>2109</v>
      </c>
      <c r="O1603" s="108" t="s">
        <v>23</v>
      </c>
      <c r="P1603" s="108" t="s">
        <v>24</v>
      </c>
      <c r="Q1603" s="109"/>
    </row>
    <row r="1604" spans="1:17" ht="127.5" x14ac:dyDescent="0.25">
      <c r="A1604" s="7">
        <f t="shared" si="24"/>
        <v>1602</v>
      </c>
      <c r="B1604" s="101" t="s">
        <v>16</v>
      </c>
      <c r="C1604" s="101">
        <v>891180084</v>
      </c>
      <c r="D1604" s="101">
        <v>2</v>
      </c>
      <c r="E1604" s="102" t="s">
        <v>4529</v>
      </c>
      <c r="F1604" s="103">
        <v>1075224742</v>
      </c>
      <c r="G1604" s="103">
        <v>2</v>
      </c>
      <c r="H1604" s="104" t="s">
        <v>4530</v>
      </c>
      <c r="I1604" s="104" t="s">
        <v>4531</v>
      </c>
      <c r="J1604" s="105">
        <v>41039</v>
      </c>
      <c r="K1604" s="106">
        <v>1100000</v>
      </c>
      <c r="L1604" s="107" t="s">
        <v>43</v>
      </c>
      <c r="M1604" s="108" t="s">
        <v>21</v>
      </c>
      <c r="N1604" s="108" t="s">
        <v>2109</v>
      </c>
      <c r="O1604" s="108" t="s">
        <v>23</v>
      </c>
      <c r="P1604" s="108" t="s">
        <v>24</v>
      </c>
      <c r="Q1604" s="109"/>
    </row>
    <row r="1605" spans="1:17" ht="369.75" x14ac:dyDescent="0.25">
      <c r="A1605" s="7">
        <f t="shared" ref="A1605:A1668" si="25">A1604+1</f>
        <v>1603</v>
      </c>
      <c r="B1605" s="101" t="s">
        <v>16</v>
      </c>
      <c r="C1605" s="101">
        <v>891180084</v>
      </c>
      <c r="D1605" s="101">
        <v>2</v>
      </c>
      <c r="E1605" s="102" t="s">
        <v>4532</v>
      </c>
      <c r="F1605" s="103">
        <v>36178454</v>
      </c>
      <c r="G1605" s="103">
        <v>6</v>
      </c>
      <c r="H1605" s="104" t="s">
        <v>4533</v>
      </c>
      <c r="I1605" s="104" t="s">
        <v>4534</v>
      </c>
      <c r="J1605" s="105">
        <v>41039</v>
      </c>
      <c r="K1605" s="106">
        <v>1500000</v>
      </c>
      <c r="L1605" s="107" t="s">
        <v>43</v>
      </c>
      <c r="M1605" s="108" t="s">
        <v>21</v>
      </c>
      <c r="N1605" s="108" t="s">
        <v>2109</v>
      </c>
      <c r="O1605" s="108" t="s">
        <v>23</v>
      </c>
      <c r="P1605" s="108" t="s">
        <v>24</v>
      </c>
      <c r="Q1605" s="109"/>
    </row>
    <row r="1606" spans="1:17" ht="369.75" x14ac:dyDescent="0.25">
      <c r="A1606" s="7">
        <f t="shared" si="25"/>
        <v>1604</v>
      </c>
      <c r="B1606" s="101" t="s">
        <v>16</v>
      </c>
      <c r="C1606" s="101">
        <v>891180084</v>
      </c>
      <c r="D1606" s="101">
        <v>2</v>
      </c>
      <c r="E1606" s="102" t="s">
        <v>4535</v>
      </c>
      <c r="F1606" s="103">
        <v>55169673</v>
      </c>
      <c r="G1606" s="103">
        <v>3</v>
      </c>
      <c r="H1606" s="104" t="s">
        <v>4536</v>
      </c>
      <c r="I1606" s="104" t="s">
        <v>4537</v>
      </c>
      <c r="J1606" s="105">
        <v>41039</v>
      </c>
      <c r="K1606" s="106">
        <v>1500000</v>
      </c>
      <c r="L1606" s="107" t="s">
        <v>43</v>
      </c>
      <c r="M1606" s="108" t="s">
        <v>21</v>
      </c>
      <c r="N1606" s="108" t="s">
        <v>2109</v>
      </c>
      <c r="O1606" s="108" t="s">
        <v>23</v>
      </c>
      <c r="P1606" s="108" t="s">
        <v>24</v>
      </c>
      <c r="Q1606" s="109"/>
    </row>
    <row r="1607" spans="1:17" ht="357" x14ac:dyDescent="0.25">
      <c r="A1607" s="7">
        <f t="shared" si="25"/>
        <v>1605</v>
      </c>
      <c r="B1607" s="101" t="s">
        <v>16</v>
      </c>
      <c r="C1607" s="101">
        <v>891180084</v>
      </c>
      <c r="D1607" s="101">
        <v>2</v>
      </c>
      <c r="E1607" s="102" t="s">
        <v>4538</v>
      </c>
      <c r="F1607" s="103">
        <v>52115682</v>
      </c>
      <c r="G1607" s="103">
        <v>7</v>
      </c>
      <c r="H1607" s="104" t="s">
        <v>4539</v>
      </c>
      <c r="I1607" s="104" t="s">
        <v>4540</v>
      </c>
      <c r="J1607" s="105">
        <v>41039</v>
      </c>
      <c r="K1607" s="106">
        <v>2250000</v>
      </c>
      <c r="L1607" s="107" t="s">
        <v>43</v>
      </c>
      <c r="M1607" s="108" t="s">
        <v>21</v>
      </c>
      <c r="N1607" s="108" t="s">
        <v>2109</v>
      </c>
      <c r="O1607" s="108" t="s">
        <v>23</v>
      </c>
      <c r="P1607" s="108" t="s">
        <v>24</v>
      </c>
      <c r="Q1607" s="109"/>
    </row>
    <row r="1608" spans="1:17" ht="382.5" x14ac:dyDescent="0.25">
      <c r="A1608" s="7">
        <f t="shared" si="25"/>
        <v>1606</v>
      </c>
      <c r="B1608" s="101" t="s">
        <v>16</v>
      </c>
      <c r="C1608" s="101">
        <v>891180084</v>
      </c>
      <c r="D1608" s="101">
        <v>2</v>
      </c>
      <c r="E1608" s="102" t="s">
        <v>4079</v>
      </c>
      <c r="F1608" s="103">
        <v>7728342</v>
      </c>
      <c r="G1608" s="103">
        <v>5</v>
      </c>
      <c r="H1608" s="104" t="s">
        <v>4541</v>
      </c>
      <c r="I1608" s="104" t="s">
        <v>4542</v>
      </c>
      <c r="J1608" s="105">
        <v>41039</v>
      </c>
      <c r="K1608" s="106">
        <v>2000000</v>
      </c>
      <c r="L1608" s="107" t="s">
        <v>43</v>
      </c>
      <c r="M1608" s="108" t="s">
        <v>21</v>
      </c>
      <c r="N1608" s="108" t="s">
        <v>2109</v>
      </c>
      <c r="O1608" s="108" t="s">
        <v>23</v>
      </c>
      <c r="P1608" s="108" t="s">
        <v>24</v>
      </c>
      <c r="Q1608" s="109"/>
    </row>
    <row r="1609" spans="1:17" ht="178.5" x14ac:dyDescent="0.25">
      <c r="A1609" s="7">
        <f t="shared" si="25"/>
        <v>1607</v>
      </c>
      <c r="B1609" s="101" t="s">
        <v>16</v>
      </c>
      <c r="C1609" s="101">
        <v>891180084</v>
      </c>
      <c r="D1609" s="101">
        <v>2</v>
      </c>
      <c r="E1609" s="102" t="s">
        <v>4543</v>
      </c>
      <c r="F1609" s="103">
        <v>1075236227</v>
      </c>
      <c r="G1609" s="103">
        <v>2</v>
      </c>
      <c r="H1609" s="104" t="s">
        <v>4544</v>
      </c>
      <c r="I1609" s="104" t="s">
        <v>4545</v>
      </c>
      <c r="J1609" s="105">
        <v>41044</v>
      </c>
      <c r="K1609" s="106">
        <v>2327717.6</v>
      </c>
      <c r="L1609" s="107" t="s">
        <v>43</v>
      </c>
      <c r="M1609" s="108" t="s">
        <v>21</v>
      </c>
      <c r="N1609" s="108" t="s">
        <v>2109</v>
      </c>
      <c r="O1609" s="108" t="s">
        <v>23</v>
      </c>
      <c r="P1609" s="108" t="s">
        <v>24</v>
      </c>
      <c r="Q1609" s="110"/>
    </row>
    <row r="1610" spans="1:17" ht="165.75" x14ac:dyDescent="0.25">
      <c r="A1610" s="7">
        <f t="shared" si="25"/>
        <v>1608</v>
      </c>
      <c r="B1610" s="101" t="s">
        <v>16</v>
      </c>
      <c r="C1610" s="101">
        <v>891180084</v>
      </c>
      <c r="D1610" s="101">
        <v>2</v>
      </c>
      <c r="E1610" s="102" t="s">
        <v>4546</v>
      </c>
      <c r="F1610" s="103">
        <v>55164704</v>
      </c>
      <c r="G1610" s="103">
        <v>0</v>
      </c>
      <c r="H1610" s="104" t="s">
        <v>4547</v>
      </c>
      <c r="I1610" s="104" t="s">
        <v>4548</v>
      </c>
      <c r="J1610" s="105">
        <v>41046</v>
      </c>
      <c r="K1610" s="106">
        <v>3000000</v>
      </c>
      <c r="L1610" s="107" t="s">
        <v>43</v>
      </c>
      <c r="M1610" s="108" t="s">
        <v>21</v>
      </c>
      <c r="N1610" s="108" t="s">
        <v>2109</v>
      </c>
      <c r="O1610" s="108" t="s">
        <v>23</v>
      </c>
      <c r="P1610" s="108" t="s">
        <v>24</v>
      </c>
      <c r="Q1610" s="109"/>
    </row>
    <row r="1611" spans="1:17" ht="408" x14ac:dyDescent="0.25">
      <c r="A1611" s="7">
        <f t="shared" si="25"/>
        <v>1609</v>
      </c>
      <c r="B1611" s="101" t="s">
        <v>16</v>
      </c>
      <c r="C1611" s="101">
        <v>891180084</v>
      </c>
      <c r="D1611" s="101">
        <v>2</v>
      </c>
      <c r="E1611" s="102" t="s">
        <v>4549</v>
      </c>
      <c r="F1611" s="103">
        <v>1075540734</v>
      </c>
      <c r="G1611" s="103">
        <v>8</v>
      </c>
      <c r="H1611" s="104" t="s">
        <v>4550</v>
      </c>
      <c r="I1611" s="104" t="s">
        <v>4551</v>
      </c>
      <c r="J1611" s="105">
        <v>41053</v>
      </c>
      <c r="K1611" s="106">
        <v>1500000</v>
      </c>
      <c r="L1611" s="107" t="s">
        <v>43</v>
      </c>
      <c r="M1611" s="108" t="s">
        <v>21</v>
      </c>
      <c r="N1611" s="108" t="s">
        <v>2109</v>
      </c>
      <c r="O1611" s="108" t="s">
        <v>23</v>
      </c>
      <c r="P1611" s="108" t="s">
        <v>24</v>
      </c>
      <c r="Q1611" s="109"/>
    </row>
    <row r="1612" spans="1:17" ht="255" x14ac:dyDescent="0.25">
      <c r="A1612" s="7">
        <f t="shared" si="25"/>
        <v>1610</v>
      </c>
      <c r="B1612" s="101" t="s">
        <v>16</v>
      </c>
      <c r="C1612" s="101">
        <v>891180084</v>
      </c>
      <c r="D1612" s="101">
        <v>2</v>
      </c>
      <c r="E1612" s="102" t="s">
        <v>4370</v>
      </c>
      <c r="F1612" s="103">
        <v>83058854</v>
      </c>
      <c r="G1612" s="103">
        <v>5</v>
      </c>
      <c r="H1612" s="104" t="s">
        <v>4552</v>
      </c>
      <c r="I1612" s="104" t="s">
        <v>4372</v>
      </c>
      <c r="J1612" s="105">
        <v>41064</v>
      </c>
      <c r="K1612" s="106">
        <v>6490000</v>
      </c>
      <c r="L1612" s="107" t="s">
        <v>43</v>
      </c>
      <c r="M1612" s="108" t="s">
        <v>21</v>
      </c>
      <c r="N1612" s="108" t="s">
        <v>2109</v>
      </c>
      <c r="O1612" s="108" t="s">
        <v>23</v>
      </c>
      <c r="P1612" s="108" t="s">
        <v>24</v>
      </c>
      <c r="Q1612" s="109"/>
    </row>
    <row r="1613" spans="1:17" ht="255" x14ac:dyDescent="0.25">
      <c r="A1613" s="7">
        <f t="shared" si="25"/>
        <v>1611</v>
      </c>
      <c r="B1613" s="101" t="s">
        <v>16</v>
      </c>
      <c r="C1613" s="101">
        <v>891180084</v>
      </c>
      <c r="D1613" s="101">
        <v>2</v>
      </c>
      <c r="E1613" s="102" t="s">
        <v>4553</v>
      </c>
      <c r="F1613" s="103">
        <v>26542110</v>
      </c>
      <c r="G1613" s="103">
        <v>2</v>
      </c>
      <c r="H1613" s="104" t="s">
        <v>4554</v>
      </c>
      <c r="I1613" s="104" t="s">
        <v>4555</v>
      </c>
      <c r="J1613" s="105">
        <v>41061</v>
      </c>
      <c r="K1613" s="106">
        <v>2498038</v>
      </c>
      <c r="L1613" s="107" t="s">
        <v>43</v>
      </c>
      <c r="M1613" s="108" t="s">
        <v>21</v>
      </c>
      <c r="N1613" s="108" t="s">
        <v>2109</v>
      </c>
      <c r="O1613" s="108" t="s">
        <v>23</v>
      </c>
      <c r="P1613" s="108" t="s">
        <v>24</v>
      </c>
      <c r="Q1613" s="111"/>
    </row>
    <row r="1614" spans="1:17" ht="165.75" x14ac:dyDescent="0.25">
      <c r="A1614" s="7">
        <f t="shared" si="25"/>
        <v>1612</v>
      </c>
      <c r="B1614" s="101" t="s">
        <v>16</v>
      </c>
      <c r="C1614" s="101">
        <v>891180084</v>
      </c>
      <c r="D1614" s="101">
        <v>2</v>
      </c>
      <c r="E1614" s="102" t="s">
        <v>4556</v>
      </c>
      <c r="F1614" s="103">
        <v>12201284</v>
      </c>
      <c r="G1614" s="103">
        <v>1</v>
      </c>
      <c r="H1614" s="104" t="s">
        <v>4557</v>
      </c>
      <c r="I1614" s="104" t="s">
        <v>4558</v>
      </c>
      <c r="J1614" s="105">
        <v>41061</v>
      </c>
      <c r="K1614" s="106">
        <v>1300000</v>
      </c>
      <c r="L1614" s="107" t="s">
        <v>43</v>
      </c>
      <c r="M1614" s="108" t="s">
        <v>21</v>
      </c>
      <c r="N1614" s="108" t="s">
        <v>2109</v>
      </c>
      <c r="O1614" s="108" t="s">
        <v>23</v>
      </c>
      <c r="P1614" s="108" t="s">
        <v>24</v>
      </c>
      <c r="Q1614" s="109"/>
    </row>
    <row r="1615" spans="1:17" ht="153" x14ac:dyDescent="0.25">
      <c r="A1615" s="7">
        <f t="shared" si="25"/>
        <v>1613</v>
      </c>
      <c r="B1615" s="101" t="s">
        <v>16</v>
      </c>
      <c r="C1615" s="101">
        <v>891180084</v>
      </c>
      <c r="D1615" s="101">
        <v>2</v>
      </c>
      <c r="E1615" s="102" t="s">
        <v>4559</v>
      </c>
      <c r="F1615" s="103">
        <v>7725413</v>
      </c>
      <c r="G1615" s="103">
        <v>6</v>
      </c>
      <c r="H1615" s="104" t="s">
        <v>4560</v>
      </c>
      <c r="I1615" s="104" t="s">
        <v>4561</v>
      </c>
      <c r="J1615" s="105">
        <v>41061</v>
      </c>
      <c r="K1615" s="106">
        <v>1000000</v>
      </c>
      <c r="L1615" s="107" t="s">
        <v>43</v>
      </c>
      <c r="M1615" s="108" t="s">
        <v>21</v>
      </c>
      <c r="N1615" s="108" t="s">
        <v>2109</v>
      </c>
      <c r="O1615" s="108" t="s">
        <v>23</v>
      </c>
      <c r="P1615" s="108" t="s">
        <v>24</v>
      </c>
      <c r="Q1615" s="109"/>
    </row>
    <row r="1616" spans="1:17" ht="127.5" x14ac:dyDescent="0.25">
      <c r="A1616" s="7">
        <f t="shared" si="25"/>
        <v>1614</v>
      </c>
      <c r="B1616" s="101" t="s">
        <v>16</v>
      </c>
      <c r="C1616" s="101">
        <v>891180084</v>
      </c>
      <c r="D1616" s="101">
        <v>2</v>
      </c>
      <c r="E1616" s="102" t="s">
        <v>4562</v>
      </c>
      <c r="F1616" s="103">
        <v>7730527</v>
      </c>
      <c r="G1616" s="103">
        <v>7</v>
      </c>
      <c r="H1616" s="104" t="s">
        <v>4563</v>
      </c>
      <c r="I1616" s="104" t="s">
        <v>4564</v>
      </c>
      <c r="J1616" s="105">
        <v>41064</v>
      </c>
      <c r="K1616" s="106">
        <v>3999999.9</v>
      </c>
      <c r="L1616" s="107" t="s">
        <v>43</v>
      </c>
      <c r="M1616" s="108" t="s">
        <v>21</v>
      </c>
      <c r="N1616" s="108" t="s">
        <v>2109</v>
      </c>
      <c r="O1616" s="108" t="s">
        <v>23</v>
      </c>
      <c r="P1616" s="108" t="s">
        <v>24</v>
      </c>
      <c r="Q1616" s="109"/>
    </row>
    <row r="1617" spans="1:17" ht="242.25" x14ac:dyDescent="0.25">
      <c r="A1617" s="7">
        <f t="shared" si="25"/>
        <v>1615</v>
      </c>
      <c r="B1617" s="101" t="s">
        <v>16</v>
      </c>
      <c r="C1617" s="101">
        <v>891180084</v>
      </c>
      <c r="D1617" s="101">
        <v>2</v>
      </c>
      <c r="E1617" s="102" t="s">
        <v>4565</v>
      </c>
      <c r="F1617" s="103">
        <v>52493123</v>
      </c>
      <c r="G1617" s="103">
        <v>1</v>
      </c>
      <c r="H1617" s="104" t="s">
        <v>4566</v>
      </c>
      <c r="I1617" s="104" t="s">
        <v>4567</v>
      </c>
      <c r="J1617" s="105">
        <v>41065</v>
      </c>
      <c r="K1617" s="106">
        <v>12240000</v>
      </c>
      <c r="L1617" s="107" t="s">
        <v>43</v>
      </c>
      <c r="M1617" s="108" t="s">
        <v>21</v>
      </c>
      <c r="N1617" s="108" t="s">
        <v>2109</v>
      </c>
      <c r="O1617" s="108" t="s">
        <v>23</v>
      </c>
      <c r="P1617" s="108" t="s">
        <v>24</v>
      </c>
      <c r="Q1617" s="110"/>
    </row>
    <row r="1618" spans="1:17" ht="153" x14ac:dyDescent="0.25">
      <c r="A1618" s="7">
        <f t="shared" si="25"/>
        <v>1616</v>
      </c>
      <c r="B1618" s="101" t="s">
        <v>16</v>
      </c>
      <c r="C1618" s="101">
        <v>891180084</v>
      </c>
      <c r="D1618" s="101">
        <v>2</v>
      </c>
      <c r="E1618" s="102" t="s">
        <v>4568</v>
      </c>
      <c r="F1618" s="103">
        <v>1081153984</v>
      </c>
      <c r="G1618" s="103">
        <v>4</v>
      </c>
      <c r="H1618" s="104" t="s">
        <v>4569</v>
      </c>
      <c r="I1618" s="104" t="s">
        <v>4570</v>
      </c>
      <c r="J1618" s="105">
        <v>41066</v>
      </c>
      <c r="K1618" s="106">
        <v>1200000</v>
      </c>
      <c r="L1618" s="107" t="s">
        <v>43</v>
      </c>
      <c r="M1618" s="108" t="s">
        <v>21</v>
      </c>
      <c r="N1618" s="108" t="s">
        <v>2109</v>
      </c>
      <c r="O1618" s="108" t="s">
        <v>23</v>
      </c>
      <c r="P1618" s="108" t="s">
        <v>24</v>
      </c>
      <c r="Q1618" s="109"/>
    </row>
    <row r="1619" spans="1:17" ht="344.25" x14ac:dyDescent="0.25">
      <c r="A1619" s="7">
        <f t="shared" si="25"/>
        <v>1617</v>
      </c>
      <c r="B1619" s="101" t="s">
        <v>16</v>
      </c>
      <c r="C1619" s="101">
        <v>891180084</v>
      </c>
      <c r="D1619" s="101">
        <v>2</v>
      </c>
      <c r="E1619" s="102" t="s">
        <v>4571</v>
      </c>
      <c r="F1619" s="103">
        <v>1075216280</v>
      </c>
      <c r="G1619" s="103">
        <v>8</v>
      </c>
      <c r="H1619" s="104" t="s">
        <v>4572</v>
      </c>
      <c r="I1619" s="104" t="s">
        <v>4573</v>
      </c>
      <c r="J1619" s="105">
        <v>41066</v>
      </c>
      <c r="K1619" s="106">
        <v>1200000</v>
      </c>
      <c r="L1619" s="107" t="s">
        <v>43</v>
      </c>
      <c r="M1619" s="108" t="s">
        <v>21</v>
      </c>
      <c r="N1619" s="108" t="s">
        <v>2109</v>
      </c>
      <c r="O1619" s="108" t="s">
        <v>23</v>
      </c>
      <c r="P1619" s="108" t="s">
        <v>24</v>
      </c>
      <c r="Q1619" s="109"/>
    </row>
    <row r="1620" spans="1:17" ht="395.25" x14ac:dyDescent="0.25">
      <c r="A1620" s="7">
        <f t="shared" si="25"/>
        <v>1618</v>
      </c>
      <c r="B1620" s="101" t="s">
        <v>16</v>
      </c>
      <c r="C1620" s="101">
        <v>891180084</v>
      </c>
      <c r="D1620" s="101">
        <v>2</v>
      </c>
      <c r="E1620" s="102" t="s">
        <v>4574</v>
      </c>
      <c r="F1620" s="103">
        <v>1079180252</v>
      </c>
      <c r="G1620" s="103">
        <v>9</v>
      </c>
      <c r="H1620" s="104" t="s">
        <v>4575</v>
      </c>
      <c r="I1620" s="104" t="s">
        <v>4576</v>
      </c>
      <c r="J1620" s="105">
        <v>41066</v>
      </c>
      <c r="K1620" s="106">
        <v>9988371.4000000004</v>
      </c>
      <c r="L1620" s="107" t="s">
        <v>43</v>
      </c>
      <c r="M1620" s="108" t="s">
        <v>21</v>
      </c>
      <c r="N1620" s="108" t="s">
        <v>2109</v>
      </c>
      <c r="O1620" s="108" t="s">
        <v>23</v>
      </c>
      <c r="P1620" s="108" t="s">
        <v>24</v>
      </c>
      <c r="Q1620" s="110"/>
    </row>
    <row r="1621" spans="1:17" ht="102" x14ac:dyDescent="0.25">
      <c r="A1621" s="7">
        <f t="shared" si="25"/>
        <v>1619</v>
      </c>
      <c r="B1621" s="101" t="s">
        <v>16</v>
      </c>
      <c r="C1621" s="101">
        <v>891180084</v>
      </c>
      <c r="D1621" s="101">
        <v>2</v>
      </c>
      <c r="E1621" s="102" t="s">
        <v>2234</v>
      </c>
      <c r="F1621" s="103">
        <v>55113223</v>
      </c>
      <c r="G1621" s="103">
        <v>1</v>
      </c>
      <c r="H1621" s="104" t="s">
        <v>4577</v>
      </c>
      <c r="I1621" s="104" t="s">
        <v>4578</v>
      </c>
      <c r="J1621" s="105">
        <v>41072</v>
      </c>
      <c r="K1621" s="106">
        <v>1200000</v>
      </c>
      <c r="L1621" s="107" t="s">
        <v>43</v>
      </c>
      <c r="M1621" s="108" t="s">
        <v>21</v>
      </c>
      <c r="N1621" s="108" t="s">
        <v>2109</v>
      </c>
      <c r="O1621" s="108" t="s">
        <v>23</v>
      </c>
      <c r="P1621" s="108" t="s">
        <v>24</v>
      </c>
      <c r="Q1621" s="109"/>
    </row>
    <row r="1622" spans="1:17" ht="229.5" x14ac:dyDescent="0.25">
      <c r="A1622" s="7">
        <f t="shared" si="25"/>
        <v>1620</v>
      </c>
      <c r="B1622" s="101" t="s">
        <v>16</v>
      </c>
      <c r="C1622" s="101">
        <v>891180084</v>
      </c>
      <c r="D1622" s="101">
        <v>2</v>
      </c>
      <c r="E1622" s="102" t="s">
        <v>4579</v>
      </c>
      <c r="F1622" s="103">
        <v>52385677</v>
      </c>
      <c r="G1622" s="103">
        <v>7</v>
      </c>
      <c r="H1622" s="104" t="s">
        <v>4580</v>
      </c>
      <c r="I1622" s="104" t="s">
        <v>4581</v>
      </c>
      <c r="J1622" s="105">
        <v>41072</v>
      </c>
      <c r="K1622" s="106">
        <v>6754282.8999999994</v>
      </c>
      <c r="L1622" s="107" t="s">
        <v>43</v>
      </c>
      <c r="M1622" s="108" t="s">
        <v>21</v>
      </c>
      <c r="N1622" s="108" t="s">
        <v>2109</v>
      </c>
      <c r="O1622" s="108" t="s">
        <v>23</v>
      </c>
      <c r="P1622" s="108" t="s">
        <v>24</v>
      </c>
      <c r="Q1622" s="110"/>
    </row>
    <row r="1623" spans="1:17" ht="216.75" x14ac:dyDescent="0.25">
      <c r="A1623" s="7">
        <f t="shared" si="25"/>
        <v>1621</v>
      </c>
      <c r="B1623" s="101" t="s">
        <v>16</v>
      </c>
      <c r="C1623" s="101">
        <v>891180084</v>
      </c>
      <c r="D1623" s="101">
        <v>2</v>
      </c>
      <c r="E1623" s="102" t="s">
        <v>4582</v>
      </c>
      <c r="F1623" s="103">
        <v>1010177424</v>
      </c>
      <c r="G1623" s="103">
        <v>7</v>
      </c>
      <c r="H1623" s="104" t="s">
        <v>4583</v>
      </c>
      <c r="I1623" s="104" t="s">
        <v>4584</v>
      </c>
      <c r="J1623" s="105">
        <v>41072</v>
      </c>
      <c r="K1623" s="106">
        <v>13133333.333333334</v>
      </c>
      <c r="L1623" s="107" t="s">
        <v>43</v>
      </c>
      <c r="M1623" s="108" t="s">
        <v>21</v>
      </c>
      <c r="N1623" s="108" t="s">
        <v>2109</v>
      </c>
      <c r="O1623" s="108" t="s">
        <v>23</v>
      </c>
      <c r="P1623" s="108" t="s">
        <v>24</v>
      </c>
      <c r="Q1623" s="109"/>
    </row>
    <row r="1624" spans="1:17" ht="140.25" x14ac:dyDescent="0.25">
      <c r="A1624" s="7">
        <f t="shared" si="25"/>
        <v>1622</v>
      </c>
      <c r="B1624" s="101" t="s">
        <v>16</v>
      </c>
      <c r="C1624" s="101">
        <v>891180084</v>
      </c>
      <c r="D1624" s="101">
        <v>2</v>
      </c>
      <c r="E1624" s="102" t="s">
        <v>4585</v>
      </c>
      <c r="F1624" s="103">
        <v>1117489836</v>
      </c>
      <c r="G1624" s="103">
        <v>5</v>
      </c>
      <c r="H1624" s="104" t="s">
        <v>4586</v>
      </c>
      <c r="I1624" s="104" t="s">
        <v>3852</v>
      </c>
      <c r="J1624" s="105">
        <v>41072</v>
      </c>
      <c r="K1624" s="106">
        <v>9488762.4666666668</v>
      </c>
      <c r="L1624" s="107" t="s">
        <v>43</v>
      </c>
      <c r="M1624" s="108" t="s">
        <v>21</v>
      </c>
      <c r="N1624" s="108" t="s">
        <v>2109</v>
      </c>
      <c r="O1624" s="108" t="s">
        <v>23</v>
      </c>
      <c r="P1624" s="108" t="s">
        <v>24</v>
      </c>
      <c r="Q1624" s="110"/>
    </row>
    <row r="1625" spans="1:17" ht="153" x14ac:dyDescent="0.25">
      <c r="A1625" s="7">
        <f t="shared" si="25"/>
        <v>1623</v>
      </c>
      <c r="B1625" s="101" t="s">
        <v>16</v>
      </c>
      <c r="C1625" s="101">
        <v>891180084</v>
      </c>
      <c r="D1625" s="101">
        <v>2</v>
      </c>
      <c r="E1625" s="102" t="s">
        <v>4231</v>
      </c>
      <c r="F1625" s="103">
        <v>1075212451</v>
      </c>
      <c r="G1625" s="103">
        <v>2</v>
      </c>
      <c r="H1625" s="104" t="s">
        <v>4587</v>
      </c>
      <c r="I1625" s="104" t="s">
        <v>4233</v>
      </c>
      <c r="J1625" s="105">
        <v>41093</v>
      </c>
      <c r="K1625" s="106">
        <v>9992153.5999999996</v>
      </c>
      <c r="L1625" s="107" t="s">
        <v>43</v>
      </c>
      <c r="M1625" s="108" t="s">
        <v>21</v>
      </c>
      <c r="N1625" s="108" t="s">
        <v>2109</v>
      </c>
      <c r="O1625" s="108" t="s">
        <v>23</v>
      </c>
      <c r="P1625" s="108" t="s">
        <v>24</v>
      </c>
      <c r="Q1625" s="110"/>
    </row>
    <row r="1626" spans="1:17" ht="114.75" x14ac:dyDescent="0.25">
      <c r="A1626" s="7">
        <f t="shared" si="25"/>
        <v>1624</v>
      </c>
      <c r="B1626" s="101" t="s">
        <v>16</v>
      </c>
      <c r="C1626" s="101">
        <v>891180084</v>
      </c>
      <c r="D1626" s="101">
        <v>2</v>
      </c>
      <c r="E1626" s="102" t="s">
        <v>4588</v>
      </c>
      <c r="F1626" s="103">
        <v>1107036933</v>
      </c>
      <c r="G1626" s="103">
        <v>1</v>
      </c>
      <c r="H1626" s="104" t="s">
        <v>4589</v>
      </c>
      <c r="I1626" s="104" t="s">
        <v>3855</v>
      </c>
      <c r="J1626" s="105">
        <v>41093</v>
      </c>
      <c r="K1626" s="106">
        <v>6396492.2666666666</v>
      </c>
      <c r="L1626" s="107" t="s">
        <v>43</v>
      </c>
      <c r="M1626" s="108" t="s">
        <v>21</v>
      </c>
      <c r="N1626" s="108" t="s">
        <v>2109</v>
      </c>
      <c r="O1626" s="108" t="s">
        <v>23</v>
      </c>
      <c r="P1626" s="108" t="s">
        <v>24</v>
      </c>
      <c r="Q1626" s="110"/>
    </row>
    <row r="1627" spans="1:17" ht="102" x14ac:dyDescent="0.25">
      <c r="A1627" s="7">
        <f t="shared" si="25"/>
        <v>1625</v>
      </c>
      <c r="B1627" s="101" t="s">
        <v>16</v>
      </c>
      <c r="C1627" s="101">
        <v>891180084</v>
      </c>
      <c r="D1627" s="101">
        <v>2</v>
      </c>
      <c r="E1627" s="102" t="s">
        <v>4395</v>
      </c>
      <c r="F1627" s="103">
        <v>1075225537</v>
      </c>
      <c r="G1627" s="103">
        <v>3</v>
      </c>
      <c r="H1627" s="104" t="s">
        <v>4590</v>
      </c>
      <c r="I1627" s="104" t="s">
        <v>4397</v>
      </c>
      <c r="J1627" s="105">
        <v>41093</v>
      </c>
      <c r="K1627" s="106">
        <v>9992153.5999999996</v>
      </c>
      <c r="L1627" s="107" t="s">
        <v>43</v>
      </c>
      <c r="M1627" s="108" t="s">
        <v>21</v>
      </c>
      <c r="N1627" s="108" t="s">
        <v>2109</v>
      </c>
      <c r="O1627" s="108" t="s">
        <v>23</v>
      </c>
      <c r="P1627" s="108" t="s">
        <v>24</v>
      </c>
      <c r="Q1627" s="109"/>
    </row>
    <row r="1628" spans="1:17" ht="395.25" x14ac:dyDescent="0.25">
      <c r="A1628" s="7">
        <f t="shared" si="25"/>
        <v>1626</v>
      </c>
      <c r="B1628" s="101" t="s">
        <v>16</v>
      </c>
      <c r="C1628" s="101">
        <v>891180084</v>
      </c>
      <c r="D1628" s="101">
        <v>2</v>
      </c>
      <c r="E1628" s="102" t="s">
        <v>4246</v>
      </c>
      <c r="F1628" s="103">
        <v>36184778</v>
      </c>
      <c r="G1628" s="103">
        <v>1</v>
      </c>
      <c r="H1628" s="104" t="s">
        <v>4591</v>
      </c>
      <c r="I1628" s="115" t="s">
        <v>4248</v>
      </c>
      <c r="J1628" s="105">
        <v>41093</v>
      </c>
      <c r="K1628" s="106">
        <v>8659868.8000000007</v>
      </c>
      <c r="L1628" s="107" t="s">
        <v>43</v>
      </c>
      <c r="M1628" s="108" t="s">
        <v>21</v>
      </c>
      <c r="N1628" s="108" t="s">
        <v>2109</v>
      </c>
      <c r="O1628" s="108" t="s">
        <v>23</v>
      </c>
      <c r="P1628" s="108" t="s">
        <v>24</v>
      </c>
      <c r="Q1628" s="110"/>
    </row>
    <row r="1629" spans="1:17" ht="165.75" x14ac:dyDescent="0.25">
      <c r="A1629" s="7">
        <f t="shared" si="25"/>
        <v>1627</v>
      </c>
      <c r="B1629" s="101" t="s">
        <v>16</v>
      </c>
      <c r="C1629" s="101">
        <v>891180084</v>
      </c>
      <c r="D1629" s="101">
        <v>2</v>
      </c>
      <c r="E1629" s="112" t="s">
        <v>4592</v>
      </c>
      <c r="F1629" s="116">
        <v>1075230312</v>
      </c>
      <c r="G1629" s="116">
        <v>3</v>
      </c>
      <c r="H1629" s="117" t="s">
        <v>4593</v>
      </c>
      <c r="I1629" s="117" t="s">
        <v>4594</v>
      </c>
      <c r="J1629" s="105">
        <v>41093</v>
      </c>
      <c r="K1629" s="113">
        <v>8659863</v>
      </c>
      <c r="L1629" s="107" t="s">
        <v>43</v>
      </c>
      <c r="M1629" s="108" t="s">
        <v>21</v>
      </c>
      <c r="N1629" s="108" t="s">
        <v>2109</v>
      </c>
      <c r="O1629" s="108" t="s">
        <v>23</v>
      </c>
      <c r="P1629" s="108" t="s">
        <v>24</v>
      </c>
      <c r="Q1629" s="118"/>
    </row>
    <row r="1630" spans="1:17" ht="51" x14ac:dyDescent="0.25">
      <c r="A1630" s="7">
        <f t="shared" si="25"/>
        <v>1628</v>
      </c>
      <c r="B1630" s="101" t="s">
        <v>16</v>
      </c>
      <c r="C1630" s="101">
        <v>891180084</v>
      </c>
      <c r="D1630" s="101">
        <v>2</v>
      </c>
      <c r="E1630" s="112" t="s">
        <v>4311</v>
      </c>
      <c r="F1630" s="116">
        <v>79409599</v>
      </c>
      <c r="G1630" s="116">
        <v>4</v>
      </c>
      <c r="H1630" s="117" t="s">
        <v>4595</v>
      </c>
      <c r="I1630" s="117" t="s">
        <v>4090</v>
      </c>
      <c r="J1630" s="105">
        <v>41093</v>
      </c>
      <c r="K1630" s="113">
        <v>5995293.333333333</v>
      </c>
      <c r="L1630" s="107" t="s">
        <v>43</v>
      </c>
      <c r="M1630" s="108" t="s">
        <v>21</v>
      </c>
      <c r="N1630" s="108" t="s">
        <v>2109</v>
      </c>
      <c r="O1630" s="108" t="s">
        <v>23</v>
      </c>
      <c r="P1630" s="108" t="s">
        <v>24</v>
      </c>
      <c r="Q1630" s="119"/>
    </row>
    <row r="1631" spans="1:17" ht="51" x14ac:dyDescent="0.25">
      <c r="A1631" s="7">
        <f t="shared" si="25"/>
        <v>1629</v>
      </c>
      <c r="B1631" s="101" t="s">
        <v>16</v>
      </c>
      <c r="C1631" s="101">
        <v>891180084</v>
      </c>
      <c r="D1631" s="101">
        <v>2</v>
      </c>
      <c r="E1631" s="112" t="s">
        <v>4161</v>
      </c>
      <c r="F1631" s="116">
        <v>77018171</v>
      </c>
      <c r="G1631" s="116">
        <v>0</v>
      </c>
      <c r="H1631" s="117" t="s">
        <v>4596</v>
      </c>
      <c r="I1631" s="117" t="s">
        <v>4090</v>
      </c>
      <c r="J1631" s="105">
        <v>41093</v>
      </c>
      <c r="K1631" s="113">
        <v>5995293.333333333</v>
      </c>
      <c r="L1631" s="107" t="s">
        <v>43</v>
      </c>
      <c r="M1631" s="108" t="s">
        <v>21</v>
      </c>
      <c r="N1631" s="108" t="s">
        <v>2109</v>
      </c>
      <c r="O1631" s="108" t="s">
        <v>23</v>
      </c>
      <c r="P1631" s="108" t="s">
        <v>24</v>
      </c>
      <c r="Q1631" s="119"/>
    </row>
    <row r="1632" spans="1:17" ht="114.75" x14ac:dyDescent="0.25">
      <c r="A1632" s="7">
        <f t="shared" si="25"/>
        <v>1630</v>
      </c>
      <c r="B1632" s="101" t="s">
        <v>16</v>
      </c>
      <c r="C1632" s="101">
        <v>891180084</v>
      </c>
      <c r="D1632" s="101">
        <v>2</v>
      </c>
      <c r="E1632" s="112" t="s">
        <v>4597</v>
      </c>
      <c r="F1632" s="116">
        <v>36311928</v>
      </c>
      <c r="G1632" s="116">
        <v>5</v>
      </c>
      <c r="H1632" s="117" t="s">
        <v>4598</v>
      </c>
      <c r="I1632" s="117" t="s">
        <v>3855</v>
      </c>
      <c r="J1632" s="105">
        <v>41093</v>
      </c>
      <c r="K1632" s="113">
        <v>3330717.8666666667</v>
      </c>
      <c r="L1632" s="107" t="s">
        <v>43</v>
      </c>
      <c r="M1632" s="108" t="s">
        <v>21</v>
      </c>
      <c r="N1632" s="108" t="s">
        <v>2109</v>
      </c>
      <c r="O1632" s="108" t="s">
        <v>23</v>
      </c>
      <c r="P1632" s="108" t="s">
        <v>24</v>
      </c>
      <c r="Q1632" s="119"/>
    </row>
    <row r="1633" spans="1:17" ht="178.5" x14ac:dyDescent="0.25">
      <c r="A1633" s="7">
        <f t="shared" si="25"/>
        <v>1631</v>
      </c>
      <c r="B1633" s="101" t="s">
        <v>16</v>
      </c>
      <c r="C1633" s="101">
        <v>891180084</v>
      </c>
      <c r="D1633" s="101">
        <v>2</v>
      </c>
      <c r="E1633" s="102" t="s">
        <v>4043</v>
      </c>
      <c r="F1633" s="103">
        <v>79380293</v>
      </c>
      <c r="G1633" s="103">
        <v>8</v>
      </c>
      <c r="H1633" s="104" t="s">
        <v>4599</v>
      </c>
      <c r="I1633" s="115" t="s">
        <v>4600</v>
      </c>
      <c r="J1633" s="105">
        <v>41093</v>
      </c>
      <c r="K1633" s="106">
        <v>2181131</v>
      </c>
      <c r="L1633" s="107" t="s">
        <v>43</v>
      </c>
      <c r="M1633" s="108" t="s">
        <v>21</v>
      </c>
      <c r="N1633" s="108" t="s">
        <v>2109</v>
      </c>
      <c r="O1633" s="108" t="s">
        <v>23</v>
      </c>
      <c r="P1633" s="108" t="s">
        <v>24</v>
      </c>
      <c r="Q1633" s="109"/>
    </row>
    <row r="1634" spans="1:17" ht="89.25" x14ac:dyDescent="0.25">
      <c r="A1634" s="7">
        <f t="shared" si="25"/>
        <v>1632</v>
      </c>
      <c r="B1634" s="101" t="s">
        <v>16</v>
      </c>
      <c r="C1634" s="101">
        <v>891180084</v>
      </c>
      <c r="D1634" s="101">
        <v>2</v>
      </c>
      <c r="E1634" s="102" t="s">
        <v>4543</v>
      </c>
      <c r="F1634" s="120">
        <v>1075236227</v>
      </c>
      <c r="G1634" s="120">
        <v>2</v>
      </c>
      <c r="H1634" s="104" t="s">
        <v>4599</v>
      </c>
      <c r="I1634" s="104" t="s">
        <v>4601</v>
      </c>
      <c r="J1634" s="105">
        <v>41093</v>
      </c>
      <c r="K1634" s="121">
        <v>9992153.5999999996</v>
      </c>
      <c r="L1634" s="107" t="s">
        <v>43</v>
      </c>
      <c r="M1634" s="108" t="s">
        <v>21</v>
      </c>
      <c r="N1634" s="108" t="s">
        <v>2109</v>
      </c>
      <c r="O1634" s="108" t="s">
        <v>23</v>
      </c>
      <c r="P1634" s="108" t="s">
        <v>24</v>
      </c>
      <c r="Q1634" s="110"/>
    </row>
    <row r="1635" spans="1:17" ht="409.5" x14ac:dyDescent="0.25">
      <c r="A1635" s="7">
        <f t="shared" si="25"/>
        <v>1633</v>
      </c>
      <c r="B1635" s="101" t="s">
        <v>16</v>
      </c>
      <c r="C1635" s="101">
        <v>891180084</v>
      </c>
      <c r="D1635" s="101">
        <v>2</v>
      </c>
      <c r="E1635" s="122" t="s">
        <v>4538</v>
      </c>
      <c r="F1635" s="123">
        <v>52115682</v>
      </c>
      <c r="G1635" s="123">
        <v>7</v>
      </c>
      <c r="H1635" s="124" t="s">
        <v>4602</v>
      </c>
      <c r="I1635" s="124" t="s">
        <v>4603</v>
      </c>
      <c r="J1635" s="125">
        <v>41169</v>
      </c>
      <c r="K1635" s="121">
        <v>2250000</v>
      </c>
      <c r="L1635" s="107" t="s">
        <v>43</v>
      </c>
      <c r="M1635" s="108" t="s">
        <v>21</v>
      </c>
      <c r="N1635" s="108" t="s">
        <v>2109</v>
      </c>
      <c r="O1635" s="108" t="s">
        <v>23</v>
      </c>
      <c r="P1635" s="108" t="s">
        <v>24</v>
      </c>
      <c r="Q1635" s="110"/>
    </row>
    <row r="1636" spans="1:17" ht="191.25" x14ac:dyDescent="0.25">
      <c r="A1636" s="7">
        <f t="shared" si="25"/>
        <v>1634</v>
      </c>
      <c r="B1636" s="101" t="s">
        <v>16</v>
      </c>
      <c r="C1636" s="101">
        <v>891180084</v>
      </c>
      <c r="D1636" s="101">
        <v>2</v>
      </c>
      <c r="E1636" s="102" t="s">
        <v>4295</v>
      </c>
      <c r="F1636" s="103">
        <v>7717164</v>
      </c>
      <c r="G1636" s="103">
        <v>3</v>
      </c>
      <c r="H1636" s="104" t="s">
        <v>4604</v>
      </c>
      <c r="I1636" s="115" t="s">
        <v>4605</v>
      </c>
      <c r="J1636" s="105">
        <v>41093</v>
      </c>
      <c r="K1636" s="106">
        <v>2041088</v>
      </c>
      <c r="L1636" s="107" t="s">
        <v>43</v>
      </c>
      <c r="M1636" s="108" t="s">
        <v>21</v>
      </c>
      <c r="N1636" s="108" t="s">
        <v>2109</v>
      </c>
      <c r="O1636" s="108" t="s">
        <v>23</v>
      </c>
      <c r="P1636" s="108" t="s">
        <v>24</v>
      </c>
      <c r="Q1636" s="110"/>
    </row>
    <row r="1637" spans="1:17" ht="267.75" x14ac:dyDescent="0.25">
      <c r="A1637" s="7">
        <f t="shared" si="25"/>
        <v>1635</v>
      </c>
      <c r="B1637" s="101" t="s">
        <v>16</v>
      </c>
      <c r="C1637" s="101">
        <v>891180084</v>
      </c>
      <c r="D1637" s="101">
        <v>2</v>
      </c>
      <c r="E1637" s="102" t="s">
        <v>4434</v>
      </c>
      <c r="F1637" s="103">
        <v>7723949</v>
      </c>
      <c r="G1637" s="103">
        <v>2</v>
      </c>
      <c r="H1637" s="104" t="s">
        <v>4606</v>
      </c>
      <c r="I1637" s="104" t="s">
        <v>4436</v>
      </c>
      <c r="J1637" s="105">
        <v>41093</v>
      </c>
      <c r="K1637" s="106">
        <v>8659868.8000000007</v>
      </c>
      <c r="L1637" s="107" t="s">
        <v>43</v>
      </c>
      <c r="M1637" s="108" t="s">
        <v>21</v>
      </c>
      <c r="N1637" s="108" t="s">
        <v>2109</v>
      </c>
      <c r="O1637" s="108" t="s">
        <v>23</v>
      </c>
      <c r="P1637" s="108" t="s">
        <v>24</v>
      </c>
      <c r="Q1637" s="110"/>
    </row>
    <row r="1638" spans="1:17" ht="331.5" x14ac:dyDescent="0.25">
      <c r="A1638" s="7">
        <f t="shared" si="25"/>
        <v>1636</v>
      </c>
      <c r="B1638" s="101" t="s">
        <v>16</v>
      </c>
      <c r="C1638" s="101">
        <v>891180084</v>
      </c>
      <c r="D1638" s="101">
        <v>2</v>
      </c>
      <c r="E1638" s="102" t="s">
        <v>4049</v>
      </c>
      <c r="F1638" s="103">
        <v>36089668</v>
      </c>
      <c r="G1638" s="103">
        <v>3</v>
      </c>
      <c r="H1638" s="104" t="s">
        <v>4607</v>
      </c>
      <c r="I1638" s="104" t="s">
        <v>4051</v>
      </c>
      <c r="J1638" s="105">
        <v>41159</v>
      </c>
      <c r="K1638" s="106">
        <v>9651512</v>
      </c>
      <c r="L1638" s="107" t="s">
        <v>43</v>
      </c>
      <c r="M1638" s="108" t="s">
        <v>21</v>
      </c>
      <c r="N1638" s="108" t="s">
        <v>2109</v>
      </c>
      <c r="O1638" s="108" t="s">
        <v>23</v>
      </c>
      <c r="P1638" s="108" t="s">
        <v>24</v>
      </c>
      <c r="Q1638" s="110"/>
    </row>
    <row r="1639" spans="1:17" ht="114.75" x14ac:dyDescent="0.25">
      <c r="A1639" s="7">
        <f t="shared" si="25"/>
        <v>1637</v>
      </c>
      <c r="B1639" s="101" t="s">
        <v>16</v>
      </c>
      <c r="C1639" s="101">
        <v>891180084</v>
      </c>
      <c r="D1639" s="101">
        <v>2</v>
      </c>
      <c r="E1639" s="102" t="s">
        <v>4608</v>
      </c>
      <c r="F1639" s="103">
        <v>1075217530</v>
      </c>
      <c r="G1639" s="103">
        <v>9</v>
      </c>
      <c r="H1639" s="104" t="s">
        <v>4609</v>
      </c>
      <c r="I1639" s="104" t="s">
        <v>4610</v>
      </c>
      <c r="J1639" s="105">
        <v>41159</v>
      </c>
      <c r="K1639" s="106">
        <v>2793261.6666666665</v>
      </c>
      <c r="L1639" s="107" t="s">
        <v>43</v>
      </c>
      <c r="M1639" s="108" t="s">
        <v>21</v>
      </c>
      <c r="N1639" s="108" t="s">
        <v>2109</v>
      </c>
      <c r="O1639" s="108" t="s">
        <v>23</v>
      </c>
      <c r="P1639" s="108" t="s">
        <v>24</v>
      </c>
      <c r="Q1639" s="110"/>
    </row>
    <row r="1640" spans="1:17" ht="76.5" x14ac:dyDescent="0.25">
      <c r="A1640" s="7">
        <f t="shared" si="25"/>
        <v>1638</v>
      </c>
      <c r="B1640" s="101" t="s">
        <v>16</v>
      </c>
      <c r="C1640" s="101">
        <v>891180084</v>
      </c>
      <c r="D1640" s="101">
        <v>2</v>
      </c>
      <c r="E1640" s="102" t="s">
        <v>4055</v>
      </c>
      <c r="F1640" s="103">
        <v>36281086</v>
      </c>
      <c r="G1640" s="103">
        <v>9</v>
      </c>
      <c r="H1640" s="104" t="s">
        <v>4611</v>
      </c>
      <c r="I1640" s="104" t="s">
        <v>4057</v>
      </c>
      <c r="J1640" s="105">
        <v>41159</v>
      </c>
      <c r="K1640" s="106">
        <v>6169397.8666666662</v>
      </c>
      <c r="L1640" s="107" t="s">
        <v>43</v>
      </c>
      <c r="M1640" s="108" t="s">
        <v>21</v>
      </c>
      <c r="N1640" s="108" t="s">
        <v>2109</v>
      </c>
      <c r="O1640" s="108" t="s">
        <v>23</v>
      </c>
      <c r="P1640" s="108" t="s">
        <v>24</v>
      </c>
      <c r="Q1640" s="110"/>
    </row>
    <row r="1641" spans="1:17" ht="76.5" x14ac:dyDescent="0.25">
      <c r="A1641" s="7">
        <f t="shared" si="25"/>
        <v>1639</v>
      </c>
      <c r="B1641" s="101" t="s">
        <v>16</v>
      </c>
      <c r="C1641" s="101">
        <v>891180084</v>
      </c>
      <c r="D1641" s="101">
        <v>2</v>
      </c>
      <c r="E1641" s="102" t="s">
        <v>4040</v>
      </c>
      <c r="F1641" s="103">
        <v>36379396</v>
      </c>
      <c r="G1641" s="103">
        <v>1</v>
      </c>
      <c r="H1641" s="104" t="s">
        <v>4612</v>
      </c>
      <c r="I1641" s="104" t="s">
        <v>4042</v>
      </c>
      <c r="J1641" s="105"/>
      <c r="K1641" s="106">
        <v>6169398</v>
      </c>
      <c r="L1641" s="107" t="s">
        <v>43</v>
      </c>
      <c r="M1641" s="108" t="s">
        <v>21</v>
      </c>
      <c r="N1641" s="108" t="s">
        <v>2109</v>
      </c>
      <c r="O1641" s="108" t="s">
        <v>23</v>
      </c>
      <c r="P1641" s="108" t="s">
        <v>24</v>
      </c>
      <c r="Q1641" s="110"/>
    </row>
    <row r="1642" spans="1:17" ht="76.5" x14ac:dyDescent="0.25">
      <c r="A1642" s="7">
        <f t="shared" si="25"/>
        <v>1640</v>
      </c>
      <c r="B1642" s="101" t="s">
        <v>16</v>
      </c>
      <c r="C1642" s="101">
        <v>891180084</v>
      </c>
      <c r="D1642" s="101">
        <v>2</v>
      </c>
      <c r="E1642" s="102" t="s">
        <v>3998</v>
      </c>
      <c r="F1642" s="103">
        <v>55061131</v>
      </c>
      <c r="G1642" s="103">
        <v>8</v>
      </c>
      <c r="H1642" s="104" t="s">
        <v>4613</v>
      </c>
      <c r="I1642" s="104" t="s">
        <v>4000</v>
      </c>
      <c r="J1642" s="105">
        <v>41159</v>
      </c>
      <c r="K1642" s="106">
        <v>6169397.8666666662</v>
      </c>
      <c r="L1642" s="107" t="s">
        <v>43</v>
      </c>
      <c r="M1642" s="108" t="s">
        <v>21</v>
      </c>
      <c r="N1642" s="108" t="s">
        <v>2109</v>
      </c>
      <c r="O1642" s="108" t="s">
        <v>23</v>
      </c>
      <c r="P1642" s="108" t="s">
        <v>24</v>
      </c>
      <c r="Q1642" s="110"/>
    </row>
    <row r="1643" spans="1:17" ht="409.5" x14ac:dyDescent="0.25">
      <c r="A1643" s="7">
        <f t="shared" si="25"/>
        <v>1641</v>
      </c>
      <c r="B1643" s="101" t="s">
        <v>16</v>
      </c>
      <c r="C1643" s="101">
        <v>891180084</v>
      </c>
      <c r="D1643" s="101">
        <v>2</v>
      </c>
      <c r="E1643" s="112" t="s">
        <v>4535</v>
      </c>
      <c r="F1643" s="126">
        <v>55169673</v>
      </c>
      <c r="G1643" s="126">
        <v>3</v>
      </c>
      <c r="H1643" s="117" t="s">
        <v>4614</v>
      </c>
      <c r="I1643" s="127" t="s">
        <v>4615</v>
      </c>
      <c r="J1643" s="128">
        <v>41185</v>
      </c>
      <c r="K1643" s="113">
        <v>1500000</v>
      </c>
      <c r="L1643" s="107" t="s">
        <v>43</v>
      </c>
      <c r="M1643" s="108" t="s">
        <v>21</v>
      </c>
      <c r="N1643" s="108" t="s">
        <v>2109</v>
      </c>
      <c r="O1643" s="108" t="s">
        <v>23</v>
      </c>
      <c r="P1643" s="108" t="s">
        <v>24</v>
      </c>
      <c r="Q1643" s="118"/>
    </row>
    <row r="1644" spans="1:17" ht="204" x14ac:dyDescent="0.25">
      <c r="A1644" s="7">
        <f t="shared" si="25"/>
        <v>1642</v>
      </c>
      <c r="B1644" s="101" t="s">
        <v>16</v>
      </c>
      <c r="C1644" s="101">
        <v>891180084</v>
      </c>
      <c r="D1644" s="101">
        <v>2</v>
      </c>
      <c r="E1644" s="102" t="s">
        <v>4150</v>
      </c>
      <c r="F1644" s="103">
        <v>7717201</v>
      </c>
      <c r="G1644" s="103">
        <v>8</v>
      </c>
      <c r="H1644" s="104" t="s">
        <v>4616</v>
      </c>
      <c r="I1644" s="104" t="s">
        <v>4152</v>
      </c>
      <c r="J1644" s="105">
        <v>41106</v>
      </c>
      <c r="K1644" s="106">
        <v>7675792.8000000007</v>
      </c>
      <c r="L1644" s="107" t="s">
        <v>43</v>
      </c>
      <c r="M1644" s="108" t="s">
        <v>21</v>
      </c>
      <c r="N1644" s="108" t="s">
        <v>2109</v>
      </c>
      <c r="O1644" s="108" t="s">
        <v>23</v>
      </c>
      <c r="P1644" s="108" t="s">
        <v>24</v>
      </c>
      <c r="Q1644" s="109"/>
    </row>
    <row r="1645" spans="1:17" ht="280.5" x14ac:dyDescent="0.25">
      <c r="A1645" s="7">
        <f t="shared" si="25"/>
        <v>1643</v>
      </c>
      <c r="B1645" s="101" t="s">
        <v>16</v>
      </c>
      <c r="C1645" s="101">
        <v>891180084</v>
      </c>
      <c r="D1645" s="101">
        <v>2</v>
      </c>
      <c r="E1645" s="102" t="s">
        <v>4144</v>
      </c>
      <c r="F1645" s="103">
        <v>7726738</v>
      </c>
      <c r="G1645" s="103">
        <v>9</v>
      </c>
      <c r="H1645" s="104" t="s">
        <v>4617</v>
      </c>
      <c r="I1645" s="104" t="s">
        <v>4146</v>
      </c>
      <c r="J1645" s="105">
        <v>41106</v>
      </c>
      <c r="K1645" s="106">
        <v>6494898.7999999998</v>
      </c>
      <c r="L1645" s="107" t="s">
        <v>43</v>
      </c>
      <c r="M1645" s="108" t="s">
        <v>21</v>
      </c>
      <c r="N1645" s="108" t="s">
        <v>2109</v>
      </c>
      <c r="O1645" s="108" t="s">
        <v>23</v>
      </c>
      <c r="P1645" s="108" t="s">
        <v>24</v>
      </c>
      <c r="Q1645" s="110"/>
    </row>
    <row r="1646" spans="1:17" ht="280.5" x14ac:dyDescent="0.25">
      <c r="A1646" s="7">
        <f t="shared" si="25"/>
        <v>1644</v>
      </c>
      <c r="B1646" s="101" t="s">
        <v>16</v>
      </c>
      <c r="C1646" s="101">
        <v>891180084</v>
      </c>
      <c r="D1646" s="101">
        <v>2</v>
      </c>
      <c r="E1646" s="102" t="s">
        <v>4169</v>
      </c>
      <c r="F1646" s="103">
        <v>7703274</v>
      </c>
      <c r="G1646" s="103">
        <v>4</v>
      </c>
      <c r="H1646" s="104" t="s">
        <v>4618</v>
      </c>
      <c r="I1646" s="104" t="s">
        <v>4171</v>
      </c>
      <c r="J1646" s="105">
        <v>41106</v>
      </c>
      <c r="K1646" s="106">
        <v>6494898.7999999998</v>
      </c>
      <c r="L1646" s="107" t="s">
        <v>43</v>
      </c>
      <c r="M1646" s="108" t="s">
        <v>21</v>
      </c>
      <c r="N1646" s="108" t="s">
        <v>2109</v>
      </c>
      <c r="O1646" s="108" t="s">
        <v>23</v>
      </c>
      <c r="P1646" s="108" t="s">
        <v>24</v>
      </c>
      <c r="Q1646" s="110"/>
    </row>
    <row r="1647" spans="1:17" ht="255" x14ac:dyDescent="0.25">
      <c r="A1647" s="7">
        <f t="shared" si="25"/>
        <v>1645</v>
      </c>
      <c r="B1647" s="101" t="s">
        <v>16</v>
      </c>
      <c r="C1647" s="101">
        <v>891180084</v>
      </c>
      <c r="D1647" s="101">
        <v>2</v>
      </c>
      <c r="E1647" s="102" t="s">
        <v>4141</v>
      </c>
      <c r="F1647" s="103">
        <v>12136346</v>
      </c>
      <c r="G1647" s="103">
        <v>1</v>
      </c>
      <c r="H1647" s="104" t="s">
        <v>4619</v>
      </c>
      <c r="I1647" s="104" t="s">
        <v>4143</v>
      </c>
      <c r="J1647" s="105">
        <v>41106</v>
      </c>
      <c r="K1647" s="106">
        <v>8856681.5999999996</v>
      </c>
      <c r="L1647" s="107" t="s">
        <v>43</v>
      </c>
      <c r="M1647" s="108" t="s">
        <v>21</v>
      </c>
      <c r="N1647" s="108" t="s">
        <v>2109</v>
      </c>
      <c r="O1647" s="108" t="s">
        <v>23</v>
      </c>
      <c r="P1647" s="108" t="s">
        <v>24</v>
      </c>
      <c r="Q1647" s="110"/>
    </row>
    <row r="1648" spans="1:17" ht="89.25" x14ac:dyDescent="0.25">
      <c r="A1648" s="7">
        <f t="shared" si="25"/>
        <v>1646</v>
      </c>
      <c r="B1648" s="101" t="s">
        <v>16</v>
      </c>
      <c r="C1648" s="101">
        <v>891180084</v>
      </c>
      <c r="D1648" s="101">
        <v>2</v>
      </c>
      <c r="E1648" s="102" t="s">
        <v>4404</v>
      </c>
      <c r="F1648" s="103">
        <v>36287871</v>
      </c>
      <c r="G1648" s="103">
        <v>1</v>
      </c>
      <c r="H1648" s="104" t="s">
        <v>4620</v>
      </c>
      <c r="I1648" s="115" t="s">
        <v>4406</v>
      </c>
      <c r="J1648" s="105">
        <v>41106</v>
      </c>
      <c r="K1648" s="106">
        <v>6494898.7999999998</v>
      </c>
      <c r="L1648" s="107" t="s">
        <v>43</v>
      </c>
      <c r="M1648" s="108" t="s">
        <v>21</v>
      </c>
      <c r="N1648" s="108" t="s">
        <v>2109</v>
      </c>
      <c r="O1648" s="108" t="s">
        <v>23</v>
      </c>
      <c r="P1648" s="108" t="s">
        <v>24</v>
      </c>
      <c r="Q1648" s="110"/>
    </row>
    <row r="1649" spans="1:17" ht="191.25" x14ac:dyDescent="0.25">
      <c r="A1649" s="7">
        <f t="shared" si="25"/>
        <v>1647</v>
      </c>
      <c r="B1649" s="101" t="s">
        <v>16</v>
      </c>
      <c r="C1649" s="101">
        <v>891180084</v>
      </c>
      <c r="D1649" s="101">
        <v>2</v>
      </c>
      <c r="E1649" s="102" t="s">
        <v>4064</v>
      </c>
      <c r="F1649" s="103">
        <v>26543427</v>
      </c>
      <c r="G1649" s="103">
        <v>6</v>
      </c>
      <c r="H1649" s="104" t="s">
        <v>4621</v>
      </c>
      <c r="I1649" s="104" t="s">
        <v>4066</v>
      </c>
      <c r="J1649" s="105">
        <v>41106</v>
      </c>
      <c r="K1649" s="106">
        <v>5904454.3999999994</v>
      </c>
      <c r="L1649" s="107" t="s">
        <v>43</v>
      </c>
      <c r="M1649" s="108" t="s">
        <v>21</v>
      </c>
      <c r="N1649" s="108" t="s">
        <v>2109</v>
      </c>
      <c r="O1649" s="108" t="s">
        <v>23</v>
      </c>
      <c r="P1649" s="108" t="s">
        <v>24</v>
      </c>
      <c r="Q1649" s="109"/>
    </row>
    <row r="1650" spans="1:17" ht="127.5" x14ac:dyDescent="0.25">
      <c r="A1650" s="7">
        <f t="shared" si="25"/>
        <v>1648</v>
      </c>
      <c r="B1650" s="101" t="s">
        <v>16</v>
      </c>
      <c r="C1650" s="101">
        <v>891180084</v>
      </c>
      <c r="D1650" s="101">
        <v>2</v>
      </c>
      <c r="E1650" s="102" t="s">
        <v>4392</v>
      </c>
      <c r="F1650" s="103">
        <v>36068999</v>
      </c>
      <c r="G1650" s="103">
        <v>6</v>
      </c>
      <c r="H1650" s="104" t="s">
        <v>4622</v>
      </c>
      <c r="I1650" s="104" t="s">
        <v>4394</v>
      </c>
      <c r="J1650" s="105">
        <v>41106</v>
      </c>
      <c r="K1650" s="106">
        <v>5904454.3999999994</v>
      </c>
      <c r="L1650" s="107" t="s">
        <v>43</v>
      </c>
      <c r="M1650" s="108" t="s">
        <v>21</v>
      </c>
      <c r="N1650" s="108" t="s">
        <v>2109</v>
      </c>
      <c r="O1650" s="108" t="s">
        <v>23</v>
      </c>
      <c r="P1650" s="108" t="s">
        <v>24</v>
      </c>
      <c r="Q1650" s="109"/>
    </row>
    <row r="1651" spans="1:17" ht="127.5" x14ac:dyDescent="0.25">
      <c r="A1651" s="7">
        <f t="shared" si="25"/>
        <v>1649</v>
      </c>
      <c r="B1651" s="101" t="s">
        <v>16</v>
      </c>
      <c r="C1651" s="101">
        <v>891180084</v>
      </c>
      <c r="D1651" s="101">
        <v>2</v>
      </c>
      <c r="E1651" s="102" t="s">
        <v>4352</v>
      </c>
      <c r="F1651" s="103">
        <v>1003863727</v>
      </c>
      <c r="G1651" s="103">
        <v>0</v>
      </c>
      <c r="H1651" s="104" t="s">
        <v>4623</v>
      </c>
      <c r="I1651" s="104" t="s">
        <v>4354</v>
      </c>
      <c r="J1651" s="105">
        <v>41106</v>
      </c>
      <c r="K1651" s="106">
        <v>5715209.0666666664</v>
      </c>
      <c r="L1651" s="107" t="s">
        <v>43</v>
      </c>
      <c r="M1651" s="108" t="s">
        <v>21</v>
      </c>
      <c r="N1651" s="108" t="s">
        <v>2109</v>
      </c>
      <c r="O1651" s="108" t="s">
        <v>23</v>
      </c>
      <c r="P1651" s="108" t="s">
        <v>24</v>
      </c>
      <c r="Q1651" s="110"/>
    </row>
    <row r="1652" spans="1:17" ht="140.25" x14ac:dyDescent="0.25">
      <c r="A1652" s="7">
        <f t="shared" si="25"/>
        <v>1650</v>
      </c>
      <c r="B1652" s="101" t="s">
        <v>16</v>
      </c>
      <c r="C1652" s="101">
        <v>891180084</v>
      </c>
      <c r="D1652" s="101">
        <v>2</v>
      </c>
      <c r="E1652" s="102" t="s">
        <v>4067</v>
      </c>
      <c r="F1652" s="103">
        <v>55160048</v>
      </c>
      <c r="G1652" s="103">
        <v>9</v>
      </c>
      <c r="H1652" s="104" t="s">
        <v>4624</v>
      </c>
      <c r="I1652" s="115" t="s">
        <v>4069</v>
      </c>
      <c r="J1652" s="105">
        <v>41106</v>
      </c>
      <c r="K1652" s="106">
        <v>5904454.3999999994</v>
      </c>
      <c r="L1652" s="107" t="s">
        <v>43</v>
      </c>
      <c r="M1652" s="108" t="s">
        <v>21</v>
      </c>
      <c r="N1652" s="108" t="s">
        <v>2109</v>
      </c>
      <c r="O1652" s="108" t="s">
        <v>23</v>
      </c>
      <c r="P1652" s="108" t="s">
        <v>24</v>
      </c>
      <c r="Q1652" s="109"/>
    </row>
    <row r="1653" spans="1:17" ht="293.25" x14ac:dyDescent="0.25">
      <c r="A1653" s="7">
        <f t="shared" si="25"/>
        <v>1651</v>
      </c>
      <c r="B1653" s="101" t="s">
        <v>16</v>
      </c>
      <c r="C1653" s="101">
        <v>891180084</v>
      </c>
      <c r="D1653" s="101">
        <v>2</v>
      </c>
      <c r="E1653" s="102" t="s">
        <v>4132</v>
      </c>
      <c r="F1653" s="103">
        <v>55159842</v>
      </c>
      <c r="G1653" s="103">
        <v>9</v>
      </c>
      <c r="H1653" s="104" t="s">
        <v>4625</v>
      </c>
      <c r="I1653" s="104" t="s">
        <v>4134</v>
      </c>
      <c r="J1653" s="105">
        <v>41106</v>
      </c>
      <c r="K1653" s="106">
        <v>5904454.3999999994</v>
      </c>
      <c r="L1653" s="107" t="s">
        <v>43</v>
      </c>
      <c r="M1653" s="108" t="s">
        <v>21</v>
      </c>
      <c r="N1653" s="108" t="s">
        <v>2109</v>
      </c>
      <c r="O1653" s="108" t="s">
        <v>23</v>
      </c>
      <c r="P1653" s="108" t="s">
        <v>24</v>
      </c>
      <c r="Q1653" s="109"/>
    </row>
    <row r="1654" spans="1:17" ht="102" x14ac:dyDescent="0.25">
      <c r="A1654" s="7">
        <f t="shared" si="25"/>
        <v>1652</v>
      </c>
      <c r="B1654" s="101" t="s">
        <v>16</v>
      </c>
      <c r="C1654" s="101">
        <v>891180084</v>
      </c>
      <c r="D1654" s="101">
        <v>2</v>
      </c>
      <c r="E1654" s="102" t="s">
        <v>4325</v>
      </c>
      <c r="F1654" s="103">
        <v>55167412</v>
      </c>
      <c r="G1654" s="103">
        <v>9</v>
      </c>
      <c r="H1654" s="104" t="s">
        <v>4626</v>
      </c>
      <c r="I1654" s="104" t="s">
        <v>4327</v>
      </c>
      <c r="J1654" s="105">
        <v>41106</v>
      </c>
      <c r="K1654" s="106">
        <v>5904454.3999999994</v>
      </c>
      <c r="L1654" s="107" t="s">
        <v>43</v>
      </c>
      <c r="M1654" s="108" t="s">
        <v>21</v>
      </c>
      <c r="N1654" s="108" t="s">
        <v>2109</v>
      </c>
      <c r="O1654" s="108" t="s">
        <v>23</v>
      </c>
      <c r="P1654" s="108" t="s">
        <v>24</v>
      </c>
      <c r="Q1654" s="109"/>
    </row>
    <row r="1655" spans="1:17" ht="178.5" x14ac:dyDescent="0.25">
      <c r="A1655" s="7">
        <f t="shared" si="25"/>
        <v>1653</v>
      </c>
      <c r="B1655" s="101" t="s">
        <v>16</v>
      </c>
      <c r="C1655" s="101">
        <v>891180084</v>
      </c>
      <c r="D1655" s="101">
        <v>2</v>
      </c>
      <c r="E1655" s="102" t="s">
        <v>4257</v>
      </c>
      <c r="F1655" s="103">
        <v>26560094</v>
      </c>
      <c r="G1655" s="103">
        <v>9</v>
      </c>
      <c r="H1655" s="104" t="s">
        <v>4627</v>
      </c>
      <c r="I1655" s="104" t="s">
        <v>4259</v>
      </c>
      <c r="J1655" s="105">
        <v>41106</v>
      </c>
      <c r="K1655" s="106">
        <v>5904454.3999999994</v>
      </c>
      <c r="L1655" s="107" t="s">
        <v>43</v>
      </c>
      <c r="M1655" s="108" t="s">
        <v>21</v>
      </c>
      <c r="N1655" s="108" t="s">
        <v>2109</v>
      </c>
      <c r="O1655" s="108" t="s">
        <v>23</v>
      </c>
      <c r="P1655" s="108" t="s">
        <v>24</v>
      </c>
      <c r="Q1655" s="109"/>
    </row>
    <row r="1656" spans="1:17" ht="140.25" x14ac:dyDescent="0.25">
      <c r="A1656" s="7">
        <f t="shared" si="25"/>
        <v>1654</v>
      </c>
      <c r="B1656" s="101" t="s">
        <v>16</v>
      </c>
      <c r="C1656" s="101">
        <v>891180084</v>
      </c>
      <c r="D1656" s="101">
        <v>2</v>
      </c>
      <c r="E1656" s="102" t="s">
        <v>4276</v>
      </c>
      <c r="F1656" s="103">
        <v>1075240265</v>
      </c>
      <c r="G1656" s="103">
        <v>8</v>
      </c>
      <c r="H1656" s="104" t="s">
        <v>4628</v>
      </c>
      <c r="I1656" s="104" t="s">
        <v>4278</v>
      </c>
      <c r="J1656" s="105">
        <v>41106</v>
      </c>
      <c r="K1656" s="106">
        <v>6169397.8666666662</v>
      </c>
      <c r="L1656" s="107" t="s">
        <v>43</v>
      </c>
      <c r="M1656" s="108" t="s">
        <v>21</v>
      </c>
      <c r="N1656" s="108" t="s">
        <v>2109</v>
      </c>
      <c r="O1656" s="108" t="s">
        <v>23</v>
      </c>
      <c r="P1656" s="108" t="s">
        <v>24</v>
      </c>
      <c r="Q1656" s="110"/>
    </row>
    <row r="1657" spans="1:17" ht="76.5" x14ac:dyDescent="0.25">
      <c r="A1657" s="7">
        <f t="shared" si="25"/>
        <v>1655</v>
      </c>
      <c r="B1657" s="101" t="s">
        <v>16</v>
      </c>
      <c r="C1657" s="101">
        <v>891180084</v>
      </c>
      <c r="D1657" s="101">
        <v>2</v>
      </c>
      <c r="E1657" s="102" t="s">
        <v>4085</v>
      </c>
      <c r="F1657" s="103">
        <v>1075249725</v>
      </c>
      <c r="G1657" s="103">
        <v>5</v>
      </c>
      <c r="H1657" s="104" t="s">
        <v>4629</v>
      </c>
      <c r="I1657" s="104" t="s">
        <v>4087</v>
      </c>
      <c r="J1657" s="105">
        <v>41106</v>
      </c>
      <c r="K1657" s="106">
        <v>5904454.3999999994</v>
      </c>
      <c r="L1657" s="107" t="s">
        <v>43</v>
      </c>
      <c r="M1657" s="108" t="s">
        <v>21</v>
      </c>
      <c r="N1657" s="108" t="s">
        <v>2109</v>
      </c>
      <c r="O1657" s="108" t="s">
        <v>23</v>
      </c>
      <c r="P1657" s="108" t="s">
        <v>24</v>
      </c>
      <c r="Q1657" s="109"/>
    </row>
    <row r="1658" spans="1:17" ht="102" x14ac:dyDescent="0.25">
      <c r="A1658" s="7">
        <f t="shared" si="25"/>
        <v>1656</v>
      </c>
      <c r="B1658" s="101" t="s">
        <v>16</v>
      </c>
      <c r="C1658" s="101">
        <v>891180084</v>
      </c>
      <c r="D1658" s="101">
        <v>2</v>
      </c>
      <c r="E1658" s="102" t="s">
        <v>4082</v>
      </c>
      <c r="F1658" s="103">
        <v>55171315</v>
      </c>
      <c r="G1658" s="103">
        <v>8</v>
      </c>
      <c r="H1658" s="104" t="s">
        <v>4630</v>
      </c>
      <c r="I1658" s="104" t="s">
        <v>4084</v>
      </c>
      <c r="J1658" s="105">
        <v>41106</v>
      </c>
      <c r="K1658" s="106">
        <v>5904454.3999999994</v>
      </c>
      <c r="L1658" s="107" t="s">
        <v>43</v>
      </c>
      <c r="M1658" s="108" t="s">
        <v>21</v>
      </c>
      <c r="N1658" s="108" t="s">
        <v>2109</v>
      </c>
      <c r="O1658" s="108" t="s">
        <v>23</v>
      </c>
      <c r="P1658" s="108" t="s">
        <v>24</v>
      </c>
      <c r="Q1658" s="109"/>
    </row>
    <row r="1659" spans="1:17" ht="114.75" x14ac:dyDescent="0.25">
      <c r="A1659" s="7">
        <f t="shared" si="25"/>
        <v>1657</v>
      </c>
      <c r="B1659" s="101" t="s">
        <v>16</v>
      </c>
      <c r="C1659" s="101">
        <v>891180084</v>
      </c>
      <c r="D1659" s="101">
        <v>2</v>
      </c>
      <c r="E1659" s="102" t="s">
        <v>4073</v>
      </c>
      <c r="F1659" s="103">
        <v>55171679</v>
      </c>
      <c r="G1659" s="103">
        <v>3</v>
      </c>
      <c r="H1659" s="104" t="s">
        <v>4631</v>
      </c>
      <c r="I1659" s="104" t="s">
        <v>4075</v>
      </c>
      <c r="J1659" s="105">
        <v>41106</v>
      </c>
      <c r="K1659" s="106">
        <v>5904454.3999999994</v>
      </c>
      <c r="L1659" s="107" t="s">
        <v>43</v>
      </c>
      <c r="M1659" s="108" t="s">
        <v>21</v>
      </c>
      <c r="N1659" s="108" t="s">
        <v>2109</v>
      </c>
      <c r="O1659" s="108" t="s">
        <v>23</v>
      </c>
      <c r="P1659" s="108" t="s">
        <v>24</v>
      </c>
      <c r="Q1659" s="109"/>
    </row>
    <row r="1660" spans="1:17" ht="153" x14ac:dyDescent="0.25">
      <c r="A1660" s="7">
        <f t="shared" si="25"/>
        <v>1658</v>
      </c>
      <c r="B1660" s="101" t="s">
        <v>16</v>
      </c>
      <c r="C1660" s="101">
        <v>891180084</v>
      </c>
      <c r="D1660" s="101">
        <v>2</v>
      </c>
      <c r="E1660" s="102" t="s">
        <v>4240</v>
      </c>
      <c r="F1660" s="103">
        <v>1075232353</v>
      </c>
      <c r="G1660" s="103">
        <v>4</v>
      </c>
      <c r="H1660" s="104" t="s">
        <v>4632</v>
      </c>
      <c r="I1660" s="104" t="s">
        <v>4242</v>
      </c>
      <c r="J1660" s="105">
        <v>41106</v>
      </c>
      <c r="K1660" s="106">
        <v>6169397.8666666662</v>
      </c>
      <c r="L1660" s="107" t="s">
        <v>43</v>
      </c>
      <c r="M1660" s="108" t="s">
        <v>21</v>
      </c>
      <c r="N1660" s="108" t="s">
        <v>2109</v>
      </c>
      <c r="O1660" s="108" t="s">
        <v>23</v>
      </c>
      <c r="P1660" s="108" t="s">
        <v>24</v>
      </c>
      <c r="Q1660" s="110"/>
    </row>
    <row r="1661" spans="1:17" ht="102" x14ac:dyDescent="0.25">
      <c r="A1661" s="7">
        <f t="shared" si="25"/>
        <v>1659</v>
      </c>
      <c r="B1661" s="101" t="s">
        <v>16</v>
      </c>
      <c r="C1661" s="101">
        <v>891180084</v>
      </c>
      <c r="D1661" s="101">
        <v>2</v>
      </c>
      <c r="E1661" s="102" t="s">
        <v>4126</v>
      </c>
      <c r="F1661" s="103">
        <v>36069942</v>
      </c>
      <c r="G1661" s="103">
        <v>1</v>
      </c>
      <c r="H1661" s="104" t="s">
        <v>4633</v>
      </c>
      <c r="I1661" s="104" t="s">
        <v>4128</v>
      </c>
      <c r="J1661" s="105">
        <v>41106</v>
      </c>
      <c r="K1661" s="106">
        <v>5904454.3999999994</v>
      </c>
      <c r="L1661" s="107" t="s">
        <v>43</v>
      </c>
      <c r="M1661" s="108" t="s">
        <v>21</v>
      </c>
      <c r="N1661" s="108" t="s">
        <v>2109</v>
      </c>
      <c r="O1661" s="108" t="s">
        <v>23</v>
      </c>
      <c r="P1661" s="108" t="s">
        <v>24</v>
      </c>
      <c r="Q1661" s="109"/>
    </row>
    <row r="1662" spans="1:17" ht="318.75" x14ac:dyDescent="0.25">
      <c r="A1662" s="7">
        <f t="shared" si="25"/>
        <v>1660</v>
      </c>
      <c r="B1662" s="101" t="s">
        <v>16</v>
      </c>
      <c r="C1662" s="101">
        <v>891180084</v>
      </c>
      <c r="D1662" s="101">
        <v>2</v>
      </c>
      <c r="E1662" s="102" t="s">
        <v>4379</v>
      </c>
      <c r="F1662" s="103">
        <v>7684965</v>
      </c>
      <c r="G1662" s="103">
        <v>2</v>
      </c>
      <c r="H1662" s="104" t="s">
        <v>4634</v>
      </c>
      <c r="I1662" s="104" t="s">
        <v>4381</v>
      </c>
      <c r="J1662" s="105">
        <v>41106</v>
      </c>
      <c r="K1662" s="106">
        <v>6494900</v>
      </c>
      <c r="L1662" s="107" t="s">
        <v>43</v>
      </c>
      <c r="M1662" s="108" t="s">
        <v>21</v>
      </c>
      <c r="N1662" s="108" t="s">
        <v>2109</v>
      </c>
      <c r="O1662" s="108" t="s">
        <v>23</v>
      </c>
      <c r="P1662" s="108" t="s">
        <v>24</v>
      </c>
      <c r="Q1662" s="110"/>
    </row>
    <row r="1663" spans="1:17" ht="395.25" x14ac:dyDescent="0.25">
      <c r="A1663" s="7">
        <f t="shared" si="25"/>
        <v>1661</v>
      </c>
      <c r="B1663" s="101" t="s">
        <v>16</v>
      </c>
      <c r="C1663" s="101">
        <v>891180084</v>
      </c>
      <c r="D1663" s="101">
        <v>2</v>
      </c>
      <c r="E1663" s="102" t="s">
        <v>4212</v>
      </c>
      <c r="F1663" s="103">
        <v>7556496</v>
      </c>
      <c r="G1663" s="103">
        <v>1</v>
      </c>
      <c r="H1663" s="104" t="s">
        <v>4635</v>
      </c>
      <c r="I1663" s="104" t="s">
        <v>4214</v>
      </c>
      <c r="J1663" s="105">
        <v>41106</v>
      </c>
      <c r="K1663" s="106">
        <v>10628048</v>
      </c>
      <c r="L1663" s="107" t="s">
        <v>43</v>
      </c>
      <c r="M1663" s="108" t="s">
        <v>21</v>
      </c>
      <c r="N1663" s="108" t="s">
        <v>2109</v>
      </c>
      <c r="O1663" s="108" t="s">
        <v>23</v>
      </c>
      <c r="P1663" s="108" t="s">
        <v>24</v>
      </c>
      <c r="Q1663" s="110"/>
    </row>
    <row r="1664" spans="1:17" ht="318.75" x14ac:dyDescent="0.25">
      <c r="A1664" s="7">
        <f t="shared" si="25"/>
        <v>1662</v>
      </c>
      <c r="B1664" s="101" t="s">
        <v>16</v>
      </c>
      <c r="C1664" s="101">
        <v>891180084</v>
      </c>
      <c r="D1664" s="101">
        <v>2</v>
      </c>
      <c r="E1664" s="102" t="s">
        <v>4215</v>
      </c>
      <c r="F1664" s="103">
        <v>11316106</v>
      </c>
      <c r="G1664" s="103">
        <v>1</v>
      </c>
      <c r="H1664" s="104" t="s">
        <v>4636</v>
      </c>
      <c r="I1664" s="104" t="s">
        <v>4217</v>
      </c>
      <c r="J1664" s="105">
        <v>41106</v>
      </c>
      <c r="K1664" s="106">
        <v>6494900</v>
      </c>
      <c r="L1664" s="107" t="s">
        <v>43</v>
      </c>
      <c r="M1664" s="108" t="s">
        <v>21</v>
      </c>
      <c r="N1664" s="108" t="s">
        <v>2109</v>
      </c>
      <c r="O1664" s="108" t="s">
        <v>23</v>
      </c>
      <c r="P1664" s="108" t="s">
        <v>24</v>
      </c>
      <c r="Q1664" s="110"/>
    </row>
    <row r="1665" spans="1:17" ht="293.25" x14ac:dyDescent="0.25">
      <c r="A1665" s="7">
        <f t="shared" si="25"/>
        <v>1663</v>
      </c>
      <c r="B1665" s="101" t="s">
        <v>16</v>
      </c>
      <c r="C1665" s="101">
        <v>891180084</v>
      </c>
      <c r="D1665" s="101">
        <v>2</v>
      </c>
      <c r="E1665" s="102" t="s">
        <v>4222</v>
      </c>
      <c r="F1665" s="103">
        <v>7697040</v>
      </c>
      <c r="G1665" s="103">
        <v>1</v>
      </c>
      <c r="H1665" s="104" t="s">
        <v>4637</v>
      </c>
      <c r="I1665" s="104" t="s">
        <v>4224</v>
      </c>
      <c r="J1665" s="105">
        <v>41106</v>
      </c>
      <c r="K1665" s="106">
        <v>6494900</v>
      </c>
      <c r="L1665" s="107" t="s">
        <v>43</v>
      </c>
      <c r="M1665" s="108" t="s">
        <v>21</v>
      </c>
      <c r="N1665" s="108" t="s">
        <v>2109</v>
      </c>
      <c r="O1665" s="108" t="s">
        <v>23</v>
      </c>
      <c r="P1665" s="108" t="s">
        <v>24</v>
      </c>
      <c r="Q1665" s="110"/>
    </row>
    <row r="1666" spans="1:17" ht="89.25" x14ac:dyDescent="0.25">
      <c r="A1666" s="7">
        <f t="shared" si="25"/>
        <v>1664</v>
      </c>
      <c r="B1666" s="101" t="s">
        <v>16</v>
      </c>
      <c r="C1666" s="101">
        <v>891180084</v>
      </c>
      <c r="D1666" s="101">
        <v>2</v>
      </c>
      <c r="E1666" s="102" t="s">
        <v>3950</v>
      </c>
      <c r="F1666" s="103">
        <v>33750598</v>
      </c>
      <c r="G1666" s="103">
        <v>1</v>
      </c>
      <c r="H1666" s="104" t="s">
        <v>4638</v>
      </c>
      <c r="I1666" s="104" t="s">
        <v>3952</v>
      </c>
      <c r="J1666" s="105">
        <v>41106</v>
      </c>
      <c r="K1666" s="106">
        <v>8856681.5999999996</v>
      </c>
      <c r="L1666" s="107" t="s">
        <v>43</v>
      </c>
      <c r="M1666" s="108" t="s">
        <v>21</v>
      </c>
      <c r="N1666" s="108" t="s">
        <v>2109</v>
      </c>
      <c r="O1666" s="108" t="s">
        <v>23</v>
      </c>
      <c r="P1666" s="108" t="s">
        <v>24</v>
      </c>
      <c r="Q1666" s="111"/>
    </row>
    <row r="1667" spans="1:17" ht="114.75" x14ac:dyDescent="0.25">
      <c r="A1667" s="7">
        <f t="shared" si="25"/>
        <v>1665</v>
      </c>
      <c r="B1667" s="101" t="s">
        <v>16</v>
      </c>
      <c r="C1667" s="101">
        <v>891180084</v>
      </c>
      <c r="D1667" s="101">
        <v>2</v>
      </c>
      <c r="E1667" s="102" t="s">
        <v>4254</v>
      </c>
      <c r="F1667" s="103">
        <v>36313657</v>
      </c>
      <c r="G1667" s="103">
        <v>3</v>
      </c>
      <c r="H1667" s="104" t="s">
        <v>4639</v>
      </c>
      <c r="I1667" s="104" t="s">
        <v>4256</v>
      </c>
      <c r="J1667" s="105">
        <v>41106</v>
      </c>
      <c r="K1667" s="106">
        <v>8856681.5999999996</v>
      </c>
      <c r="L1667" s="107" t="s">
        <v>43</v>
      </c>
      <c r="M1667" s="108" t="s">
        <v>21</v>
      </c>
      <c r="N1667" s="108" t="s">
        <v>2109</v>
      </c>
      <c r="O1667" s="108" t="s">
        <v>23</v>
      </c>
      <c r="P1667" s="108" t="s">
        <v>24</v>
      </c>
      <c r="Q1667" s="109"/>
    </row>
    <row r="1668" spans="1:17" ht="165.75" x14ac:dyDescent="0.25">
      <c r="A1668" s="7">
        <f t="shared" si="25"/>
        <v>1666</v>
      </c>
      <c r="B1668" s="101" t="s">
        <v>16</v>
      </c>
      <c r="C1668" s="101">
        <v>891180084</v>
      </c>
      <c r="D1668" s="101">
        <v>2</v>
      </c>
      <c r="E1668" s="102" t="s">
        <v>4476</v>
      </c>
      <c r="F1668" s="103">
        <v>1075225933</v>
      </c>
      <c r="G1668" s="103">
        <v>7</v>
      </c>
      <c r="H1668" s="104" t="s">
        <v>4640</v>
      </c>
      <c r="I1668" s="104" t="s">
        <v>4478</v>
      </c>
      <c r="J1668" s="105">
        <v>41106</v>
      </c>
      <c r="K1668" s="106">
        <v>9254096.7999999989</v>
      </c>
      <c r="L1668" s="107" t="s">
        <v>43</v>
      </c>
      <c r="M1668" s="108" t="s">
        <v>21</v>
      </c>
      <c r="N1668" s="108" t="s">
        <v>2109</v>
      </c>
      <c r="O1668" s="108" t="s">
        <v>23</v>
      </c>
      <c r="P1668" s="108" t="s">
        <v>24</v>
      </c>
      <c r="Q1668" s="110"/>
    </row>
    <row r="1669" spans="1:17" ht="102" x14ac:dyDescent="0.25">
      <c r="A1669" s="7">
        <f t="shared" ref="A1669:A1732" si="26">A1668+1</f>
        <v>1667</v>
      </c>
      <c r="B1669" s="101" t="s">
        <v>16</v>
      </c>
      <c r="C1669" s="101">
        <v>891180084</v>
      </c>
      <c r="D1669" s="101">
        <v>2</v>
      </c>
      <c r="E1669" s="102" t="s">
        <v>4189</v>
      </c>
      <c r="F1669" s="103">
        <v>7713135</v>
      </c>
      <c r="G1669" s="103">
        <v>1</v>
      </c>
      <c r="H1669" s="104" t="s">
        <v>4641</v>
      </c>
      <c r="I1669" s="104" t="s">
        <v>4191</v>
      </c>
      <c r="J1669" s="105">
        <v>41106</v>
      </c>
      <c r="K1669" s="106">
        <v>8856681.5999999996</v>
      </c>
      <c r="L1669" s="107" t="s">
        <v>43</v>
      </c>
      <c r="M1669" s="108" t="s">
        <v>21</v>
      </c>
      <c r="N1669" s="108" t="s">
        <v>2109</v>
      </c>
      <c r="O1669" s="108" t="s">
        <v>23</v>
      </c>
      <c r="P1669" s="108" t="s">
        <v>24</v>
      </c>
      <c r="Q1669" s="109"/>
    </row>
    <row r="1670" spans="1:17" ht="102" x14ac:dyDescent="0.25">
      <c r="A1670" s="7">
        <f t="shared" si="26"/>
        <v>1668</v>
      </c>
      <c r="B1670" s="101" t="s">
        <v>16</v>
      </c>
      <c r="C1670" s="101">
        <v>891180084</v>
      </c>
      <c r="D1670" s="101">
        <v>2</v>
      </c>
      <c r="E1670" s="102" t="s">
        <v>4186</v>
      </c>
      <c r="F1670" s="103">
        <v>36163554</v>
      </c>
      <c r="G1670" s="103">
        <v>9</v>
      </c>
      <c r="H1670" s="104" t="s">
        <v>4642</v>
      </c>
      <c r="I1670" s="104" t="s">
        <v>4188</v>
      </c>
      <c r="J1670" s="105">
        <v>41106</v>
      </c>
      <c r="K1670" s="106">
        <v>11104916</v>
      </c>
      <c r="L1670" s="107" t="s">
        <v>43</v>
      </c>
      <c r="M1670" s="108" t="s">
        <v>21</v>
      </c>
      <c r="N1670" s="108" t="s">
        <v>2109</v>
      </c>
      <c r="O1670" s="108" t="s">
        <v>23</v>
      </c>
      <c r="P1670" s="108" t="s">
        <v>24</v>
      </c>
      <c r="Q1670" s="109"/>
    </row>
    <row r="1671" spans="1:17" ht="318.75" x14ac:dyDescent="0.25">
      <c r="A1671" s="7">
        <f t="shared" si="26"/>
        <v>1669</v>
      </c>
      <c r="B1671" s="101" t="s">
        <v>16</v>
      </c>
      <c r="C1671" s="101">
        <v>891180084</v>
      </c>
      <c r="D1671" s="101">
        <v>2</v>
      </c>
      <c r="E1671" s="102" t="s">
        <v>4429</v>
      </c>
      <c r="F1671" s="103">
        <v>1094880992</v>
      </c>
      <c r="G1671" s="103">
        <v>9</v>
      </c>
      <c r="H1671" s="104" t="s">
        <v>4643</v>
      </c>
      <c r="I1671" s="104" t="s">
        <v>4217</v>
      </c>
      <c r="J1671" s="105">
        <v>41106</v>
      </c>
      <c r="K1671" s="106">
        <v>6494900</v>
      </c>
      <c r="L1671" s="107" t="s">
        <v>43</v>
      </c>
      <c r="M1671" s="108" t="s">
        <v>21</v>
      </c>
      <c r="N1671" s="108" t="s">
        <v>2109</v>
      </c>
      <c r="O1671" s="108" t="s">
        <v>23</v>
      </c>
      <c r="P1671" s="108" t="s">
        <v>24</v>
      </c>
      <c r="Q1671" s="110"/>
    </row>
    <row r="1672" spans="1:17" ht="89.25" x14ac:dyDescent="0.25">
      <c r="A1672" s="7">
        <f t="shared" si="26"/>
        <v>1670</v>
      </c>
      <c r="B1672" s="101" t="s">
        <v>16</v>
      </c>
      <c r="C1672" s="101">
        <v>891180084</v>
      </c>
      <c r="D1672" s="101">
        <v>2</v>
      </c>
      <c r="E1672" s="102" t="s">
        <v>4024</v>
      </c>
      <c r="F1672" s="103">
        <v>55154378</v>
      </c>
      <c r="G1672" s="103">
        <v>1</v>
      </c>
      <c r="H1672" s="104" t="s">
        <v>4644</v>
      </c>
      <c r="I1672" s="104" t="s">
        <v>4026</v>
      </c>
      <c r="J1672" s="105">
        <v>41106</v>
      </c>
      <c r="K1672" s="106">
        <v>13580247.200000001</v>
      </c>
      <c r="L1672" s="107" t="s">
        <v>43</v>
      </c>
      <c r="M1672" s="108" t="s">
        <v>21</v>
      </c>
      <c r="N1672" s="108" t="s">
        <v>2109</v>
      </c>
      <c r="O1672" s="108" t="s">
        <v>23</v>
      </c>
      <c r="P1672" s="108" t="s">
        <v>24</v>
      </c>
      <c r="Q1672" s="109"/>
    </row>
    <row r="1673" spans="1:17" ht="102" x14ac:dyDescent="0.25">
      <c r="A1673" s="7">
        <f t="shared" si="26"/>
        <v>1671</v>
      </c>
      <c r="B1673" s="101" t="s">
        <v>16</v>
      </c>
      <c r="C1673" s="101">
        <v>891180084</v>
      </c>
      <c r="D1673" s="101">
        <v>2</v>
      </c>
      <c r="E1673" s="102" t="s">
        <v>4645</v>
      </c>
      <c r="F1673" s="103">
        <v>1075240629</v>
      </c>
      <c r="G1673" s="103">
        <v>5</v>
      </c>
      <c r="H1673" s="104" t="s">
        <v>4646</v>
      </c>
      <c r="I1673" s="104" t="s">
        <v>4647</v>
      </c>
      <c r="J1673" s="105">
        <v>41106</v>
      </c>
      <c r="K1673" s="106">
        <v>7429772</v>
      </c>
      <c r="L1673" s="107" t="s">
        <v>43</v>
      </c>
      <c r="M1673" s="108" t="s">
        <v>21</v>
      </c>
      <c r="N1673" s="108" t="s">
        <v>2109</v>
      </c>
      <c r="O1673" s="108" t="s">
        <v>23</v>
      </c>
      <c r="P1673" s="108" t="s">
        <v>24</v>
      </c>
      <c r="Q1673" s="110"/>
    </row>
    <row r="1674" spans="1:17" ht="408" x14ac:dyDescent="0.25">
      <c r="A1674" s="7">
        <f t="shared" si="26"/>
        <v>1672</v>
      </c>
      <c r="B1674" s="101" t="s">
        <v>16</v>
      </c>
      <c r="C1674" s="101">
        <v>891180084</v>
      </c>
      <c r="D1674" s="101">
        <v>2</v>
      </c>
      <c r="E1674" s="102" t="s">
        <v>4030</v>
      </c>
      <c r="F1674" s="103">
        <v>12141477</v>
      </c>
      <c r="G1674" s="103">
        <v>8</v>
      </c>
      <c r="H1674" s="104" t="s">
        <v>4648</v>
      </c>
      <c r="I1674" s="104" t="s">
        <v>4032</v>
      </c>
      <c r="J1674" s="105">
        <v>41106</v>
      </c>
      <c r="K1674" s="106">
        <v>8856681.5999999996</v>
      </c>
      <c r="L1674" s="107" t="s">
        <v>43</v>
      </c>
      <c r="M1674" s="108" t="s">
        <v>21</v>
      </c>
      <c r="N1674" s="108" t="s">
        <v>2109</v>
      </c>
      <c r="O1674" s="108" t="s">
        <v>23</v>
      </c>
      <c r="P1674" s="108" t="s">
        <v>24</v>
      </c>
      <c r="Q1674" s="109"/>
    </row>
    <row r="1675" spans="1:17" ht="293.25" x14ac:dyDescent="0.25">
      <c r="A1675" s="7">
        <f t="shared" si="26"/>
        <v>1673</v>
      </c>
      <c r="B1675" s="101" t="s">
        <v>16</v>
      </c>
      <c r="C1675" s="101">
        <v>891180084</v>
      </c>
      <c r="D1675" s="101">
        <v>2</v>
      </c>
      <c r="E1675" s="102" t="s">
        <v>4243</v>
      </c>
      <c r="F1675" s="103">
        <v>7708538</v>
      </c>
      <c r="G1675" s="103">
        <v>6</v>
      </c>
      <c r="H1675" s="104" t="s">
        <v>4649</v>
      </c>
      <c r="I1675" s="104" t="s">
        <v>4245</v>
      </c>
      <c r="J1675" s="105">
        <v>41106</v>
      </c>
      <c r="K1675" s="106">
        <v>9254096.7999999989</v>
      </c>
      <c r="L1675" s="107" t="s">
        <v>43</v>
      </c>
      <c r="M1675" s="108" t="s">
        <v>21</v>
      </c>
      <c r="N1675" s="108" t="s">
        <v>2109</v>
      </c>
      <c r="O1675" s="108" t="s">
        <v>23</v>
      </c>
      <c r="P1675" s="108" t="s">
        <v>24</v>
      </c>
      <c r="Q1675" s="110"/>
    </row>
    <row r="1676" spans="1:17" ht="255" x14ac:dyDescent="0.25">
      <c r="A1676" s="7">
        <f t="shared" si="26"/>
        <v>1674</v>
      </c>
      <c r="B1676" s="101" t="s">
        <v>16</v>
      </c>
      <c r="C1676" s="101">
        <v>891180084</v>
      </c>
      <c r="D1676" s="101">
        <v>2</v>
      </c>
      <c r="E1676" s="112" t="s">
        <v>4650</v>
      </c>
      <c r="F1676" s="116">
        <v>1075234273</v>
      </c>
      <c r="G1676" s="116">
        <v>2</v>
      </c>
      <c r="H1676" s="117" t="s">
        <v>4651</v>
      </c>
      <c r="I1676" s="117" t="s">
        <v>4652</v>
      </c>
      <c r="J1676" s="105">
        <v>41106</v>
      </c>
      <c r="K1676" s="106">
        <v>2060000</v>
      </c>
      <c r="L1676" s="107" t="s">
        <v>43</v>
      </c>
      <c r="M1676" s="108" t="s">
        <v>21</v>
      </c>
      <c r="N1676" s="108" t="s">
        <v>2109</v>
      </c>
      <c r="O1676" s="108" t="s">
        <v>23</v>
      </c>
      <c r="P1676" s="108" t="s">
        <v>24</v>
      </c>
      <c r="Q1676" s="118"/>
    </row>
    <row r="1677" spans="1:17" ht="102" x14ac:dyDescent="0.25">
      <c r="A1677" s="7">
        <f t="shared" si="26"/>
        <v>1675</v>
      </c>
      <c r="B1677" s="101" t="s">
        <v>16</v>
      </c>
      <c r="C1677" s="101">
        <v>891180084</v>
      </c>
      <c r="D1677" s="101">
        <v>2</v>
      </c>
      <c r="E1677" s="102" t="s">
        <v>3995</v>
      </c>
      <c r="F1677" s="103">
        <v>12233322</v>
      </c>
      <c r="G1677" s="103">
        <v>0</v>
      </c>
      <c r="H1677" s="104" t="s">
        <v>4653</v>
      </c>
      <c r="I1677" s="104" t="s">
        <v>3997</v>
      </c>
      <c r="J1677" s="105">
        <v>41122</v>
      </c>
      <c r="K1677" s="106">
        <v>8005077.5999999996</v>
      </c>
      <c r="L1677" s="107" t="s">
        <v>43</v>
      </c>
      <c r="M1677" s="108" t="s">
        <v>21</v>
      </c>
      <c r="N1677" s="108" t="s">
        <v>2109</v>
      </c>
      <c r="O1677" s="108" t="s">
        <v>23</v>
      </c>
      <c r="P1677" s="108" t="s">
        <v>24</v>
      </c>
      <c r="Q1677" s="110"/>
    </row>
    <row r="1678" spans="1:17" ht="102" x14ac:dyDescent="0.25">
      <c r="A1678" s="7">
        <f t="shared" si="26"/>
        <v>1676</v>
      </c>
      <c r="B1678" s="101" t="s">
        <v>16</v>
      </c>
      <c r="C1678" s="101">
        <v>891180084</v>
      </c>
      <c r="D1678" s="101">
        <v>2</v>
      </c>
      <c r="E1678" s="102" t="s">
        <v>4654</v>
      </c>
      <c r="F1678" s="103">
        <v>12280492</v>
      </c>
      <c r="G1678" s="103">
        <v>4</v>
      </c>
      <c r="H1678" s="104" t="s">
        <v>4655</v>
      </c>
      <c r="I1678" s="115" t="s">
        <v>4039</v>
      </c>
      <c r="J1678" s="105">
        <v>41122</v>
      </c>
      <c r="K1678" s="106">
        <v>8005077.5999999996</v>
      </c>
      <c r="L1678" s="107" t="s">
        <v>43</v>
      </c>
      <c r="M1678" s="108" t="s">
        <v>21</v>
      </c>
      <c r="N1678" s="108" t="s">
        <v>2109</v>
      </c>
      <c r="O1678" s="108" t="s">
        <v>23</v>
      </c>
      <c r="P1678" s="108" t="s">
        <v>24</v>
      </c>
      <c r="Q1678" s="110"/>
    </row>
    <row r="1679" spans="1:17" ht="306" x14ac:dyDescent="0.25">
      <c r="A1679" s="7">
        <f t="shared" si="26"/>
        <v>1677</v>
      </c>
      <c r="B1679" s="101" t="s">
        <v>16</v>
      </c>
      <c r="C1679" s="101">
        <v>891180084</v>
      </c>
      <c r="D1679" s="101">
        <v>2</v>
      </c>
      <c r="E1679" s="102" t="s">
        <v>4292</v>
      </c>
      <c r="F1679" s="103">
        <v>26431299</v>
      </c>
      <c r="G1679" s="103">
        <v>9</v>
      </c>
      <c r="H1679" s="104" t="s">
        <v>4656</v>
      </c>
      <c r="I1679" s="115" t="s">
        <v>4294</v>
      </c>
      <c r="J1679" s="105">
        <v>41122</v>
      </c>
      <c r="K1679" s="106">
        <v>10753600</v>
      </c>
      <c r="L1679" s="107" t="s">
        <v>43</v>
      </c>
      <c r="M1679" s="108" t="s">
        <v>21</v>
      </c>
      <c r="N1679" s="108" t="s">
        <v>2109</v>
      </c>
      <c r="O1679" s="108" t="s">
        <v>23</v>
      </c>
      <c r="P1679" s="108" t="s">
        <v>24</v>
      </c>
      <c r="Q1679" s="109"/>
    </row>
    <row r="1680" spans="1:17" ht="89.25" x14ac:dyDescent="0.25">
      <c r="A1680" s="7">
        <f t="shared" si="26"/>
        <v>1678</v>
      </c>
      <c r="B1680" s="101" t="s">
        <v>16</v>
      </c>
      <c r="C1680" s="101">
        <v>891180084</v>
      </c>
      <c r="D1680" s="101">
        <v>2</v>
      </c>
      <c r="E1680" s="102" t="s">
        <v>4398</v>
      </c>
      <c r="F1680" s="103">
        <v>83235514</v>
      </c>
      <c r="G1680" s="103">
        <v>5</v>
      </c>
      <c r="H1680" s="104" t="s">
        <v>4657</v>
      </c>
      <c r="I1680" s="115" t="s">
        <v>4400</v>
      </c>
      <c r="J1680" s="105">
        <v>41122</v>
      </c>
      <c r="K1680" s="106">
        <v>6161828</v>
      </c>
      <c r="L1680" s="107" t="s">
        <v>43</v>
      </c>
      <c r="M1680" s="108" t="s">
        <v>21</v>
      </c>
      <c r="N1680" s="108" t="s">
        <v>2109</v>
      </c>
      <c r="O1680" s="108" t="s">
        <v>23</v>
      </c>
      <c r="P1680" s="108" t="s">
        <v>24</v>
      </c>
      <c r="Q1680" s="110"/>
    </row>
    <row r="1681" spans="1:17" ht="114.75" x14ac:dyDescent="0.25">
      <c r="A1681" s="7">
        <f t="shared" si="26"/>
        <v>1679</v>
      </c>
      <c r="B1681" s="101" t="s">
        <v>16</v>
      </c>
      <c r="C1681" s="101">
        <v>891180084</v>
      </c>
      <c r="D1681" s="101">
        <v>2</v>
      </c>
      <c r="E1681" s="102" t="s">
        <v>4289</v>
      </c>
      <c r="F1681" s="103">
        <v>36291620</v>
      </c>
      <c r="G1681" s="103">
        <v>5</v>
      </c>
      <c r="H1681" s="104" t="s">
        <v>4658</v>
      </c>
      <c r="I1681" s="104" t="s">
        <v>4291</v>
      </c>
      <c r="J1681" s="105">
        <v>41122</v>
      </c>
      <c r="K1681" s="106">
        <v>5336718.3999999994</v>
      </c>
      <c r="L1681" s="107" t="s">
        <v>43</v>
      </c>
      <c r="M1681" s="108" t="s">
        <v>21</v>
      </c>
      <c r="N1681" s="108" t="s">
        <v>2109</v>
      </c>
      <c r="O1681" s="108" t="s">
        <v>23</v>
      </c>
      <c r="P1681" s="108" t="s">
        <v>24</v>
      </c>
      <c r="Q1681" s="109"/>
    </row>
    <row r="1682" spans="1:17" ht="127.5" x14ac:dyDescent="0.25">
      <c r="A1682" s="7">
        <f t="shared" si="26"/>
        <v>1680</v>
      </c>
      <c r="B1682" s="101" t="s">
        <v>16</v>
      </c>
      <c r="C1682" s="101">
        <v>891180084</v>
      </c>
      <c r="D1682" s="101">
        <v>2</v>
      </c>
      <c r="E1682" s="102" t="s">
        <v>4282</v>
      </c>
      <c r="F1682" s="103">
        <v>36167412</v>
      </c>
      <c r="G1682" s="103">
        <v>1</v>
      </c>
      <c r="H1682" s="104" t="s">
        <v>4659</v>
      </c>
      <c r="I1682" s="104" t="s">
        <v>4284</v>
      </c>
      <c r="J1682" s="105">
        <v>41122</v>
      </c>
      <c r="K1682" s="106">
        <v>5336718.3999999994</v>
      </c>
      <c r="L1682" s="107" t="s">
        <v>43</v>
      </c>
      <c r="M1682" s="108" t="s">
        <v>21</v>
      </c>
      <c r="N1682" s="108" t="s">
        <v>2109</v>
      </c>
      <c r="O1682" s="108" t="s">
        <v>23</v>
      </c>
      <c r="P1682" s="108" t="s">
        <v>24</v>
      </c>
      <c r="Q1682" s="109"/>
    </row>
    <row r="1683" spans="1:17" ht="127.5" x14ac:dyDescent="0.25">
      <c r="A1683" s="7">
        <f t="shared" si="26"/>
        <v>1681</v>
      </c>
      <c r="B1683" s="101" t="s">
        <v>16</v>
      </c>
      <c r="C1683" s="101">
        <v>891180084</v>
      </c>
      <c r="D1683" s="101">
        <v>2</v>
      </c>
      <c r="E1683" s="102" t="s">
        <v>4367</v>
      </c>
      <c r="F1683" s="103">
        <v>55150830</v>
      </c>
      <c r="G1683" s="103">
        <v>1</v>
      </c>
      <c r="H1683" s="104" t="s">
        <v>4660</v>
      </c>
      <c r="I1683" s="104" t="s">
        <v>4369</v>
      </c>
      <c r="J1683" s="105">
        <v>41122</v>
      </c>
      <c r="K1683" s="106">
        <v>5336718</v>
      </c>
      <c r="L1683" s="107" t="s">
        <v>43</v>
      </c>
      <c r="M1683" s="108" t="s">
        <v>21</v>
      </c>
      <c r="N1683" s="108" t="s">
        <v>2109</v>
      </c>
      <c r="O1683" s="108" t="s">
        <v>23</v>
      </c>
      <c r="P1683" s="108" t="s">
        <v>24</v>
      </c>
      <c r="Q1683" s="110"/>
    </row>
    <row r="1684" spans="1:17" ht="357" x14ac:dyDescent="0.25">
      <c r="A1684" s="7">
        <f t="shared" si="26"/>
        <v>1682</v>
      </c>
      <c r="B1684" s="101" t="s">
        <v>16</v>
      </c>
      <c r="C1684" s="101">
        <v>891180084</v>
      </c>
      <c r="D1684" s="101">
        <v>2</v>
      </c>
      <c r="E1684" s="102" t="s">
        <v>4661</v>
      </c>
      <c r="F1684" s="103">
        <v>26433756</v>
      </c>
      <c r="G1684" s="103">
        <v>2</v>
      </c>
      <c r="H1684" s="104" t="s">
        <v>4662</v>
      </c>
      <c r="I1684" s="104" t="s">
        <v>4663</v>
      </c>
      <c r="J1684" s="105">
        <v>41122</v>
      </c>
      <c r="K1684" s="106">
        <v>1627510</v>
      </c>
      <c r="L1684" s="107" t="s">
        <v>43</v>
      </c>
      <c r="M1684" s="108" t="s">
        <v>21</v>
      </c>
      <c r="N1684" s="108" t="s">
        <v>2109</v>
      </c>
      <c r="O1684" s="108" t="s">
        <v>23</v>
      </c>
      <c r="P1684" s="108" t="s">
        <v>24</v>
      </c>
      <c r="Q1684" s="110"/>
    </row>
    <row r="1685" spans="1:17" ht="293.25" x14ac:dyDescent="0.25">
      <c r="A1685" s="7">
        <f t="shared" si="26"/>
        <v>1683</v>
      </c>
      <c r="B1685" s="101" t="s">
        <v>16</v>
      </c>
      <c r="C1685" s="101">
        <v>891180084</v>
      </c>
      <c r="D1685" s="101">
        <v>2</v>
      </c>
      <c r="E1685" s="102" t="s">
        <v>4027</v>
      </c>
      <c r="F1685" s="103">
        <v>26430871</v>
      </c>
      <c r="G1685" s="103">
        <v>8</v>
      </c>
      <c r="H1685" s="104" t="s">
        <v>4664</v>
      </c>
      <c r="I1685" s="104" t="s">
        <v>4029</v>
      </c>
      <c r="J1685" s="105">
        <v>41122</v>
      </c>
      <c r="K1685" s="106">
        <v>6937734</v>
      </c>
      <c r="L1685" s="107" t="s">
        <v>43</v>
      </c>
      <c r="M1685" s="108" t="s">
        <v>21</v>
      </c>
      <c r="N1685" s="108" t="s">
        <v>2109</v>
      </c>
      <c r="O1685" s="108" t="s">
        <v>23</v>
      </c>
      <c r="P1685" s="108" t="s">
        <v>24</v>
      </c>
      <c r="Q1685" s="110"/>
    </row>
    <row r="1686" spans="1:17" ht="127.5" x14ac:dyDescent="0.25">
      <c r="A1686" s="7">
        <f t="shared" si="26"/>
        <v>1684</v>
      </c>
      <c r="B1686" s="101" t="s">
        <v>16</v>
      </c>
      <c r="C1686" s="101">
        <v>891180084</v>
      </c>
      <c r="D1686" s="101">
        <v>2</v>
      </c>
      <c r="E1686" s="102" t="s">
        <v>4178</v>
      </c>
      <c r="F1686" s="103">
        <v>36174989</v>
      </c>
      <c r="G1686" s="103">
        <v>6</v>
      </c>
      <c r="H1686" s="104" t="s">
        <v>4665</v>
      </c>
      <c r="I1686" s="104" t="s">
        <v>4180</v>
      </c>
      <c r="J1686" s="105">
        <v>41122</v>
      </c>
      <c r="K1686" s="106">
        <v>5336718.3999999994</v>
      </c>
      <c r="L1686" s="107" t="s">
        <v>43</v>
      </c>
      <c r="M1686" s="108" t="s">
        <v>21</v>
      </c>
      <c r="N1686" s="108" t="s">
        <v>2109</v>
      </c>
      <c r="O1686" s="108" t="s">
        <v>23</v>
      </c>
      <c r="P1686" s="108" t="s">
        <v>24</v>
      </c>
      <c r="Q1686" s="109"/>
    </row>
    <row r="1687" spans="1:17" ht="76.5" x14ac:dyDescent="0.25">
      <c r="A1687" s="7">
        <f t="shared" si="26"/>
        <v>1685</v>
      </c>
      <c r="B1687" s="101" t="s">
        <v>16</v>
      </c>
      <c r="C1687" s="101">
        <v>891180084</v>
      </c>
      <c r="D1687" s="101">
        <v>2</v>
      </c>
      <c r="E1687" s="102" t="s">
        <v>4417</v>
      </c>
      <c r="F1687" s="103">
        <v>1075259729</v>
      </c>
      <c r="G1687" s="103">
        <v>7</v>
      </c>
      <c r="H1687" s="104" t="s">
        <v>4666</v>
      </c>
      <c r="I1687" s="104" t="s">
        <v>4419</v>
      </c>
      <c r="J1687" s="105">
        <v>41122</v>
      </c>
      <c r="K1687" s="106">
        <v>5336718.3999999994</v>
      </c>
      <c r="L1687" s="107" t="s">
        <v>43</v>
      </c>
      <c r="M1687" s="108" t="s">
        <v>21</v>
      </c>
      <c r="N1687" s="108" t="s">
        <v>2109</v>
      </c>
      <c r="O1687" s="108" t="s">
        <v>23</v>
      </c>
      <c r="P1687" s="108" t="s">
        <v>24</v>
      </c>
      <c r="Q1687" s="109"/>
    </row>
    <row r="1688" spans="1:17" ht="165.75" x14ac:dyDescent="0.25">
      <c r="A1688" s="7">
        <f t="shared" si="26"/>
        <v>1686</v>
      </c>
      <c r="B1688" s="101" t="s">
        <v>16</v>
      </c>
      <c r="C1688" s="101">
        <v>891180084</v>
      </c>
      <c r="D1688" s="101">
        <v>2</v>
      </c>
      <c r="E1688" s="102" t="s">
        <v>4667</v>
      </c>
      <c r="F1688" s="103">
        <v>7707551</v>
      </c>
      <c r="G1688" s="103">
        <v>8</v>
      </c>
      <c r="H1688" s="104" t="s">
        <v>4668</v>
      </c>
      <c r="I1688" s="104" t="s">
        <v>4669</v>
      </c>
      <c r="J1688" s="105">
        <v>41122</v>
      </c>
      <c r="K1688" s="106">
        <v>14800000</v>
      </c>
      <c r="L1688" s="107" t="s">
        <v>43</v>
      </c>
      <c r="M1688" s="108" t="s">
        <v>21</v>
      </c>
      <c r="N1688" s="108" t="s">
        <v>2109</v>
      </c>
      <c r="O1688" s="108" t="s">
        <v>23</v>
      </c>
      <c r="P1688" s="108" t="s">
        <v>24</v>
      </c>
      <c r="Q1688" s="109"/>
    </row>
    <row r="1689" spans="1:17" ht="114.75" x14ac:dyDescent="0.25">
      <c r="A1689" s="7">
        <f t="shared" si="26"/>
        <v>1687</v>
      </c>
      <c r="B1689" s="101" t="s">
        <v>16</v>
      </c>
      <c r="C1689" s="101">
        <v>891180084</v>
      </c>
      <c r="D1689" s="101">
        <v>2</v>
      </c>
      <c r="E1689" s="102" t="s">
        <v>4147</v>
      </c>
      <c r="F1689" s="103">
        <v>26423542</v>
      </c>
      <c r="G1689" s="103">
        <v>0</v>
      </c>
      <c r="H1689" s="104" t="s">
        <v>4670</v>
      </c>
      <c r="I1689" s="115" t="s">
        <v>4149</v>
      </c>
      <c r="J1689" s="105">
        <v>41122</v>
      </c>
      <c r="K1689" s="106">
        <v>6937734</v>
      </c>
      <c r="L1689" s="107" t="s">
        <v>43</v>
      </c>
      <c r="M1689" s="108" t="s">
        <v>21</v>
      </c>
      <c r="N1689" s="108" t="s">
        <v>2109</v>
      </c>
      <c r="O1689" s="108" t="s">
        <v>23</v>
      </c>
      <c r="P1689" s="108" t="s">
        <v>24</v>
      </c>
      <c r="Q1689" s="110"/>
    </row>
    <row r="1690" spans="1:17" ht="165.75" x14ac:dyDescent="0.25">
      <c r="A1690" s="7">
        <f t="shared" si="26"/>
        <v>1688</v>
      </c>
      <c r="B1690" s="101" t="s">
        <v>16</v>
      </c>
      <c r="C1690" s="101">
        <v>891180084</v>
      </c>
      <c r="D1690" s="101">
        <v>2</v>
      </c>
      <c r="E1690" s="102" t="s">
        <v>4671</v>
      </c>
      <c r="F1690" s="103">
        <v>1075251297</v>
      </c>
      <c r="G1690" s="103">
        <v>0</v>
      </c>
      <c r="H1690" s="104" t="s">
        <v>4672</v>
      </c>
      <c r="I1690" s="129" t="s">
        <v>4673</v>
      </c>
      <c r="J1690" s="105">
        <v>41122</v>
      </c>
      <c r="K1690" s="121">
        <v>5336718.3999999994</v>
      </c>
      <c r="L1690" s="107" t="s">
        <v>43</v>
      </c>
      <c r="M1690" s="108" t="s">
        <v>21</v>
      </c>
      <c r="N1690" s="108" t="s">
        <v>2109</v>
      </c>
      <c r="O1690" s="108" t="s">
        <v>23</v>
      </c>
      <c r="P1690" s="108" t="s">
        <v>24</v>
      </c>
      <c r="Q1690" s="110"/>
    </row>
    <row r="1691" spans="1:17" ht="267.75" x14ac:dyDescent="0.25">
      <c r="A1691" s="7">
        <f t="shared" si="26"/>
        <v>1689</v>
      </c>
      <c r="B1691" s="101" t="s">
        <v>16</v>
      </c>
      <c r="C1691" s="101">
        <v>891180084</v>
      </c>
      <c r="D1691" s="101">
        <v>2</v>
      </c>
      <c r="E1691" s="102" t="s">
        <v>4674</v>
      </c>
      <c r="F1691" s="103">
        <v>1024461220</v>
      </c>
      <c r="G1691" s="103">
        <v>1</v>
      </c>
      <c r="H1691" s="104" t="s">
        <v>4675</v>
      </c>
      <c r="I1691" s="129" t="s">
        <v>4676</v>
      </c>
      <c r="J1691" s="105">
        <v>41122</v>
      </c>
      <c r="K1691" s="106">
        <v>12274454.200000001</v>
      </c>
      <c r="L1691" s="107" t="s">
        <v>43</v>
      </c>
      <c r="M1691" s="108" t="s">
        <v>21</v>
      </c>
      <c r="N1691" s="108" t="s">
        <v>2109</v>
      </c>
      <c r="O1691" s="108" t="s">
        <v>23</v>
      </c>
      <c r="P1691" s="108" t="s">
        <v>24</v>
      </c>
      <c r="Q1691" s="109"/>
    </row>
    <row r="1692" spans="1:17" ht="140.25" x14ac:dyDescent="0.25">
      <c r="A1692" s="7">
        <f t="shared" si="26"/>
        <v>1690</v>
      </c>
      <c r="B1692" s="101" t="s">
        <v>16</v>
      </c>
      <c r="C1692" s="101">
        <v>891180084</v>
      </c>
      <c r="D1692" s="101">
        <v>2</v>
      </c>
      <c r="E1692" s="102" t="s">
        <v>4677</v>
      </c>
      <c r="F1692" s="103">
        <v>40758632</v>
      </c>
      <c r="G1692" s="103">
        <v>4</v>
      </c>
      <c r="H1692" s="104" t="s">
        <v>4678</v>
      </c>
      <c r="I1692" s="104" t="s">
        <v>4679</v>
      </c>
      <c r="J1692" s="105">
        <v>41122</v>
      </c>
      <c r="K1692" s="106">
        <v>8005077.5999999996</v>
      </c>
      <c r="L1692" s="107" t="s">
        <v>43</v>
      </c>
      <c r="M1692" s="108" t="s">
        <v>21</v>
      </c>
      <c r="N1692" s="108" t="s">
        <v>2109</v>
      </c>
      <c r="O1692" s="108" t="s">
        <v>23</v>
      </c>
      <c r="P1692" s="108" t="s">
        <v>24</v>
      </c>
      <c r="Q1692" s="109"/>
    </row>
    <row r="1693" spans="1:17" ht="242.25" x14ac:dyDescent="0.25">
      <c r="A1693" s="7">
        <f t="shared" si="26"/>
        <v>1691</v>
      </c>
      <c r="B1693" s="101" t="s">
        <v>16</v>
      </c>
      <c r="C1693" s="101">
        <v>891180084</v>
      </c>
      <c r="D1693" s="101">
        <v>2</v>
      </c>
      <c r="E1693" s="102" t="s">
        <v>4680</v>
      </c>
      <c r="F1693" s="103">
        <v>12109010</v>
      </c>
      <c r="G1693" s="103">
        <v>8</v>
      </c>
      <c r="H1693" s="104" t="s">
        <v>4681</v>
      </c>
      <c r="I1693" s="104" t="s">
        <v>4682</v>
      </c>
      <c r="J1693" s="105">
        <v>41129</v>
      </c>
      <c r="K1693" s="106">
        <v>11839188</v>
      </c>
      <c r="L1693" s="107" t="s">
        <v>43</v>
      </c>
      <c r="M1693" s="108" t="s">
        <v>21</v>
      </c>
      <c r="N1693" s="108" t="s">
        <v>2109</v>
      </c>
      <c r="O1693" s="108" t="s">
        <v>23</v>
      </c>
      <c r="P1693" s="108" t="s">
        <v>24</v>
      </c>
      <c r="Q1693" s="110"/>
    </row>
    <row r="1694" spans="1:17" ht="140.25" x14ac:dyDescent="0.25">
      <c r="A1694" s="7">
        <f t="shared" si="26"/>
        <v>1692</v>
      </c>
      <c r="B1694" s="101" t="s">
        <v>16</v>
      </c>
      <c r="C1694" s="101">
        <v>891180084</v>
      </c>
      <c r="D1694" s="101">
        <v>2</v>
      </c>
      <c r="E1694" s="102" t="s">
        <v>4300</v>
      </c>
      <c r="F1694" s="103">
        <v>12127768</v>
      </c>
      <c r="G1694" s="103">
        <v>8</v>
      </c>
      <c r="H1694" s="104" t="s">
        <v>4683</v>
      </c>
      <c r="I1694" s="104" t="s">
        <v>4302</v>
      </c>
      <c r="J1694" s="105">
        <v>41134</v>
      </c>
      <c r="K1694" s="106">
        <v>6601270</v>
      </c>
      <c r="L1694" s="107" t="s">
        <v>43</v>
      </c>
      <c r="M1694" s="108" t="s">
        <v>21</v>
      </c>
      <c r="N1694" s="108" t="s">
        <v>2109</v>
      </c>
      <c r="O1694" s="108" t="s">
        <v>23</v>
      </c>
      <c r="P1694" s="108" t="s">
        <v>24</v>
      </c>
      <c r="Q1694" s="110"/>
    </row>
    <row r="1695" spans="1:17" ht="140.25" x14ac:dyDescent="0.25">
      <c r="A1695" s="7">
        <f t="shared" si="26"/>
        <v>1693</v>
      </c>
      <c r="B1695" s="101" t="s">
        <v>16</v>
      </c>
      <c r="C1695" s="101">
        <v>891180084</v>
      </c>
      <c r="D1695" s="101">
        <v>2</v>
      </c>
      <c r="E1695" s="102" t="s">
        <v>4298</v>
      </c>
      <c r="F1695" s="103">
        <v>55114443</v>
      </c>
      <c r="G1695" s="103">
        <v>1</v>
      </c>
      <c r="H1695" s="104" t="s">
        <v>4684</v>
      </c>
      <c r="I1695" s="104" t="s">
        <v>4275</v>
      </c>
      <c r="J1695" s="105">
        <v>41134</v>
      </c>
      <c r="K1695" s="106">
        <v>4223955.666666666</v>
      </c>
      <c r="L1695" s="107" t="s">
        <v>43</v>
      </c>
      <c r="M1695" s="108" t="s">
        <v>21</v>
      </c>
      <c r="N1695" s="108" t="s">
        <v>2109</v>
      </c>
      <c r="O1695" s="108" t="s">
        <v>23</v>
      </c>
      <c r="P1695" s="108" t="s">
        <v>24</v>
      </c>
      <c r="Q1695" s="110"/>
    </row>
    <row r="1696" spans="1:17" ht="140.25" x14ac:dyDescent="0.25">
      <c r="A1696" s="7">
        <f t="shared" si="26"/>
        <v>1694</v>
      </c>
      <c r="B1696" s="101" t="s">
        <v>16</v>
      </c>
      <c r="C1696" s="101">
        <v>891180084</v>
      </c>
      <c r="D1696" s="101">
        <v>2</v>
      </c>
      <c r="E1696" s="102" t="s">
        <v>4287</v>
      </c>
      <c r="F1696" s="103">
        <v>1075221742</v>
      </c>
      <c r="G1696" s="103">
        <v>9</v>
      </c>
      <c r="H1696" s="104" t="s">
        <v>4685</v>
      </c>
      <c r="I1696" s="104" t="s">
        <v>4275</v>
      </c>
      <c r="J1696" s="105">
        <v>41134</v>
      </c>
      <c r="K1696" s="106">
        <v>3678929</v>
      </c>
      <c r="L1696" s="107" t="s">
        <v>43</v>
      </c>
      <c r="M1696" s="108" t="s">
        <v>21</v>
      </c>
      <c r="N1696" s="108" t="s">
        <v>2109</v>
      </c>
      <c r="O1696" s="108" t="s">
        <v>23</v>
      </c>
      <c r="P1696" s="108" t="s">
        <v>24</v>
      </c>
      <c r="Q1696" s="110"/>
    </row>
    <row r="1697" spans="1:17" ht="140.25" x14ac:dyDescent="0.25">
      <c r="A1697" s="7">
        <f t="shared" si="26"/>
        <v>1695</v>
      </c>
      <c r="B1697" s="101" t="s">
        <v>16</v>
      </c>
      <c r="C1697" s="101">
        <v>891180084</v>
      </c>
      <c r="D1697" s="101">
        <v>2</v>
      </c>
      <c r="E1697" s="102" t="s">
        <v>4285</v>
      </c>
      <c r="F1697" s="103">
        <v>34567474</v>
      </c>
      <c r="G1697" s="103">
        <v>5</v>
      </c>
      <c r="H1697" s="104" t="s">
        <v>4686</v>
      </c>
      <c r="I1697" s="104" t="s">
        <v>4275</v>
      </c>
      <c r="J1697" s="105">
        <v>41134</v>
      </c>
      <c r="K1697" s="106">
        <v>4223955.666666666</v>
      </c>
      <c r="L1697" s="107" t="s">
        <v>43</v>
      </c>
      <c r="M1697" s="108" t="s">
        <v>21</v>
      </c>
      <c r="N1697" s="108" t="s">
        <v>2109</v>
      </c>
      <c r="O1697" s="108" t="s">
        <v>23</v>
      </c>
      <c r="P1697" s="108" t="s">
        <v>24</v>
      </c>
      <c r="Q1697" s="110"/>
    </row>
    <row r="1698" spans="1:17" ht="140.25" x14ac:dyDescent="0.25">
      <c r="A1698" s="7">
        <f t="shared" si="26"/>
        <v>1696</v>
      </c>
      <c r="B1698" s="101" t="s">
        <v>16</v>
      </c>
      <c r="C1698" s="101">
        <v>891180084</v>
      </c>
      <c r="D1698" s="101">
        <v>2</v>
      </c>
      <c r="E1698" s="102" t="s">
        <v>4273</v>
      </c>
      <c r="F1698" s="103">
        <v>1075243654</v>
      </c>
      <c r="G1698" s="103">
        <v>3</v>
      </c>
      <c r="H1698" s="104" t="s">
        <v>4687</v>
      </c>
      <c r="I1698" s="104" t="s">
        <v>4275</v>
      </c>
      <c r="J1698" s="105">
        <v>41134</v>
      </c>
      <c r="K1698" s="106">
        <v>4223955.666666666</v>
      </c>
      <c r="L1698" s="107" t="s">
        <v>43</v>
      </c>
      <c r="M1698" s="108" t="s">
        <v>21</v>
      </c>
      <c r="N1698" s="108" t="s">
        <v>2109</v>
      </c>
      <c r="O1698" s="108" t="s">
        <v>23</v>
      </c>
      <c r="P1698" s="108" t="s">
        <v>24</v>
      </c>
      <c r="Q1698" s="110"/>
    </row>
    <row r="1699" spans="1:17" ht="369.75" x14ac:dyDescent="0.25">
      <c r="A1699" s="7">
        <f t="shared" si="26"/>
        <v>1697</v>
      </c>
      <c r="B1699" s="101" t="s">
        <v>16</v>
      </c>
      <c r="C1699" s="101">
        <v>891180084</v>
      </c>
      <c r="D1699" s="101">
        <v>2</v>
      </c>
      <c r="E1699" s="102" t="s">
        <v>4228</v>
      </c>
      <c r="F1699" s="103">
        <v>7717651</v>
      </c>
      <c r="G1699" s="103">
        <v>9</v>
      </c>
      <c r="H1699" s="104" t="s">
        <v>4688</v>
      </c>
      <c r="I1699" s="104" t="s">
        <v>4230</v>
      </c>
      <c r="J1699" s="105">
        <v>41134</v>
      </c>
      <c r="K1699" s="106">
        <v>5370782.7000000002</v>
      </c>
      <c r="L1699" s="107" t="s">
        <v>43</v>
      </c>
      <c r="M1699" s="108" t="s">
        <v>21</v>
      </c>
      <c r="N1699" s="108" t="s">
        <v>2109</v>
      </c>
      <c r="O1699" s="108" t="s">
        <v>23</v>
      </c>
      <c r="P1699" s="108" t="s">
        <v>24</v>
      </c>
      <c r="Q1699" s="110"/>
    </row>
    <row r="1700" spans="1:17" ht="318.75" x14ac:dyDescent="0.25">
      <c r="A1700" s="7">
        <f t="shared" si="26"/>
        <v>1698</v>
      </c>
      <c r="B1700" s="101" t="s">
        <v>16</v>
      </c>
      <c r="C1700" s="101">
        <v>891180084</v>
      </c>
      <c r="D1700" s="101">
        <v>2</v>
      </c>
      <c r="E1700" s="102" t="s">
        <v>4225</v>
      </c>
      <c r="F1700" s="103">
        <v>7701217</v>
      </c>
      <c r="G1700" s="103">
        <v>5</v>
      </c>
      <c r="H1700" s="104" t="s">
        <v>4689</v>
      </c>
      <c r="I1700" s="104" t="s">
        <v>4227</v>
      </c>
      <c r="J1700" s="105">
        <v>41134</v>
      </c>
      <c r="K1700" s="106">
        <v>5370782.7000000002</v>
      </c>
      <c r="L1700" s="107" t="s">
        <v>43</v>
      </c>
      <c r="M1700" s="108" t="s">
        <v>21</v>
      </c>
      <c r="N1700" s="108" t="s">
        <v>2109</v>
      </c>
      <c r="O1700" s="108" t="s">
        <v>23</v>
      </c>
      <c r="P1700" s="108" t="s">
        <v>24</v>
      </c>
      <c r="Q1700" s="110"/>
    </row>
    <row r="1701" spans="1:17" ht="318.75" x14ac:dyDescent="0.25">
      <c r="A1701" s="7">
        <f t="shared" si="26"/>
        <v>1699</v>
      </c>
      <c r="B1701" s="101" t="s">
        <v>16</v>
      </c>
      <c r="C1701" s="101">
        <v>891180084</v>
      </c>
      <c r="D1701" s="101">
        <v>2</v>
      </c>
      <c r="E1701" s="102" t="s">
        <v>4364</v>
      </c>
      <c r="F1701" s="103">
        <v>12128667</v>
      </c>
      <c r="G1701" s="103">
        <v>7</v>
      </c>
      <c r="H1701" s="104" t="s">
        <v>4690</v>
      </c>
      <c r="I1701" s="104" t="s">
        <v>4366</v>
      </c>
      <c r="J1701" s="105">
        <v>41134</v>
      </c>
      <c r="K1701" s="106">
        <v>5370782.7000000002</v>
      </c>
      <c r="L1701" s="107" t="s">
        <v>43</v>
      </c>
      <c r="M1701" s="108" t="s">
        <v>21</v>
      </c>
      <c r="N1701" s="108" t="s">
        <v>2109</v>
      </c>
      <c r="O1701" s="108" t="s">
        <v>23</v>
      </c>
      <c r="P1701" s="108" t="s">
        <v>24</v>
      </c>
      <c r="Q1701" s="110"/>
    </row>
    <row r="1702" spans="1:17" ht="318.75" x14ac:dyDescent="0.25">
      <c r="A1702" s="7">
        <f t="shared" si="26"/>
        <v>1700</v>
      </c>
      <c r="B1702" s="101" t="s">
        <v>16</v>
      </c>
      <c r="C1702" s="101">
        <v>891180084</v>
      </c>
      <c r="D1702" s="101">
        <v>2</v>
      </c>
      <c r="E1702" s="102" t="s">
        <v>4376</v>
      </c>
      <c r="F1702" s="103">
        <v>12123227</v>
      </c>
      <c r="G1702" s="103">
        <v>7</v>
      </c>
      <c r="H1702" s="104" t="s">
        <v>4691</v>
      </c>
      <c r="I1702" s="104" t="s">
        <v>4378</v>
      </c>
      <c r="J1702" s="105">
        <v>41134</v>
      </c>
      <c r="K1702" s="106">
        <v>5370782.7000000002</v>
      </c>
      <c r="L1702" s="107" t="s">
        <v>43</v>
      </c>
      <c r="M1702" s="108" t="s">
        <v>21</v>
      </c>
      <c r="N1702" s="108" t="s">
        <v>2109</v>
      </c>
      <c r="O1702" s="108" t="s">
        <v>23</v>
      </c>
      <c r="P1702" s="108" t="s">
        <v>24</v>
      </c>
      <c r="Q1702" s="110"/>
    </row>
    <row r="1703" spans="1:17" ht="318.75" x14ac:dyDescent="0.25">
      <c r="A1703" s="7">
        <f t="shared" si="26"/>
        <v>1701</v>
      </c>
      <c r="B1703" s="101" t="s">
        <v>16</v>
      </c>
      <c r="C1703" s="101">
        <v>891180084</v>
      </c>
      <c r="D1703" s="101">
        <v>2</v>
      </c>
      <c r="E1703" s="102" t="s">
        <v>4355</v>
      </c>
      <c r="F1703" s="103">
        <v>55163730</v>
      </c>
      <c r="G1703" s="103">
        <v>8</v>
      </c>
      <c r="H1703" s="104" t="s">
        <v>4692</v>
      </c>
      <c r="I1703" s="104" t="s">
        <v>4357</v>
      </c>
      <c r="J1703" s="105">
        <v>41134</v>
      </c>
      <c r="K1703" s="106">
        <v>5370782.7000000002</v>
      </c>
      <c r="L1703" s="107" t="s">
        <v>43</v>
      </c>
      <c r="M1703" s="108" t="s">
        <v>21</v>
      </c>
      <c r="N1703" s="108" t="s">
        <v>2109</v>
      </c>
      <c r="O1703" s="108" t="s">
        <v>23</v>
      </c>
      <c r="P1703" s="108" t="s">
        <v>24</v>
      </c>
      <c r="Q1703" s="110"/>
    </row>
    <row r="1704" spans="1:17" ht="153" x14ac:dyDescent="0.25">
      <c r="A1704" s="7">
        <f t="shared" si="26"/>
        <v>1702</v>
      </c>
      <c r="B1704" s="101" t="s">
        <v>16</v>
      </c>
      <c r="C1704" s="101">
        <v>891180084</v>
      </c>
      <c r="D1704" s="101">
        <v>2</v>
      </c>
      <c r="E1704" s="102" t="s">
        <v>4414</v>
      </c>
      <c r="F1704" s="103">
        <v>51883713</v>
      </c>
      <c r="G1704" s="103">
        <v>7</v>
      </c>
      <c r="H1704" s="104" t="s">
        <v>4693</v>
      </c>
      <c r="I1704" s="104" t="s">
        <v>4416</v>
      </c>
      <c r="J1704" s="105">
        <v>41134</v>
      </c>
      <c r="K1704" s="106">
        <v>4882529.5999999996</v>
      </c>
      <c r="L1704" s="107" t="s">
        <v>43</v>
      </c>
      <c r="M1704" s="108" t="s">
        <v>21</v>
      </c>
      <c r="N1704" s="108" t="s">
        <v>2109</v>
      </c>
      <c r="O1704" s="108" t="s">
        <v>23</v>
      </c>
      <c r="P1704" s="108" t="s">
        <v>24</v>
      </c>
      <c r="Q1704" s="109"/>
    </row>
    <row r="1705" spans="1:17" ht="140.25" x14ac:dyDescent="0.25">
      <c r="A1705" s="7">
        <f t="shared" si="26"/>
        <v>1703</v>
      </c>
      <c r="B1705" s="101" t="s">
        <v>16</v>
      </c>
      <c r="C1705" s="101">
        <v>891180084</v>
      </c>
      <c r="D1705" s="101">
        <v>2</v>
      </c>
      <c r="E1705" s="102" t="s">
        <v>4373</v>
      </c>
      <c r="F1705" s="103">
        <v>65695828</v>
      </c>
      <c r="G1705" s="103">
        <v>1</v>
      </c>
      <c r="H1705" s="104" t="s">
        <v>4694</v>
      </c>
      <c r="I1705" s="104" t="s">
        <v>4375</v>
      </c>
      <c r="J1705" s="105">
        <v>41134</v>
      </c>
      <c r="K1705" s="106">
        <v>4223955.666666666</v>
      </c>
      <c r="L1705" s="107" t="s">
        <v>43</v>
      </c>
      <c r="M1705" s="108" t="s">
        <v>21</v>
      </c>
      <c r="N1705" s="108" t="s">
        <v>2109</v>
      </c>
      <c r="O1705" s="108" t="s">
        <v>23</v>
      </c>
      <c r="P1705" s="108" t="s">
        <v>24</v>
      </c>
      <c r="Q1705" s="109"/>
    </row>
    <row r="1706" spans="1:17" ht="242.25" x14ac:dyDescent="0.25">
      <c r="A1706" s="7">
        <f t="shared" si="26"/>
        <v>1704</v>
      </c>
      <c r="B1706" s="101" t="s">
        <v>16</v>
      </c>
      <c r="C1706" s="101">
        <v>891180084</v>
      </c>
      <c r="D1706" s="101">
        <v>2</v>
      </c>
      <c r="E1706" s="102" t="s">
        <v>4206</v>
      </c>
      <c r="F1706" s="103">
        <v>7711421</v>
      </c>
      <c r="G1706" s="103">
        <v>4</v>
      </c>
      <c r="H1706" s="129" t="s">
        <v>4695</v>
      </c>
      <c r="I1706" s="130" t="s">
        <v>4696</v>
      </c>
      <c r="J1706" s="105">
        <v>41134</v>
      </c>
      <c r="K1706" s="106">
        <v>4882529.5999999996</v>
      </c>
      <c r="L1706" s="107" t="s">
        <v>43</v>
      </c>
      <c r="M1706" s="108" t="s">
        <v>21</v>
      </c>
      <c r="N1706" s="108" t="s">
        <v>2109</v>
      </c>
      <c r="O1706" s="108" t="s">
        <v>23</v>
      </c>
      <c r="P1706" s="108" t="s">
        <v>24</v>
      </c>
      <c r="Q1706" s="110"/>
    </row>
    <row r="1707" spans="1:17" ht="306" x14ac:dyDescent="0.25">
      <c r="A1707" s="7">
        <f t="shared" si="26"/>
        <v>1705</v>
      </c>
      <c r="B1707" s="101" t="s">
        <v>16</v>
      </c>
      <c r="C1707" s="101">
        <v>891180084</v>
      </c>
      <c r="D1707" s="101">
        <v>2</v>
      </c>
      <c r="E1707" s="102" t="s">
        <v>4203</v>
      </c>
      <c r="F1707" s="103">
        <v>12143381</v>
      </c>
      <c r="G1707" s="103">
        <v>9</v>
      </c>
      <c r="H1707" s="104" t="s">
        <v>4697</v>
      </c>
      <c r="I1707" s="104" t="s">
        <v>4205</v>
      </c>
      <c r="J1707" s="105">
        <v>41134</v>
      </c>
      <c r="K1707" s="106">
        <v>4882529.5999999996</v>
      </c>
      <c r="L1707" s="107" t="s">
        <v>43</v>
      </c>
      <c r="M1707" s="108" t="s">
        <v>21</v>
      </c>
      <c r="N1707" s="108" t="s">
        <v>2109</v>
      </c>
      <c r="O1707" s="108" t="s">
        <v>23</v>
      </c>
      <c r="P1707" s="108" t="s">
        <v>24</v>
      </c>
      <c r="Q1707" s="110"/>
    </row>
    <row r="1708" spans="1:17" ht="191.25" x14ac:dyDescent="0.25">
      <c r="A1708" s="7">
        <f t="shared" si="26"/>
        <v>1706</v>
      </c>
      <c r="B1708" s="101" t="s">
        <v>16</v>
      </c>
      <c r="C1708" s="101">
        <v>891180084</v>
      </c>
      <c r="D1708" s="101">
        <v>2</v>
      </c>
      <c r="E1708" s="102" t="s">
        <v>4172</v>
      </c>
      <c r="F1708" s="103">
        <v>55131974</v>
      </c>
      <c r="G1708" s="103">
        <v>0</v>
      </c>
      <c r="H1708" s="104" t="s">
        <v>4698</v>
      </c>
      <c r="I1708" s="104" t="s">
        <v>4174</v>
      </c>
      <c r="J1708" s="105">
        <v>41134</v>
      </c>
      <c r="K1708" s="106">
        <v>4882530</v>
      </c>
      <c r="L1708" s="107" t="s">
        <v>43</v>
      </c>
      <c r="M1708" s="108" t="s">
        <v>21</v>
      </c>
      <c r="N1708" s="108" t="s">
        <v>2109</v>
      </c>
      <c r="O1708" s="108" t="s">
        <v>23</v>
      </c>
      <c r="P1708" s="108" t="s">
        <v>24</v>
      </c>
      <c r="Q1708" s="110"/>
    </row>
    <row r="1709" spans="1:17" ht="127.5" x14ac:dyDescent="0.25">
      <c r="A1709" s="7">
        <f t="shared" si="26"/>
        <v>1707</v>
      </c>
      <c r="B1709" s="101" t="s">
        <v>16</v>
      </c>
      <c r="C1709" s="101">
        <v>891180084</v>
      </c>
      <c r="D1709" s="101">
        <v>2</v>
      </c>
      <c r="E1709" s="102" t="s">
        <v>4209</v>
      </c>
      <c r="F1709" s="103">
        <v>7691673</v>
      </c>
      <c r="G1709" s="103">
        <v>6</v>
      </c>
      <c r="H1709" s="104" t="s">
        <v>4699</v>
      </c>
      <c r="I1709" s="115" t="s">
        <v>4211</v>
      </c>
      <c r="J1709" s="105">
        <v>41134</v>
      </c>
      <c r="K1709" s="106">
        <v>4882529.5999999996</v>
      </c>
      <c r="L1709" s="107" t="s">
        <v>43</v>
      </c>
      <c r="M1709" s="108" t="s">
        <v>21</v>
      </c>
      <c r="N1709" s="108" t="s">
        <v>2109</v>
      </c>
      <c r="O1709" s="108" t="s">
        <v>23</v>
      </c>
      <c r="P1709" s="108" t="s">
        <v>24</v>
      </c>
      <c r="Q1709" s="110"/>
    </row>
    <row r="1710" spans="1:17" ht="293.25" x14ac:dyDescent="0.25">
      <c r="A1710" s="7">
        <f t="shared" si="26"/>
        <v>1708</v>
      </c>
      <c r="B1710" s="101" t="s">
        <v>16</v>
      </c>
      <c r="C1710" s="101">
        <v>891180084</v>
      </c>
      <c r="D1710" s="101">
        <v>2</v>
      </c>
      <c r="E1710" s="102" t="s">
        <v>4358</v>
      </c>
      <c r="F1710" s="103">
        <v>7709867</v>
      </c>
      <c r="G1710" s="103">
        <v>9</v>
      </c>
      <c r="H1710" s="104" t="s">
        <v>4700</v>
      </c>
      <c r="I1710" s="104" t="s">
        <v>4360</v>
      </c>
      <c r="J1710" s="105">
        <v>41134</v>
      </c>
      <c r="K1710" s="106">
        <v>4882529.5999999996</v>
      </c>
      <c r="L1710" s="107" t="s">
        <v>43</v>
      </c>
      <c r="M1710" s="108" t="s">
        <v>21</v>
      </c>
      <c r="N1710" s="108" t="s">
        <v>2109</v>
      </c>
      <c r="O1710" s="108" t="s">
        <v>23</v>
      </c>
      <c r="P1710" s="108" t="s">
        <v>24</v>
      </c>
      <c r="Q1710" s="110"/>
    </row>
    <row r="1711" spans="1:17" ht="331.5" x14ac:dyDescent="0.25">
      <c r="A1711" s="7">
        <f t="shared" si="26"/>
        <v>1709</v>
      </c>
      <c r="B1711" s="101" t="s">
        <v>16</v>
      </c>
      <c r="C1711" s="101">
        <v>891180084</v>
      </c>
      <c r="D1711" s="101">
        <v>2</v>
      </c>
      <c r="E1711" s="102" t="s">
        <v>1672</v>
      </c>
      <c r="F1711" s="103">
        <v>12236864</v>
      </c>
      <c r="G1711" s="103">
        <v>4</v>
      </c>
      <c r="H1711" s="104" t="s">
        <v>4701</v>
      </c>
      <c r="I1711" s="104" t="s">
        <v>4193</v>
      </c>
      <c r="J1711" s="105">
        <v>41134</v>
      </c>
      <c r="K1711" s="106">
        <v>4882529.5999999996</v>
      </c>
      <c r="L1711" s="107" t="s">
        <v>43</v>
      </c>
      <c r="M1711" s="108" t="s">
        <v>21</v>
      </c>
      <c r="N1711" s="108" t="s">
        <v>2109</v>
      </c>
      <c r="O1711" s="108" t="s">
        <v>23</v>
      </c>
      <c r="P1711" s="108" t="s">
        <v>24</v>
      </c>
      <c r="Q1711" s="110"/>
    </row>
    <row r="1712" spans="1:17" ht="153" x14ac:dyDescent="0.25">
      <c r="A1712" s="7">
        <f t="shared" si="26"/>
        <v>1710</v>
      </c>
      <c r="B1712" s="101" t="s">
        <v>16</v>
      </c>
      <c r="C1712" s="101">
        <v>891180084</v>
      </c>
      <c r="D1712" s="101">
        <v>2</v>
      </c>
      <c r="E1712" s="102" t="s">
        <v>4702</v>
      </c>
      <c r="F1712" s="103">
        <v>1117486089</v>
      </c>
      <c r="G1712" s="103">
        <v>6</v>
      </c>
      <c r="H1712" s="104" t="s">
        <v>4703</v>
      </c>
      <c r="I1712" s="104" t="s">
        <v>4023</v>
      </c>
      <c r="J1712" s="105">
        <v>41134</v>
      </c>
      <c r="K1712" s="121">
        <v>8618232</v>
      </c>
      <c r="L1712" s="107" t="s">
        <v>43</v>
      </c>
      <c r="M1712" s="108" t="s">
        <v>21</v>
      </c>
      <c r="N1712" s="108" t="s">
        <v>2109</v>
      </c>
      <c r="O1712" s="108" t="s">
        <v>23</v>
      </c>
      <c r="P1712" s="108" t="s">
        <v>24</v>
      </c>
      <c r="Q1712" s="110"/>
    </row>
    <row r="1713" spans="1:17" ht="306" x14ac:dyDescent="0.25">
      <c r="A1713" s="7">
        <f t="shared" si="26"/>
        <v>1711</v>
      </c>
      <c r="B1713" s="101" t="s">
        <v>16</v>
      </c>
      <c r="C1713" s="101">
        <v>891180084</v>
      </c>
      <c r="D1713" s="101">
        <v>2</v>
      </c>
      <c r="E1713" s="102" t="s">
        <v>4197</v>
      </c>
      <c r="F1713" s="103">
        <v>7730341</v>
      </c>
      <c r="G1713" s="103">
        <v>4</v>
      </c>
      <c r="H1713" s="104" t="s">
        <v>4704</v>
      </c>
      <c r="I1713" s="104" t="s">
        <v>4199</v>
      </c>
      <c r="J1713" s="105">
        <v>41134</v>
      </c>
      <c r="K1713" s="106">
        <v>4882529.5999999996</v>
      </c>
      <c r="L1713" s="107" t="s">
        <v>43</v>
      </c>
      <c r="M1713" s="108" t="s">
        <v>21</v>
      </c>
      <c r="N1713" s="108" t="s">
        <v>2109</v>
      </c>
      <c r="O1713" s="108" t="s">
        <v>23</v>
      </c>
      <c r="P1713" s="108" t="s">
        <v>24</v>
      </c>
      <c r="Q1713" s="110"/>
    </row>
    <row r="1714" spans="1:17" ht="267.75" x14ac:dyDescent="0.25">
      <c r="A1714" s="7">
        <f t="shared" si="26"/>
        <v>1712</v>
      </c>
      <c r="B1714" s="101" t="s">
        <v>16</v>
      </c>
      <c r="C1714" s="101">
        <v>891180084</v>
      </c>
      <c r="D1714" s="101">
        <v>2</v>
      </c>
      <c r="E1714" s="102" t="s">
        <v>4200</v>
      </c>
      <c r="F1714" s="103">
        <v>12202684</v>
      </c>
      <c r="G1714" s="103">
        <v>9</v>
      </c>
      <c r="H1714" s="104" t="s">
        <v>4705</v>
      </c>
      <c r="I1714" s="104" t="s">
        <v>4202</v>
      </c>
      <c r="J1714" s="105">
        <v>41134</v>
      </c>
      <c r="K1714" s="106">
        <v>4882529.5999999996</v>
      </c>
      <c r="L1714" s="107" t="s">
        <v>43</v>
      </c>
      <c r="M1714" s="108" t="s">
        <v>21</v>
      </c>
      <c r="N1714" s="108" t="s">
        <v>2109</v>
      </c>
      <c r="O1714" s="108" t="s">
        <v>23</v>
      </c>
      <c r="P1714" s="108" t="s">
        <v>24</v>
      </c>
      <c r="Q1714" s="110"/>
    </row>
    <row r="1715" spans="1:17" ht="242.25" x14ac:dyDescent="0.25">
      <c r="A1715" s="7">
        <f t="shared" si="26"/>
        <v>1713</v>
      </c>
      <c r="B1715" s="101" t="s">
        <v>16</v>
      </c>
      <c r="C1715" s="101">
        <v>891180084</v>
      </c>
      <c r="D1715" s="101">
        <v>2</v>
      </c>
      <c r="E1715" s="102" t="s">
        <v>4194</v>
      </c>
      <c r="F1715" s="103">
        <v>83040916</v>
      </c>
      <c r="G1715" s="103">
        <v>4</v>
      </c>
      <c r="H1715" s="104" t="s">
        <v>4706</v>
      </c>
      <c r="I1715" s="104" t="s">
        <v>4196</v>
      </c>
      <c r="J1715" s="105">
        <v>41134</v>
      </c>
      <c r="K1715" s="106">
        <v>4882529.5999999996</v>
      </c>
      <c r="L1715" s="107" t="s">
        <v>43</v>
      </c>
      <c r="M1715" s="108" t="s">
        <v>21</v>
      </c>
      <c r="N1715" s="108" t="s">
        <v>2109</v>
      </c>
      <c r="O1715" s="108" t="s">
        <v>23</v>
      </c>
      <c r="P1715" s="108" t="s">
        <v>24</v>
      </c>
      <c r="Q1715" s="110"/>
    </row>
    <row r="1716" spans="1:17" ht="204" x14ac:dyDescent="0.25">
      <c r="A1716" s="7">
        <f t="shared" si="26"/>
        <v>1714</v>
      </c>
      <c r="B1716" s="101" t="s">
        <v>16</v>
      </c>
      <c r="C1716" s="101">
        <v>891180084</v>
      </c>
      <c r="D1716" s="101">
        <v>2</v>
      </c>
      <c r="E1716" s="102" t="s">
        <v>4707</v>
      </c>
      <c r="F1716" s="103">
        <v>33750164</v>
      </c>
      <c r="G1716" s="103">
        <v>7</v>
      </c>
      <c r="H1716" s="104" t="s">
        <v>4708</v>
      </c>
      <c r="I1716" s="131" t="s">
        <v>4709</v>
      </c>
      <c r="J1716" s="105">
        <v>41134</v>
      </c>
      <c r="K1716" s="106">
        <v>4882529.5999999996</v>
      </c>
      <c r="L1716" s="107" t="s">
        <v>43</v>
      </c>
      <c r="M1716" s="108" t="s">
        <v>21</v>
      </c>
      <c r="N1716" s="108" t="s">
        <v>2109</v>
      </c>
      <c r="O1716" s="108" t="s">
        <v>23</v>
      </c>
      <c r="P1716" s="108" t="s">
        <v>24</v>
      </c>
      <c r="Q1716" s="109"/>
    </row>
    <row r="1717" spans="1:17" ht="216.75" x14ac:dyDescent="0.25">
      <c r="A1717" s="7">
        <f t="shared" si="26"/>
        <v>1715</v>
      </c>
      <c r="B1717" s="101" t="s">
        <v>16</v>
      </c>
      <c r="C1717" s="101">
        <v>891180084</v>
      </c>
      <c r="D1717" s="101">
        <v>2</v>
      </c>
      <c r="E1717" s="102" t="s">
        <v>4710</v>
      </c>
      <c r="F1717" s="132">
        <v>12125107</v>
      </c>
      <c r="G1717" s="132">
        <v>0</v>
      </c>
      <c r="H1717" s="104" t="s">
        <v>4711</v>
      </c>
      <c r="I1717" s="129" t="s">
        <v>4712</v>
      </c>
      <c r="J1717" s="105">
        <v>41134</v>
      </c>
      <c r="K1717" s="106">
        <v>7323794.3999999994</v>
      </c>
      <c r="L1717" s="107" t="s">
        <v>43</v>
      </c>
      <c r="M1717" s="108" t="s">
        <v>21</v>
      </c>
      <c r="N1717" s="108" t="s">
        <v>2109</v>
      </c>
      <c r="O1717" s="108" t="s">
        <v>23</v>
      </c>
      <c r="P1717" s="108" t="s">
        <v>24</v>
      </c>
      <c r="Q1717" s="110"/>
    </row>
    <row r="1718" spans="1:17" ht="267.75" x14ac:dyDescent="0.25">
      <c r="A1718" s="7">
        <f t="shared" si="26"/>
        <v>1716</v>
      </c>
      <c r="B1718" s="101" t="s">
        <v>16</v>
      </c>
      <c r="C1718" s="101">
        <v>891180084</v>
      </c>
      <c r="D1718" s="101">
        <v>2</v>
      </c>
      <c r="E1718" s="102" t="s">
        <v>4129</v>
      </c>
      <c r="F1718" s="103">
        <v>7710750</v>
      </c>
      <c r="G1718" s="103">
        <v>8</v>
      </c>
      <c r="H1718" s="104" t="s">
        <v>4713</v>
      </c>
      <c r="I1718" s="133" t="s">
        <v>4714</v>
      </c>
      <c r="J1718" s="105">
        <v>41155</v>
      </c>
      <c r="K1718" s="106">
        <v>4125548.2666666666</v>
      </c>
      <c r="L1718" s="107" t="s">
        <v>43</v>
      </c>
      <c r="M1718" s="108" t="s">
        <v>21</v>
      </c>
      <c r="N1718" s="108" t="s">
        <v>2109</v>
      </c>
      <c r="O1718" s="108" t="s">
        <v>23</v>
      </c>
      <c r="P1718" s="108" t="s">
        <v>24</v>
      </c>
      <c r="Q1718" s="110"/>
    </row>
    <row r="1719" spans="1:17" ht="280.5" x14ac:dyDescent="0.25">
      <c r="A1719" s="7">
        <f t="shared" si="26"/>
        <v>1717</v>
      </c>
      <c r="B1719" s="101" t="s">
        <v>16</v>
      </c>
      <c r="C1719" s="101">
        <v>891180084</v>
      </c>
      <c r="D1719" s="101">
        <v>2</v>
      </c>
      <c r="E1719" s="102" t="s">
        <v>4138</v>
      </c>
      <c r="F1719" s="103">
        <v>1075212450</v>
      </c>
      <c r="G1719" s="103">
        <v>5</v>
      </c>
      <c r="H1719" s="104" t="s">
        <v>4715</v>
      </c>
      <c r="I1719" s="129" t="s">
        <v>4716</v>
      </c>
      <c r="J1719" s="105">
        <v>41155</v>
      </c>
      <c r="K1719" s="106">
        <v>6188322.3999999994</v>
      </c>
      <c r="L1719" s="107" t="s">
        <v>43</v>
      </c>
      <c r="M1719" s="108" t="s">
        <v>21</v>
      </c>
      <c r="N1719" s="108" t="s">
        <v>2109</v>
      </c>
      <c r="O1719" s="108" t="s">
        <v>23</v>
      </c>
      <c r="P1719" s="108" t="s">
        <v>24</v>
      </c>
      <c r="Q1719" s="110"/>
    </row>
    <row r="1720" spans="1:17" ht="178.5" x14ac:dyDescent="0.25">
      <c r="A1720" s="7">
        <f t="shared" si="26"/>
        <v>1718</v>
      </c>
      <c r="B1720" s="101" t="s">
        <v>16</v>
      </c>
      <c r="C1720" s="101">
        <v>891180084</v>
      </c>
      <c r="D1720" s="101">
        <v>2</v>
      </c>
      <c r="E1720" s="102" t="s">
        <v>4717</v>
      </c>
      <c r="F1720" s="103">
        <v>1077848638</v>
      </c>
      <c r="G1720" s="103">
        <v>1</v>
      </c>
      <c r="H1720" s="104" t="s">
        <v>4718</v>
      </c>
      <c r="I1720" s="131" t="s">
        <v>4719</v>
      </c>
      <c r="J1720" s="105">
        <v>41155</v>
      </c>
      <c r="K1720" s="106">
        <v>4538103</v>
      </c>
      <c r="L1720" s="107" t="s">
        <v>43</v>
      </c>
      <c r="M1720" s="108" t="s">
        <v>21</v>
      </c>
      <c r="N1720" s="108" t="s">
        <v>2109</v>
      </c>
      <c r="O1720" s="108" t="s">
        <v>23</v>
      </c>
      <c r="P1720" s="108" t="s">
        <v>24</v>
      </c>
      <c r="Q1720" s="110"/>
    </row>
    <row r="1721" spans="1:17" ht="178.5" x14ac:dyDescent="0.25">
      <c r="A1721" s="7">
        <f t="shared" si="26"/>
        <v>1719</v>
      </c>
      <c r="B1721" s="101" t="s">
        <v>16</v>
      </c>
      <c r="C1721" s="101">
        <v>891180084</v>
      </c>
      <c r="D1721" s="101">
        <v>2</v>
      </c>
      <c r="E1721" s="102" t="s">
        <v>4043</v>
      </c>
      <c r="F1721" s="103">
        <v>79380293</v>
      </c>
      <c r="G1721" s="103">
        <v>8</v>
      </c>
      <c r="H1721" s="104" t="s">
        <v>4720</v>
      </c>
      <c r="I1721" s="129" t="s">
        <v>4721</v>
      </c>
      <c r="J1721" s="105">
        <v>41155</v>
      </c>
      <c r="K1721" s="106">
        <v>4125548.2666666666</v>
      </c>
      <c r="L1721" s="107" t="s">
        <v>43</v>
      </c>
      <c r="M1721" s="108" t="s">
        <v>21</v>
      </c>
      <c r="N1721" s="108" t="s">
        <v>2109</v>
      </c>
      <c r="O1721" s="108" t="s">
        <v>23</v>
      </c>
      <c r="P1721" s="108" t="s">
        <v>24</v>
      </c>
      <c r="Q1721" s="109"/>
    </row>
    <row r="1722" spans="1:17" ht="153" x14ac:dyDescent="0.25">
      <c r="A1722" s="7">
        <f t="shared" si="26"/>
        <v>1720</v>
      </c>
      <c r="B1722" s="101" t="s">
        <v>16</v>
      </c>
      <c r="C1722" s="101">
        <v>891180084</v>
      </c>
      <c r="D1722" s="101">
        <v>2</v>
      </c>
      <c r="E1722" s="102" t="s">
        <v>4046</v>
      </c>
      <c r="F1722" s="103">
        <v>12137514</v>
      </c>
      <c r="G1722" s="103">
        <v>7</v>
      </c>
      <c r="H1722" s="104" t="s">
        <v>4722</v>
      </c>
      <c r="I1722" s="129" t="s">
        <v>4723</v>
      </c>
      <c r="J1722" s="105">
        <v>41155</v>
      </c>
      <c r="K1722" s="106">
        <v>5363213</v>
      </c>
      <c r="L1722" s="107" t="s">
        <v>43</v>
      </c>
      <c r="M1722" s="108" t="s">
        <v>21</v>
      </c>
      <c r="N1722" s="108" t="s">
        <v>2109</v>
      </c>
      <c r="O1722" s="108" t="s">
        <v>23</v>
      </c>
      <c r="P1722" s="108" t="s">
        <v>24</v>
      </c>
      <c r="Q1722" s="109"/>
    </row>
    <row r="1723" spans="1:17" ht="395.25" x14ac:dyDescent="0.25">
      <c r="A1723" s="7">
        <f t="shared" si="26"/>
        <v>1721</v>
      </c>
      <c r="B1723" s="101" t="s">
        <v>16</v>
      </c>
      <c r="C1723" s="101">
        <v>891180084</v>
      </c>
      <c r="D1723" s="101">
        <v>2</v>
      </c>
      <c r="E1723" s="102" t="s">
        <v>4309</v>
      </c>
      <c r="F1723" s="103">
        <v>55169923</v>
      </c>
      <c r="G1723" s="103">
        <v>1</v>
      </c>
      <c r="H1723" s="104" t="s">
        <v>4724</v>
      </c>
      <c r="I1723" s="131" t="s">
        <v>4725</v>
      </c>
      <c r="J1723" s="105">
        <v>41155</v>
      </c>
      <c r="K1723" s="106">
        <v>3542673.333333333</v>
      </c>
      <c r="L1723" s="107" t="s">
        <v>43</v>
      </c>
      <c r="M1723" s="108" t="s">
        <v>21</v>
      </c>
      <c r="N1723" s="108" t="s">
        <v>2109</v>
      </c>
      <c r="O1723" s="108" t="s">
        <v>23</v>
      </c>
      <c r="P1723" s="108" t="s">
        <v>24</v>
      </c>
      <c r="Q1723" s="111"/>
    </row>
    <row r="1724" spans="1:17" ht="395.25" x14ac:dyDescent="0.25">
      <c r="A1724" s="7">
        <f t="shared" si="26"/>
        <v>1722</v>
      </c>
      <c r="B1724" s="101" t="s">
        <v>16</v>
      </c>
      <c r="C1724" s="101">
        <v>891180084</v>
      </c>
      <c r="D1724" s="101">
        <v>2</v>
      </c>
      <c r="E1724" s="102" t="s">
        <v>4295</v>
      </c>
      <c r="F1724" s="103">
        <v>7717164</v>
      </c>
      <c r="G1724" s="103">
        <v>3</v>
      </c>
      <c r="H1724" s="104" t="s">
        <v>4726</v>
      </c>
      <c r="I1724" s="129" t="s">
        <v>4727</v>
      </c>
      <c r="J1724" s="105">
        <v>41155</v>
      </c>
      <c r="K1724" s="106">
        <v>3542673.333333333</v>
      </c>
      <c r="L1724" s="107" t="s">
        <v>43</v>
      </c>
      <c r="M1724" s="108" t="s">
        <v>21</v>
      </c>
      <c r="N1724" s="108" t="s">
        <v>2109</v>
      </c>
      <c r="O1724" s="108" t="s">
        <v>23</v>
      </c>
      <c r="P1724" s="108" t="s">
        <v>24</v>
      </c>
      <c r="Q1724" s="110"/>
    </row>
    <row r="1725" spans="1:17" ht="178.5" x14ac:dyDescent="0.25">
      <c r="A1725" s="7">
        <f t="shared" si="26"/>
        <v>1723</v>
      </c>
      <c r="B1725" s="101" t="s">
        <v>16</v>
      </c>
      <c r="C1725" s="101">
        <v>891180084</v>
      </c>
      <c r="D1725" s="101">
        <v>2</v>
      </c>
      <c r="E1725" s="102" t="s">
        <v>3992</v>
      </c>
      <c r="F1725" s="103">
        <v>7705767</v>
      </c>
      <c r="G1725" s="103">
        <v>2</v>
      </c>
      <c r="H1725" s="104" t="s">
        <v>4728</v>
      </c>
      <c r="I1725" s="129" t="s">
        <v>4729</v>
      </c>
      <c r="J1725" s="105">
        <v>41155</v>
      </c>
      <c r="K1725" s="106">
        <v>3712993</v>
      </c>
      <c r="L1725" s="107" t="s">
        <v>43</v>
      </c>
      <c r="M1725" s="108" t="s">
        <v>21</v>
      </c>
      <c r="N1725" s="108" t="s">
        <v>2109</v>
      </c>
      <c r="O1725" s="108" t="s">
        <v>23</v>
      </c>
      <c r="P1725" s="108" t="s">
        <v>24</v>
      </c>
      <c r="Q1725" s="111"/>
    </row>
    <row r="1726" spans="1:17" ht="409.5" x14ac:dyDescent="0.25">
      <c r="A1726" s="7">
        <f t="shared" si="26"/>
        <v>1724</v>
      </c>
      <c r="B1726" s="101" t="s">
        <v>16</v>
      </c>
      <c r="C1726" s="101">
        <v>891180084</v>
      </c>
      <c r="D1726" s="101">
        <v>2</v>
      </c>
      <c r="E1726" s="102" t="s">
        <v>4112</v>
      </c>
      <c r="F1726" s="103">
        <v>1084922461</v>
      </c>
      <c r="G1726" s="103">
        <v>5</v>
      </c>
      <c r="H1726" s="104" t="s">
        <v>4730</v>
      </c>
      <c r="I1726" s="131" t="s">
        <v>4731</v>
      </c>
      <c r="J1726" s="105">
        <v>41155</v>
      </c>
      <c r="K1726" s="106">
        <v>3712993</v>
      </c>
      <c r="L1726" s="107" t="s">
        <v>43</v>
      </c>
      <c r="M1726" s="108" t="s">
        <v>21</v>
      </c>
      <c r="N1726" s="108" t="s">
        <v>2109</v>
      </c>
      <c r="O1726" s="108" t="s">
        <v>23</v>
      </c>
      <c r="P1726" s="108" t="s">
        <v>24</v>
      </c>
      <c r="Q1726" s="110"/>
    </row>
    <row r="1727" spans="1:17" ht="204" x14ac:dyDescent="0.25">
      <c r="A1727" s="7">
        <f t="shared" si="26"/>
        <v>1725</v>
      </c>
      <c r="B1727" s="101" t="s">
        <v>16</v>
      </c>
      <c r="C1727" s="101">
        <v>891180084</v>
      </c>
      <c r="D1727" s="101">
        <v>2</v>
      </c>
      <c r="E1727" s="102" t="s">
        <v>3981</v>
      </c>
      <c r="F1727" s="103">
        <v>1075209464</v>
      </c>
      <c r="G1727" s="103">
        <v>7</v>
      </c>
      <c r="H1727" s="104" t="s">
        <v>4732</v>
      </c>
      <c r="I1727" s="129" t="s">
        <v>4733</v>
      </c>
      <c r="J1727" s="105">
        <v>41155</v>
      </c>
      <c r="K1727" s="106">
        <v>4125548.2666666666</v>
      </c>
      <c r="L1727" s="107" t="s">
        <v>43</v>
      </c>
      <c r="M1727" s="108" t="s">
        <v>21</v>
      </c>
      <c r="N1727" s="108" t="s">
        <v>2109</v>
      </c>
      <c r="O1727" s="108" t="s">
        <v>23</v>
      </c>
      <c r="P1727" s="108" t="s">
        <v>24</v>
      </c>
      <c r="Q1727" s="110"/>
    </row>
    <row r="1728" spans="1:17" ht="178.5" x14ac:dyDescent="0.25">
      <c r="A1728" s="7">
        <f t="shared" si="26"/>
        <v>1726</v>
      </c>
      <c r="B1728" s="101" t="s">
        <v>16</v>
      </c>
      <c r="C1728" s="101">
        <v>891180084</v>
      </c>
      <c r="D1728" s="101">
        <v>2</v>
      </c>
      <c r="E1728" s="102" t="s">
        <v>4734</v>
      </c>
      <c r="F1728" s="103">
        <v>1078777029</v>
      </c>
      <c r="G1728" s="103"/>
      <c r="H1728" s="104" t="s">
        <v>4735</v>
      </c>
      <c r="I1728" s="129" t="s">
        <v>4736</v>
      </c>
      <c r="J1728" s="105">
        <v>41155</v>
      </c>
      <c r="K1728" s="106">
        <v>6188322.3999999994</v>
      </c>
      <c r="L1728" s="107" t="s">
        <v>43</v>
      </c>
      <c r="M1728" s="108" t="s">
        <v>21</v>
      </c>
      <c r="N1728" s="108" t="s">
        <v>2109</v>
      </c>
      <c r="O1728" s="108" t="s">
        <v>23</v>
      </c>
      <c r="P1728" s="108" t="s">
        <v>24</v>
      </c>
      <c r="Q1728" s="110"/>
    </row>
    <row r="1729" spans="1:17" ht="178.5" x14ac:dyDescent="0.25">
      <c r="A1729" s="7">
        <f t="shared" si="26"/>
        <v>1727</v>
      </c>
      <c r="B1729" s="101" t="s">
        <v>16</v>
      </c>
      <c r="C1729" s="101">
        <v>891180084</v>
      </c>
      <c r="D1729" s="101">
        <v>2</v>
      </c>
      <c r="E1729" s="102" t="s">
        <v>4737</v>
      </c>
      <c r="F1729" s="103">
        <v>1075232282</v>
      </c>
      <c r="G1729" s="103">
        <v>1</v>
      </c>
      <c r="H1729" s="104" t="s">
        <v>4738</v>
      </c>
      <c r="I1729" s="104" t="s">
        <v>4739</v>
      </c>
      <c r="J1729" s="105">
        <v>41155</v>
      </c>
      <c r="K1729" s="106">
        <v>3712993</v>
      </c>
      <c r="L1729" s="107" t="s">
        <v>43</v>
      </c>
      <c r="M1729" s="108" t="s">
        <v>21</v>
      </c>
      <c r="N1729" s="108" t="s">
        <v>2109</v>
      </c>
      <c r="O1729" s="108" t="s">
        <v>23</v>
      </c>
      <c r="P1729" s="108" t="s">
        <v>24</v>
      </c>
      <c r="Q1729" s="110"/>
    </row>
    <row r="1730" spans="1:17" ht="114.75" x14ac:dyDescent="0.25">
      <c r="A1730" s="7">
        <f t="shared" si="26"/>
        <v>1728</v>
      </c>
      <c r="B1730" s="101" t="s">
        <v>16</v>
      </c>
      <c r="C1730" s="101">
        <v>891180084</v>
      </c>
      <c r="D1730" s="101">
        <v>2</v>
      </c>
      <c r="E1730" s="112" t="s">
        <v>4608</v>
      </c>
      <c r="F1730" s="116">
        <v>1075217530</v>
      </c>
      <c r="G1730" s="116">
        <v>9</v>
      </c>
      <c r="H1730" s="117" t="s">
        <v>4740</v>
      </c>
      <c r="I1730" s="117" t="s">
        <v>4610</v>
      </c>
      <c r="J1730" s="128">
        <v>41183</v>
      </c>
      <c r="K1730" s="113">
        <v>2452620</v>
      </c>
      <c r="L1730" s="107" t="s">
        <v>43</v>
      </c>
      <c r="M1730" s="108" t="s">
        <v>21</v>
      </c>
      <c r="N1730" s="108" t="s">
        <v>2109</v>
      </c>
      <c r="O1730" s="108" t="s">
        <v>23</v>
      </c>
      <c r="P1730" s="108" t="s">
        <v>24</v>
      </c>
      <c r="Q1730" s="118"/>
    </row>
    <row r="1731" spans="1:17" ht="318.75" x14ac:dyDescent="0.25">
      <c r="A1731" s="7">
        <f t="shared" si="26"/>
        <v>1729</v>
      </c>
      <c r="B1731" s="101" t="s">
        <v>16</v>
      </c>
      <c r="C1731" s="101">
        <v>891180084</v>
      </c>
      <c r="D1731" s="101">
        <v>2</v>
      </c>
      <c r="E1731" s="112" t="s">
        <v>4585</v>
      </c>
      <c r="F1731" s="116">
        <v>1117489836</v>
      </c>
      <c r="G1731" s="116">
        <v>5</v>
      </c>
      <c r="H1731" s="117" t="s">
        <v>4740</v>
      </c>
      <c r="I1731" s="117" t="s">
        <v>4741</v>
      </c>
      <c r="J1731" s="128">
        <v>41192</v>
      </c>
      <c r="K1731" s="113">
        <v>4996075.8</v>
      </c>
      <c r="L1731" s="107" t="s">
        <v>43</v>
      </c>
      <c r="M1731" s="108" t="s">
        <v>21</v>
      </c>
      <c r="N1731" s="108" t="s">
        <v>2109</v>
      </c>
      <c r="O1731" s="108" t="s">
        <v>23</v>
      </c>
      <c r="P1731" s="108" t="s">
        <v>24</v>
      </c>
      <c r="Q1731" s="118"/>
    </row>
    <row r="1732" spans="1:17" ht="127.5" x14ac:dyDescent="0.25">
      <c r="A1732" s="7">
        <f t="shared" si="26"/>
        <v>1730</v>
      </c>
      <c r="B1732" s="101" t="s">
        <v>16</v>
      </c>
      <c r="C1732" s="101">
        <v>891180084</v>
      </c>
      <c r="D1732" s="101">
        <v>2</v>
      </c>
      <c r="E1732" s="112" t="s">
        <v>4742</v>
      </c>
      <c r="F1732" s="116">
        <v>55161967</v>
      </c>
      <c r="G1732" s="116">
        <v>7</v>
      </c>
      <c r="H1732" s="117" t="s">
        <v>4743</v>
      </c>
      <c r="I1732" s="134" t="s">
        <v>4744</v>
      </c>
      <c r="J1732" s="128">
        <v>41192</v>
      </c>
      <c r="K1732" s="113">
        <v>4485114.3999999994</v>
      </c>
      <c r="L1732" s="107" t="s">
        <v>43</v>
      </c>
      <c r="M1732" s="108" t="s">
        <v>21</v>
      </c>
      <c r="N1732" s="108" t="s">
        <v>2109</v>
      </c>
      <c r="O1732" s="108" t="s">
        <v>23</v>
      </c>
      <c r="P1732" s="108" t="s">
        <v>24</v>
      </c>
      <c r="Q1732" s="118"/>
    </row>
    <row r="1733" spans="1:17" ht="318.75" x14ac:dyDescent="0.25">
      <c r="A1733" s="7">
        <f t="shared" ref="A1733:A1796" si="27">A1732+1</f>
        <v>1731</v>
      </c>
      <c r="B1733" s="101" t="s">
        <v>16</v>
      </c>
      <c r="C1733" s="101">
        <v>891180084</v>
      </c>
      <c r="D1733" s="101">
        <v>2</v>
      </c>
      <c r="E1733" s="112" t="s">
        <v>4745</v>
      </c>
      <c r="F1733" s="116">
        <v>1075255707</v>
      </c>
      <c r="G1733" s="116">
        <v>7</v>
      </c>
      <c r="H1733" s="117" t="s">
        <v>4746</v>
      </c>
      <c r="I1733" s="117" t="s">
        <v>4747</v>
      </c>
      <c r="J1733" s="128">
        <v>41198</v>
      </c>
      <c r="K1733" s="113">
        <v>2043849.9999999998</v>
      </c>
      <c r="L1733" s="107" t="s">
        <v>43</v>
      </c>
      <c r="M1733" s="108" t="s">
        <v>21</v>
      </c>
      <c r="N1733" s="108" t="s">
        <v>2109</v>
      </c>
      <c r="O1733" s="108" t="s">
        <v>23</v>
      </c>
      <c r="P1733" s="108" t="s">
        <v>24</v>
      </c>
      <c r="Q1733" s="118"/>
    </row>
    <row r="1734" spans="1:17" ht="102" x14ac:dyDescent="0.25">
      <c r="A1734" s="7">
        <f t="shared" si="27"/>
        <v>1732</v>
      </c>
      <c r="B1734" s="101" t="s">
        <v>16</v>
      </c>
      <c r="C1734" s="101">
        <v>891180084</v>
      </c>
      <c r="D1734" s="101">
        <v>2</v>
      </c>
      <c r="E1734" s="112" t="s">
        <v>4748</v>
      </c>
      <c r="F1734" s="116">
        <v>1075247580</v>
      </c>
      <c r="G1734" s="116">
        <v>5</v>
      </c>
      <c r="H1734" s="117" t="s">
        <v>4749</v>
      </c>
      <c r="I1734" s="117" t="s">
        <v>4750</v>
      </c>
      <c r="J1734" s="128">
        <v>41198</v>
      </c>
      <c r="K1734" s="113">
        <v>3039279.5666666669</v>
      </c>
      <c r="L1734" s="107" t="s">
        <v>43</v>
      </c>
      <c r="M1734" s="108" t="s">
        <v>21</v>
      </c>
      <c r="N1734" s="108" t="s">
        <v>2109</v>
      </c>
      <c r="O1734" s="108" t="s">
        <v>23</v>
      </c>
      <c r="P1734" s="108" t="s">
        <v>24</v>
      </c>
      <c r="Q1734" s="119"/>
    </row>
    <row r="1735" spans="1:17" ht="191.25" x14ac:dyDescent="0.25">
      <c r="A1735" s="7">
        <f t="shared" si="27"/>
        <v>1733</v>
      </c>
      <c r="B1735" s="135" t="s">
        <v>16</v>
      </c>
      <c r="C1735" s="135">
        <v>891180084</v>
      </c>
      <c r="D1735" s="135">
        <v>2</v>
      </c>
      <c r="E1735" s="112" t="s">
        <v>4751</v>
      </c>
      <c r="F1735" s="116">
        <v>36173811</v>
      </c>
      <c r="G1735" s="116">
        <v>1</v>
      </c>
      <c r="H1735" s="136" t="s">
        <v>4752</v>
      </c>
      <c r="I1735" s="137" t="s">
        <v>4753</v>
      </c>
      <c r="J1735" s="138">
        <v>41122</v>
      </c>
      <c r="K1735" s="113">
        <v>4566667</v>
      </c>
      <c r="L1735" s="139" t="s">
        <v>43</v>
      </c>
      <c r="M1735" s="139" t="s">
        <v>21</v>
      </c>
      <c r="N1735" s="139" t="s">
        <v>2109</v>
      </c>
      <c r="O1735" s="139" t="s">
        <v>23</v>
      </c>
      <c r="P1735" s="139" t="s">
        <v>24</v>
      </c>
      <c r="Q1735" s="139"/>
    </row>
    <row r="1736" spans="1:17" ht="280.5" x14ac:dyDescent="0.25">
      <c r="A1736" s="7">
        <f t="shared" si="27"/>
        <v>1734</v>
      </c>
      <c r="B1736" s="135" t="s">
        <v>16</v>
      </c>
      <c r="C1736" s="135">
        <v>891180084</v>
      </c>
      <c r="D1736" s="135">
        <v>2</v>
      </c>
      <c r="E1736" s="112" t="s">
        <v>4754</v>
      </c>
      <c r="F1736" s="116">
        <v>93372511</v>
      </c>
      <c r="G1736" s="116">
        <v>6</v>
      </c>
      <c r="H1736" s="136" t="s">
        <v>4755</v>
      </c>
      <c r="I1736" s="117" t="s">
        <v>4756</v>
      </c>
      <c r="J1736" s="138">
        <v>41122</v>
      </c>
      <c r="K1736" s="113">
        <v>11199870</v>
      </c>
      <c r="L1736" s="139" t="s">
        <v>43</v>
      </c>
      <c r="M1736" s="139" t="s">
        <v>21</v>
      </c>
      <c r="N1736" s="139" t="s">
        <v>2109</v>
      </c>
      <c r="O1736" s="139" t="s">
        <v>23</v>
      </c>
      <c r="P1736" s="139" t="s">
        <v>24</v>
      </c>
      <c r="Q1736" s="139"/>
    </row>
    <row r="1737" spans="1:17" ht="369.75" x14ac:dyDescent="0.25">
      <c r="A1737" s="7">
        <f t="shared" si="27"/>
        <v>1735</v>
      </c>
      <c r="B1737" s="135" t="s">
        <v>16</v>
      </c>
      <c r="C1737" s="135">
        <v>891180084</v>
      </c>
      <c r="D1737" s="135">
        <v>2</v>
      </c>
      <c r="E1737" s="112" t="s">
        <v>4757</v>
      </c>
      <c r="F1737" s="126">
        <v>7526027</v>
      </c>
      <c r="G1737" s="126">
        <v>2</v>
      </c>
      <c r="H1737" s="136" t="s">
        <v>4758</v>
      </c>
      <c r="I1737" s="117" t="s">
        <v>4759</v>
      </c>
      <c r="J1737" s="138">
        <v>41122</v>
      </c>
      <c r="K1737" s="113">
        <v>2166666</v>
      </c>
      <c r="L1737" s="139" t="s">
        <v>43</v>
      </c>
      <c r="M1737" s="139" t="s">
        <v>21</v>
      </c>
      <c r="N1737" s="139" t="s">
        <v>2109</v>
      </c>
      <c r="O1737" s="139" t="s">
        <v>23</v>
      </c>
      <c r="P1737" s="139" t="s">
        <v>24</v>
      </c>
      <c r="Q1737" s="139"/>
    </row>
    <row r="1738" spans="1:17" ht="409.5" x14ac:dyDescent="0.25">
      <c r="A1738" s="7">
        <f t="shared" si="27"/>
        <v>1736</v>
      </c>
      <c r="B1738" s="135" t="s">
        <v>16</v>
      </c>
      <c r="C1738" s="135">
        <v>891180084</v>
      </c>
      <c r="D1738" s="135">
        <v>2</v>
      </c>
      <c r="E1738" s="112" t="s">
        <v>4206</v>
      </c>
      <c r="F1738" s="116">
        <v>7711421</v>
      </c>
      <c r="G1738" s="116">
        <v>4</v>
      </c>
      <c r="H1738" s="136" t="s">
        <v>4760</v>
      </c>
      <c r="I1738" s="117" t="s">
        <v>4761</v>
      </c>
      <c r="J1738" s="138">
        <v>41122</v>
      </c>
      <c r="K1738" s="113">
        <v>8000000</v>
      </c>
      <c r="L1738" s="139" t="s">
        <v>43</v>
      </c>
      <c r="M1738" s="139" t="s">
        <v>21</v>
      </c>
      <c r="N1738" s="139" t="s">
        <v>2109</v>
      </c>
      <c r="O1738" s="139" t="s">
        <v>23</v>
      </c>
      <c r="P1738" s="139" t="s">
        <v>24</v>
      </c>
      <c r="Q1738" s="139"/>
    </row>
    <row r="1739" spans="1:17" ht="409.5" x14ac:dyDescent="0.25">
      <c r="A1739" s="7">
        <f t="shared" si="27"/>
        <v>1737</v>
      </c>
      <c r="B1739" s="135" t="s">
        <v>16</v>
      </c>
      <c r="C1739" s="135">
        <v>891180084</v>
      </c>
      <c r="D1739" s="135">
        <v>2</v>
      </c>
      <c r="E1739" s="112" t="s">
        <v>4762</v>
      </c>
      <c r="F1739" s="126">
        <v>55153373</v>
      </c>
      <c r="G1739" s="126">
        <v>9</v>
      </c>
      <c r="H1739" s="136" t="s">
        <v>4763</v>
      </c>
      <c r="I1739" s="117" t="s">
        <v>4764</v>
      </c>
      <c r="J1739" s="138">
        <v>41122</v>
      </c>
      <c r="K1739" s="113">
        <v>5595750</v>
      </c>
      <c r="L1739" s="139" t="s">
        <v>43</v>
      </c>
      <c r="M1739" s="139" t="s">
        <v>21</v>
      </c>
      <c r="N1739" s="139" t="s">
        <v>2109</v>
      </c>
      <c r="O1739" s="139" t="s">
        <v>23</v>
      </c>
      <c r="P1739" s="139" t="s">
        <v>24</v>
      </c>
      <c r="Q1739" s="139"/>
    </row>
    <row r="1740" spans="1:17" ht="280.5" x14ac:dyDescent="0.25">
      <c r="A1740" s="7">
        <f t="shared" si="27"/>
        <v>1738</v>
      </c>
      <c r="B1740" s="135" t="s">
        <v>16</v>
      </c>
      <c r="C1740" s="135">
        <v>891180084</v>
      </c>
      <c r="D1740" s="135">
        <v>2</v>
      </c>
      <c r="E1740" s="112" t="s">
        <v>4765</v>
      </c>
      <c r="F1740" s="116">
        <v>55166209</v>
      </c>
      <c r="G1740" s="116">
        <v>5</v>
      </c>
      <c r="H1740" s="136" t="s">
        <v>4766</v>
      </c>
      <c r="I1740" s="117" t="s">
        <v>4756</v>
      </c>
      <c r="J1740" s="138">
        <v>41122</v>
      </c>
      <c r="K1740" s="113">
        <v>5595750</v>
      </c>
      <c r="L1740" s="139" t="s">
        <v>43</v>
      </c>
      <c r="M1740" s="139" t="s">
        <v>21</v>
      </c>
      <c r="N1740" s="139" t="s">
        <v>2109</v>
      </c>
      <c r="O1740" s="139" t="s">
        <v>23</v>
      </c>
      <c r="P1740" s="139" t="s">
        <v>24</v>
      </c>
      <c r="Q1740" s="139"/>
    </row>
    <row r="1741" spans="1:17" ht="229.5" x14ac:dyDescent="0.25">
      <c r="A1741" s="7">
        <f t="shared" si="27"/>
        <v>1739</v>
      </c>
      <c r="B1741" s="135" t="s">
        <v>16</v>
      </c>
      <c r="C1741" s="135">
        <v>891180084</v>
      </c>
      <c r="D1741" s="135">
        <v>2</v>
      </c>
      <c r="E1741" s="112" t="s">
        <v>4420</v>
      </c>
      <c r="F1741" s="126">
        <v>1075242683</v>
      </c>
      <c r="G1741" s="126">
        <v>2</v>
      </c>
      <c r="H1741" s="136" t="s">
        <v>4767</v>
      </c>
      <c r="I1741" s="117" t="s">
        <v>4768</v>
      </c>
      <c r="J1741" s="138">
        <v>41127</v>
      </c>
      <c r="K1741" s="113">
        <v>1500000</v>
      </c>
      <c r="L1741" s="139" t="s">
        <v>43</v>
      </c>
      <c r="M1741" s="139" t="s">
        <v>21</v>
      </c>
      <c r="N1741" s="139" t="s">
        <v>2109</v>
      </c>
      <c r="O1741" s="139" t="s">
        <v>23</v>
      </c>
      <c r="P1741" s="139" t="s">
        <v>24</v>
      </c>
      <c r="Q1741" s="139"/>
    </row>
    <row r="1742" spans="1:17" ht="409.5" x14ac:dyDescent="0.25">
      <c r="A1742" s="7">
        <f t="shared" si="27"/>
        <v>1740</v>
      </c>
      <c r="B1742" s="135" t="s">
        <v>16</v>
      </c>
      <c r="C1742" s="135">
        <v>891180084</v>
      </c>
      <c r="D1742" s="135">
        <v>2</v>
      </c>
      <c r="E1742" s="112" t="s">
        <v>4769</v>
      </c>
      <c r="F1742" s="116">
        <v>55160405</v>
      </c>
      <c r="G1742" s="116">
        <v>5</v>
      </c>
      <c r="H1742" s="136" t="s">
        <v>4770</v>
      </c>
      <c r="I1742" s="117" t="s">
        <v>4771</v>
      </c>
      <c r="J1742" s="138">
        <v>41134</v>
      </c>
      <c r="K1742" s="113">
        <v>7721209.5999999996</v>
      </c>
      <c r="L1742" s="139" t="s">
        <v>43</v>
      </c>
      <c r="M1742" s="139" t="s">
        <v>21</v>
      </c>
      <c r="N1742" s="139" t="s">
        <v>2109</v>
      </c>
      <c r="O1742" s="139" t="s">
        <v>23</v>
      </c>
      <c r="P1742" s="139" t="s">
        <v>24</v>
      </c>
      <c r="Q1742" s="139"/>
    </row>
    <row r="1743" spans="1:17" ht="369.75" x14ac:dyDescent="0.25">
      <c r="A1743" s="7">
        <f t="shared" si="27"/>
        <v>1741</v>
      </c>
      <c r="B1743" s="135" t="s">
        <v>16</v>
      </c>
      <c r="C1743" s="135">
        <v>891180084</v>
      </c>
      <c r="D1743" s="135">
        <v>2</v>
      </c>
      <c r="E1743" s="112" t="s">
        <v>4772</v>
      </c>
      <c r="F1743" s="116">
        <v>1075259681</v>
      </c>
      <c r="G1743" s="116">
        <v>2</v>
      </c>
      <c r="H1743" s="136" t="s">
        <v>4773</v>
      </c>
      <c r="I1743" s="117" t="s">
        <v>4774</v>
      </c>
      <c r="J1743" s="138">
        <v>41137</v>
      </c>
      <c r="K1743" s="113">
        <v>1479500</v>
      </c>
      <c r="L1743" s="139" t="s">
        <v>43</v>
      </c>
      <c r="M1743" s="139" t="s">
        <v>21</v>
      </c>
      <c r="N1743" s="139" t="s">
        <v>2109</v>
      </c>
      <c r="O1743" s="139" t="s">
        <v>23</v>
      </c>
      <c r="P1743" s="139" t="s">
        <v>24</v>
      </c>
      <c r="Q1743" s="139"/>
    </row>
    <row r="1744" spans="1:17" ht="369.75" x14ac:dyDescent="0.25">
      <c r="A1744" s="7">
        <f t="shared" si="27"/>
        <v>1742</v>
      </c>
      <c r="B1744" s="135" t="s">
        <v>16</v>
      </c>
      <c r="C1744" s="135">
        <v>891180084</v>
      </c>
      <c r="D1744" s="135">
        <v>2</v>
      </c>
      <c r="E1744" s="112" t="s">
        <v>4775</v>
      </c>
      <c r="F1744" s="126">
        <v>83229857</v>
      </c>
      <c r="G1744" s="126">
        <v>1</v>
      </c>
      <c r="H1744" s="136" t="s">
        <v>4776</v>
      </c>
      <c r="I1744" s="117" t="s">
        <v>4777</v>
      </c>
      <c r="J1744" s="138">
        <v>41142</v>
      </c>
      <c r="K1744" s="113">
        <v>1479500</v>
      </c>
      <c r="L1744" s="139" t="s">
        <v>43</v>
      </c>
      <c r="M1744" s="139" t="s">
        <v>21</v>
      </c>
      <c r="N1744" s="139" t="s">
        <v>2109</v>
      </c>
      <c r="O1744" s="139" t="s">
        <v>23</v>
      </c>
      <c r="P1744" s="139" t="s">
        <v>24</v>
      </c>
      <c r="Q1744" s="139"/>
    </row>
    <row r="1745" spans="1:17" ht="409.5" x14ac:dyDescent="0.25">
      <c r="A1745" s="7">
        <f t="shared" si="27"/>
        <v>1743</v>
      </c>
      <c r="B1745" s="135" t="s">
        <v>16</v>
      </c>
      <c r="C1745" s="135">
        <v>891180084</v>
      </c>
      <c r="D1745" s="135">
        <v>2</v>
      </c>
      <c r="E1745" s="112" t="s">
        <v>4778</v>
      </c>
      <c r="F1745" s="126">
        <v>1075281668</v>
      </c>
      <c r="G1745" s="126">
        <v>8</v>
      </c>
      <c r="H1745" s="136" t="s">
        <v>4779</v>
      </c>
      <c r="I1745" s="117" t="s">
        <v>4780</v>
      </c>
      <c r="J1745" s="138">
        <v>41155</v>
      </c>
      <c r="K1745" s="121">
        <v>2397000</v>
      </c>
      <c r="L1745" s="139" t="s">
        <v>43</v>
      </c>
      <c r="M1745" s="139" t="s">
        <v>21</v>
      </c>
      <c r="N1745" s="139" t="s">
        <v>2109</v>
      </c>
      <c r="O1745" s="139" t="s">
        <v>23</v>
      </c>
      <c r="P1745" s="139" t="s">
        <v>24</v>
      </c>
      <c r="Q1745" s="139"/>
    </row>
    <row r="1746" spans="1:17" ht="409.5" x14ac:dyDescent="0.25">
      <c r="A1746" s="7">
        <f t="shared" si="27"/>
        <v>1744</v>
      </c>
      <c r="B1746" s="135" t="s">
        <v>16</v>
      </c>
      <c r="C1746" s="135">
        <v>891180084</v>
      </c>
      <c r="D1746" s="135">
        <v>2</v>
      </c>
      <c r="E1746" s="112" t="s">
        <v>4079</v>
      </c>
      <c r="F1746" s="126">
        <v>7728342</v>
      </c>
      <c r="G1746" s="126">
        <v>5</v>
      </c>
      <c r="H1746" s="136" t="s">
        <v>4781</v>
      </c>
      <c r="I1746" s="117" t="s">
        <v>4782</v>
      </c>
      <c r="J1746" s="138">
        <v>41161</v>
      </c>
      <c r="K1746" s="113">
        <v>2000000</v>
      </c>
      <c r="L1746" s="139" t="s">
        <v>43</v>
      </c>
      <c r="M1746" s="139" t="s">
        <v>21</v>
      </c>
      <c r="N1746" s="139" t="s">
        <v>2109</v>
      </c>
      <c r="O1746" s="139" t="s">
        <v>23</v>
      </c>
      <c r="P1746" s="139" t="s">
        <v>24</v>
      </c>
      <c r="Q1746" s="139"/>
    </row>
    <row r="1747" spans="1:17" ht="331.5" x14ac:dyDescent="0.25">
      <c r="A1747" s="7">
        <f t="shared" si="27"/>
        <v>1745</v>
      </c>
      <c r="B1747" s="135" t="s">
        <v>16</v>
      </c>
      <c r="C1747" s="135">
        <v>891180084</v>
      </c>
      <c r="D1747" s="135">
        <v>2</v>
      </c>
      <c r="E1747" s="112" t="s">
        <v>4783</v>
      </c>
      <c r="F1747" s="126">
        <v>12134994</v>
      </c>
      <c r="G1747" s="126">
        <v>5</v>
      </c>
      <c r="H1747" s="136" t="s">
        <v>4784</v>
      </c>
      <c r="I1747" s="137" t="s">
        <v>4785</v>
      </c>
      <c r="J1747" s="138">
        <v>41161</v>
      </c>
      <c r="K1747" s="113">
        <v>2250000</v>
      </c>
      <c r="L1747" s="139" t="s">
        <v>43</v>
      </c>
      <c r="M1747" s="139" t="s">
        <v>21</v>
      </c>
      <c r="N1747" s="139" t="s">
        <v>2109</v>
      </c>
      <c r="O1747" s="139" t="s">
        <v>23</v>
      </c>
      <c r="P1747" s="139" t="s">
        <v>24</v>
      </c>
      <c r="Q1747" s="139"/>
    </row>
    <row r="1748" spans="1:17" ht="409.5" x14ac:dyDescent="0.25">
      <c r="A1748" s="7">
        <f t="shared" si="27"/>
        <v>1746</v>
      </c>
      <c r="B1748" s="135" t="s">
        <v>16</v>
      </c>
      <c r="C1748" s="135">
        <v>891180084</v>
      </c>
      <c r="D1748" s="135">
        <v>2</v>
      </c>
      <c r="E1748" s="112" t="s">
        <v>4538</v>
      </c>
      <c r="F1748" s="126">
        <v>52115682</v>
      </c>
      <c r="G1748" s="126">
        <v>7</v>
      </c>
      <c r="H1748" s="136" t="s">
        <v>4602</v>
      </c>
      <c r="I1748" s="117" t="s">
        <v>4786</v>
      </c>
      <c r="J1748" s="138">
        <v>41169</v>
      </c>
      <c r="K1748" s="113">
        <v>2250000</v>
      </c>
      <c r="L1748" s="139" t="s">
        <v>43</v>
      </c>
      <c r="M1748" s="139" t="s">
        <v>21</v>
      </c>
      <c r="N1748" s="139" t="s">
        <v>2109</v>
      </c>
      <c r="O1748" s="139" t="s">
        <v>23</v>
      </c>
      <c r="P1748" s="139" t="s">
        <v>24</v>
      </c>
      <c r="Q1748" s="139"/>
    </row>
    <row r="1749" spans="1:17" ht="409.5" x14ac:dyDescent="0.25">
      <c r="A1749" s="7">
        <f t="shared" si="27"/>
        <v>1747</v>
      </c>
      <c r="B1749" s="135" t="s">
        <v>16</v>
      </c>
      <c r="C1749" s="135">
        <v>891180084</v>
      </c>
      <c r="D1749" s="135">
        <v>2</v>
      </c>
      <c r="E1749" s="112" t="s">
        <v>4532</v>
      </c>
      <c r="F1749" s="126">
        <v>36178454</v>
      </c>
      <c r="G1749" s="126">
        <v>6</v>
      </c>
      <c r="H1749" s="136" t="s">
        <v>4787</v>
      </c>
      <c r="I1749" s="117" t="s">
        <v>4788</v>
      </c>
      <c r="J1749" s="138">
        <v>41191</v>
      </c>
      <c r="K1749" s="113">
        <v>1500000</v>
      </c>
      <c r="L1749" s="139" t="s">
        <v>43</v>
      </c>
      <c r="M1749" s="139" t="s">
        <v>21</v>
      </c>
      <c r="N1749" s="139" t="s">
        <v>2109</v>
      </c>
      <c r="O1749" s="139" t="s">
        <v>23</v>
      </c>
      <c r="P1749" s="139" t="s">
        <v>24</v>
      </c>
      <c r="Q1749" s="139"/>
    </row>
    <row r="1750" spans="1:17" ht="318.75" x14ac:dyDescent="0.25">
      <c r="A1750" s="7">
        <f t="shared" si="27"/>
        <v>1748</v>
      </c>
      <c r="B1750" s="135" t="s">
        <v>16</v>
      </c>
      <c r="C1750" s="135">
        <v>891180084</v>
      </c>
      <c r="D1750" s="135">
        <v>2</v>
      </c>
      <c r="E1750" s="112" t="s">
        <v>4789</v>
      </c>
      <c r="F1750" s="126">
        <v>24323558</v>
      </c>
      <c r="G1750" s="126">
        <v>1</v>
      </c>
      <c r="H1750" s="136" t="s">
        <v>4790</v>
      </c>
      <c r="I1750" s="117" t="s">
        <v>4791</v>
      </c>
      <c r="J1750" s="138">
        <v>41165</v>
      </c>
      <c r="K1750" s="113">
        <v>3000000</v>
      </c>
      <c r="L1750" s="139" t="s">
        <v>43</v>
      </c>
      <c r="M1750" s="139" t="s">
        <v>21</v>
      </c>
      <c r="N1750" s="139" t="s">
        <v>2109</v>
      </c>
      <c r="O1750" s="139" t="s">
        <v>23</v>
      </c>
      <c r="P1750" s="139" t="s">
        <v>24</v>
      </c>
      <c r="Q1750" s="139"/>
    </row>
    <row r="1751" spans="1:17" ht="102" x14ac:dyDescent="0.25">
      <c r="A1751" s="7">
        <f t="shared" si="27"/>
        <v>1749</v>
      </c>
      <c r="B1751" s="135" t="s">
        <v>16</v>
      </c>
      <c r="C1751" s="135">
        <v>891180084</v>
      </c>
      <c r="D1751" s="135">
        <v>2</v>
      </c>
      <c r="E1751" s="112" t="s">
        <v>4792</v>
      </c>
      <c r="F1751" s="126">
        <v>7696829</v>
      </c>
      <c r="G1751" s="126">
        <v>0</v>
      </c>
      <c r="H1751" s="136" t="s">
        <v>4607</v>
      </c>
      <c r="I1751" s="140" t="s">
        <v>4793</v>
      </c>
      <c r="J1751" s="138">
        <v>41191</v>
      </c>
      <c r="K1751" s="113">
        <v>1200000</v>
      </c>
      <c r="L1751" s="139" t="s">
        <v>43</v>
      </c>
      <c r="M1751" s="139" t="s">
        <v>21</v>
      </c>
      <c r="N1751" s="139" t="s">
        <v>2109</v>
      </c>
      <c r="O1751" s="139" t="s">
        <v>23</v>
      </c>
      <c r="P1751" s="139" t="s">
        <v>24</v>
      </c>
      <c r="Q1751" s="139"/>
    </row>
    <row r="1752" spans="1:17" ht="165.75" x14ac:dyDescent="0.25">
      <c r="A1752" s="7">
        <f t="shared" si="27"/>
        <v>1750</v>
      </c>
      <c r="B1752" s="135" t="s">
        <v>16</v>
      </c>
      <c r="C1752" s="135">
        <v>891180084</v>
      </c>
      <c r="D1752" s="135">
        <v>2</v>
      </c>
      <c r="E1752" s="112" t="s">
        <v>4794</v>
      </c>
      <c r="F1752" s="126">
        <v>1075211814</v>
      </c>
      <c r="G1752" s="126">
        <v>8</v>
      </c>
      <c r="H1752" s="136" t="s">
        <v>4609</v>
      </c>
      <c r="I1752" s="117" t="s">
        <v>4795</v>
      </c>
      <c r="J1752" s="138">
        <v>41163</v>
      </c>
      <c r="K1752" s="113">
        <v>6131549</v>
      </c>
      <c r="L1752" s="139" t="s">
        <v>43</v>
      </c>
      <c r="M1752" s="139" t="s">
        <v>21</v>
      </c>
      <c r="N1752" s="139" t="s">
        <v>2109</v>
      </c>
      <c r="O1752" s="139" t="s">
        <v>23</v>
      </c>
      <c r="P1752" s="139" t="s">
        <v>24</v>
      </c>
      <c r="Q1752" s="139"/>
    </row>
    <row r="1753" spans="1:17" ht="369.75" x14ac:dyDescent="0.25">
      <c r="A1753" s="7">
        <f t="shared" si="27"/>
        <v>1751</v>
      </c>
      <c r="B1753" s="135" t="s">
        <v>16</v>
      </c>
      <c r="C1753" s="135">
        <v>891180084</v>
      </c>
      <c r="D1753" s="135">
        <v>2</v>
      </c>
      <c r="E1753" s="112" t="s">
        <v>4796</v>
      </c>
      <c r="F1753" s="126">
        <v>1075226028</v>
      </c>
      <c r="G1753" s="126">
        <v>0</v>
      </c>
      <c r="H1753" s="136" t="s">
        <v>4611</v>
      </c>
      <c r="I1753" s="117" t="s">
        <v>4797</v>
      </c>
      <c r="J1753" s="138">
        <v>41170</v>
      </c>
      <c r="K1753" s="113">
        <v>5500000</v>
      </c>
      <c r="L1753" s="139" t="s">
        <v>43</v>
      </c>
      <c r="M1753" s="139" t="s">
        <v>21</v>
      </c>
      <c r="N1753" s="139" t="s">
        <v>2109</v>
      </c>
      <c r="O1753" s="139" t="s">
        <v>23</v>
      </c>
      <c r="P1753" s="139" t="s">
        <v>24</v>
      </c>
      <c r="Q1753" s="139"/>
    </row>
    <row r="1754" spans="1:17" ht="153" x14ac:dyDescent="0.25">
      <c r="A1754" s="7">
        <f t="shared" si="27"/>
        <v>1752</v>
      </c>
      <c r="B1754" s="135" t="s">
        <v>16</v>
      </c>
      <c r="C1754" s="135">
        <v>891180084</v>
      </c>
      <c r="D1754" s="135">
        <v>2</v>
      </c>
      <c r="E1754" s="112" t="s">
        <v>4798</v>
      </c>
      <c r="F1754" s="126">
        <v>7714642</v>
      </c>
      <c r="G1754" s="126">
        <v>9</v>
      </c>
      <c r="H1754" s="136" t="s">
        <v>4612</v>
      </c>
      <c r="I1754" s="117" t="s">
        <v>4799</v>
      </c>
      <c r="J1754" s="138">
        <v>41171</v>
      </c>
      <c r="K1754" s="113">
        <v>2000000</v>
      </c>
      <c r="L1754" s="139" t="s">
        <v>43</v>
      </c>
      <c r="M1754" s="139" t="s">
        <v>21</v>
      </c>
      <c r="N1754" s="139" t="s">
        <v>2109</v>
      </c>
      <c r="O1754" s="139" t="s">
        <v>23</v>
      </c>
      <c r="P1754" s="139" t="s">
        <v>24</v>
      </c>
      <c r="Q1754" s="139"/>
    </row>
    <row r="1755" spans="1:17" ht="318.75" x14ac:dyDescent="0.25">
      <c r="A1755" s="7">
        <f t="shared" si="27"/>
        <v>1753</v>
      </c>
      <c r="B1755" s="135" t="s">
        <v>16</v>
      </c>
      <c r="C1755" s="135">
        <v>891180084</v>
      </c>
      <c r="D1755" s="135">
        <v>2</v>
      </c>
      <c r="E1755" s="112" t="s">
        <v>4796</v>
      </c>
      <c r="F1755" s="126">
        <v>1075226028</v>
      </c>
      <c r="G1755" s="126">
        <v>0</v>
      </c>
      <c r="H1755" s="136" t="s">
        <v>4613</v>
      </c>
      <c r="I1755" s="117" t="s">
        <v>4800</v>
      </c>
      <c r="J1755" s="138">
        <v>41184</v>
      </c>
      <c r="K1755" s="113">
        <v>10000000</v>
      </c>
      <c r="L1755" s="139" t="s">
        <v>43</v>
      </c>
      <c r="M1755" s="139" t="s">
        <v>21</v>
      </c>
      <c r="N1755" s="139" t="s">
        <v>2109</v>
      </c>
      <c r="O1755" s="139" t="s">
        <v>23</v>
      </c>
      <c r="P1755" s="139" t="s">
        <v>24</v>
      </c>
      <c r="Q1755" s="139"/>
    </row>
    <row r="1756" spans="1:17" ht="409.5" x14ac:dyDescent="0.25">
      <c r="A1756" s="7">
        <f t="shared" si="27"/>
        <v>1754</v>
      </c>
      <c r="B1756" s="135" t="s">
        <v>16</v>
      </c>
      <c r="C1756" s="135">
        <v>891180084</v>
      </c>
      <c r="D1756" s="135">
        <v>2</v>
      </c>
      <c r="E1756" s="112" t="s">
        <v>4549</v>
      </c>
      <c r="F1756" s="116">
        <v>1075540734</v>
      </c>
      <c r="G1756" s="116">
        <v>8</v>
      </c>
      <c r="H1756" s="136" t="s">
        <v>4616</v>
      </c>
      <c r="I1756" s="117" t="s">
        <v>4801</v>
      </c>
      <c r="J1756" s="138">
        <v>41185</v>
      </c>
      <c r="K1756" s="113">
        <v>1500000</v>
      </c>
      <c r="L1756" s="139" t="s">
        <v>43</v>
      </c>
      <c r="M1756" s="139" t="s">
        <v>21</v>
      </c>
      <c r="N1756" s="139" t="s">
        <v>2109</v>
      </c>
      <c r="O1756" s="139" t="s">
        <v>23</v>
      </c>
      <c r="P1756" s="139" t="s">
        <v>24</v>
      </c>
      <c r="Q1756" s="139"/>
    </row>
    <row r="1757" spans="1:17" ht="318.75" x14ac:dyDescent="0.25">
      <c r="A1757" s="7">
        <f t="shared" si="27"/>
        <v>1755</v>
      </c>
      <c r="B1757" s="135" t="s">
        <v>16</v>
      </c>
      <c r="C1757" s="135">
        <v>891180084</v>
      </c>
      <c r="D1757" s="135">
        <v>2</v>
      </c>
      <c r="E1757" s="112" t="s">
        <v>4452</v>
      </c>
      <c r="F1757" s="126">
        <v>36303157</v>
      </c>
      <c r="G1757" s="126">
        <v>1</v>
      </c>
      <c r="H1757" s="136" t="s">
        <v>4617</v>
      </c>
      <c r="I1757" s="117" t="s">
        <v>4802</v>
      </c>
      <c r="J1757" s="138">
        <v>41185</v>
      </c>
      <c r="K1757" s="113">
        <v>2000000.0000000002</v>
      </c>
      <c r="L1757" s="139" t="s">
        <v>43</v>
      </c>
      <c r="M1757" s="139" t="s">
        <v>21</v>
      </c>
      <c r="N1757" s="139" t="s">
        <v>2109</v>
      </c>
      <c r="O1757" s="139" t="s">
        <v>23</v>
      </c>
      <c r="P1757" s="139" t="s">
        <v>24</v>
      </c>
      <c r="Q1757" s="139"/>
    </row>
    <row r="1758" spans="1:17" ht="267.75" x14ac:dyDescent="0.25">
      <c r="A1758" s="7">
        <f t="shared" si="27"/>
        <v>1756</v>
      </c>
      <c r="B1758" s="135" t="s">
        <v>16</v>
      </c>
      <c r="C1758" s="135">
        <v>891180084</v>
      </c>
      <c r="D1758" s="135">
        <v>2</v>
      </c>
      <c r="E1758" s="112" t="s">
        <v>4597</v>
      </c>
      <c r="F1758" s="126">
        <v>36311928</v>
      </c>
      <c r="G1758" s="126">
        <v>5</v>
      </c>
      <c r="H1758" s="136" t="s">
        <v>4618</v>
      </c>
      <c r="I1758" s="117" t="s">
        <v>4803</v>
      </c>
      <c r="J1758" s="138">
        <v>41192</v>
      </c>
      <c r="K1758" s="113">
        <v>2300000</v>
      </c>
      <c r="L1758" s="139" t="s">
        <v>43</v>
      </c>
      <c r="M1758" s="139" t="s">
        <v>21</v>
      </c>
      <c r="N1758" s="139" t="s">
        <v>2109</v>
      </c>
      <c r="O1758" s="139" t="s">
        <v>23</v>
      </c>
      <c r="P1758" s="139" t="s">
        <v>24</v>
      </c>
      <c r="Q1758" s="139"/>
    </row>
    <row r="1759" spans="1:17" ht="318.75" x14ac:dyDescent="0.25">
      <c r="A1759" s="7">
        <f t="shared" si="27"/>
        <v>1757</v>
      </c>
      <c r="B1759" s="135" t="s">
        <v>16</v>
      </c>
      <c r="C1759" s="135">
        <v>891180084</v>
      </c>
      <c r="D1759" s="135">
        <v>2</v>
      </c>
      <c r="E1759" s="112" t="s">
        <v>4452</v>
      </c>
      <c r="F1759" s="126">
        <v>36303157</v>
      </c>
      <c r="G1759" s="126">
        <v>1</v>
      </c>
      <c r="H1759" s="136" t="s">
        <v>4619</v>
      </c>
      <c r="I1759" s="117" t="s">
        <v>4804</v>
      </c>
      <c r="J1759" s="138">
        <v>41201</v>
      </c>
      <c r="K1759" s="113">
        <v>4911988.4000000004</v>
      </c>
      <c r="L1759" s="139" t="s">
        <v>43</v>
      </c>
      <c r="M1759" s="139" t="s">
        <v>21</v>
      </c>
      <c r="N1759" s="139" t="s">
        <v>2109</v>
      </c>
      <c r="O1759" s="139" t="s">
        <v>23</v>
      </c>
      <c r="P1759" s="139" t="s">
        <v>24</v>
      </c>
      <c r="Q1759" s="139"/>
    </row>
    <row r="1760" spans="1:17" ht="293.25" x14ac:dyDescent="0.25">
      <c r="A1760" s="7">
        <f t="shared" si="27"/>
        <v>1758</v>
      </c>
      <c r="B1760" s="135" t="s">
        <v>16</v>
      </c>
      <c r="C1760" s="135">
        <v>891180084</v>
      </c>
      <c r="D1760" s="135">
        <v>2</v>
      </c>
      <c r="E1760" s="112" t="s">
        <v>4805</v>
      </c>
      <c r="F1760" s="126">
        <v>242991</v>
      </c>
      <c r="G1760" s="126">
        <v>2</v>
      </c>
      <c r="H1760" s="136" t="s">
        <v>4621</v>
      </c>
      <c r="I1760" s="117" t="s">
        <v>4806</v>
      </c>
      <c r="J1760" s="138">
        <v>41208</v>
      </c>
      <c r="K1760" s="113">
        <v>3015000</v>
      </c>
      <c r="L1760" s="139" t="s">
        <v>43</v>
      </c>
      <c r="M1760" s="139" t="s">
        <v>21</v>
      </c>
      <c r="N1760" s="139" t="s">
        <v>2109</v>
      </c>
      <c r="O1760" s="139" t="s">
        <v>23</v>
      </c>
      <c r="P1760" s="139" t="s">
        <v>24</v>
      </c>
      <c r="Q1760" s="139"/>
    </row>
    <row r="1761" spans="1:17" ht="267.75" x14ac:dyDescent="0.25">
      <c r="A1761" s="7">
        <f t="shared" si="27"/>
        <v>1759</v>
      </c>
      <c r="B1761" s="135" t="s">
        <v>16</v>
      </c>
      <c r="C1761" s="135">
        <v>891180084</v>
      </c>
      <c r="D1761" s="135">
        <v>2</v>
      </c>
      <c r="E1761" s="112" t="s">
        <v>4516</v>
      </c>
      <c r="F1761" s="116">
        <v>1080182267</v>
      </c>
      <c r="G1761" s="116">
        <v>1</v>
      </c>
      <c r="H1761" s="136" t="s">
        <v>4622</v>
      </c>
      <c r="I1761" s="117" t="s">
        <v>4807</v>
      </c>
      <c r="J1761" s="138">
        <v>41220</v>
      </c>
      <c r="K1761" s="113">
        <v>4562068</v>
      </c>
      <c r="L1761" s="139" t="s">
        <v>43</v>
      </c>
      <c r="M1761" s="139" t="s">
        <v>21</v>
      </c>
      <c r="N1761" s="139" t="s">
        <v>2109</v>
      </c>
      <c r="O1761" s="139" t="s">
        <v>23</v>
      </c>
      <c r="P1761" s="139" t="s">
        <v>24</v>
      </c>
      <c r="Q1761" s="139"/>
    </row>
    <row r="1762" spans="1:17" ht="114.75" x14ac:dyDescent="0.25">
      <c r="A1762" s="7">
        <f t="shared" si="27"/>
        <v>1760</v>
      </c>
      <c r="B1762" s="141" t="s">
        <v>4808</v>
      </c>
      <c r="C1762" s="141">
        <v>891180084</v>
      </c>
      <c r="D1762" s="141">
        <v>2</v>
      </c>
      <c r="E1762" s="142" t="s">
        <v>4809</v>
      </c>
      <c r="F1762" s="143">
        <v>7708808</v>
      </c>
      <c r="G1762" s="144"/>
      <c r="H1762" s="145" t="s">
        <v>4810</v>
      </c>
      <c r="I1762" s="32" t="s">
        <v>4811</v>
      </c>
      <c r="J1762" s="146">
        <v>40921</v>
      </c>
      <c r="K1762" s="147">
        <v>8400000</v>
      </c>
      <c r="L1762" s="148" t="s">
        <v>43</v>
      </c>
      <c r="M1762" s="149" t="s">
        <v>4812</v>
      </c>
      <c r="N1762" s="149" t="s">
        <v>22</v>
      </c>
      <c r="O1762" s="149" t="s">
        <v>23</v>
      </c>
      <c r="P1762" s="149" t="s">
        <v>4813</v>
      </c>
      <c r="Q1762" s="149" t="s">
        <v>4814</v>
      </c>
    </row>
    <row r="1763" spans="1:17" ht="114.75" x14ac:dyDescent="0.25">
      <c r="A1763" s="7">
        <f t="shared" si="27"/>
        <v>1761</v>
      </c>
      <c r="B1763" s="141" t="s">
        <v>4808</v>
      </c>
      <c r="C1763" s="141">
        <v>891180084</v>
      </c>
      <c r="D1763" s="141">
        <v>2</v>
      </c>
      <c r="E1763" s="142" t="s">
        <v>4815</v>
      </c>
      <c r="F1763" s="143">
        <v>26428426</v>
      </c>
      <c r="G1763" s="144"/>
      <c r="H1763" s="145" t="s">
        <v>4816</v>
      </c>
      <c r="I1763" s="32" t="s">
        <v>4811</v>
      </c>
      <c r="J1763" s="146">
        <v>40921</v>
      </c>
      <c r="K1763" s="147">
        <v>8400000</v>
      </c>
      <c r="L1763" s="148" t="s">
        <v>43</v>
      </c>
      <c r="M1763" s="149" t="s">
        <v>4812</v>
      </c>
      <c r="N1763" s="149" t="s">
        <v>22</v>
      </c>
      <c r="O1763" s="149" t="s">
        <v>23</v>
      </c>
      <c r="P1763" s="149" t="s">
        <v>4813</v>
      </c>
      <c r="Q1763" s="149"/>
    </row>
    <row r="1764" spans="1:17" ht="114.75" x14ac:dyDescent="0.25">
      <c r="A1764" s="7">
        <f t="shared" si="27"/>
        <v>1762</v>
      </c>
      <c r="B1764" s="141" t="s">
        <v>4808</v>
      </c>
      <c r="C1764" s="141">
        <v>891180084</v>
      </c>
      <c r="D1764" s="141">
        <v>2</v>
      </c>
      <c r="E1764" s="142" t="s">
        <v>4817</v>
      </c>
      <c r="F1764" s="143">
        <v>26422914</v>
      </c>
      <c r="G1764" s="144"/>
      <c r="H1764" s="145" t="s">
        <v>4818</v>
      </c>
      <c r="I1764" s="32" t="s">
        <v>4811</v>
      </c>
      <c r="J1764" s="146">
        <v>40921</v>
      </c>
      <c r="K1764" s="147">
        <v>10020000</v>
      </c>
      <c r="L1764" s="148" t="s">
        <v>43</v>
      </c>
      <c r="M1764" s="149" t="s">
        <v>4812</v>
      </c>
      <c r="N1764" s="149" t="s">
        <v>22</v>
      </c>
      <c r="O1764" s="149" t="s">
        <v>23</v>
      </c>
      <c r="P1764" s="149" t="s">
        <v>4813</v>
      </c>
      <c r="Q1764" s="149"/>
    </row>
    <row r="1765" spans="1:17" ht="114.75" x14ac:dyDescent="0.25">
      <c r="A1765" s="7">
        <f t="shared" si="27"/>
        <v>1763</v>
      </c>
      <c r="B1765" s="141" t="s">
        <v>4808</v>
      </c>
      <c r="C1765" s="141">
        <v>891180084</v>
      </c>
      <c r="D1765" s="141">
        <v>2</v>
      </c>
      <c r="E1765" s="142" t="s">
        <v>4819</v>
      </c>
      <c r="F1765" s="143">
        <v>36179246</v>
      </c>
      <c r="G1765" s="144"/>
      <c r="H1765" s="145" t="s">
        <v>4820</v>
      </c>
      <c r="I1765" s="32" t="s">
        <v>4811</v>
      </c>
      <c r="J1765" s="146">
        <v>40921</v>
      </c>
      <c r="K1765" s="147">
        <v>8820000</v>
      </c>
      <c r="L1765" s="148" t="s">
        <v>43</v>
      </c>
      <c r="M1765" s="149" t="s">
        <v>4812</v>
      </c>
      <c r="N1765" s="149" t="s">
        <v>22</v>
      </c>
      <c r="O1765" s="149" t="s">
        <v>23</v>
      </c>
      <c r="P1765" s="149" t="s">
        <v>4813</v>
      </c>
      <c r="Q1765" s="149"/>
    </row>
    <row r="1766" spans="1:17" ht="140.25" x14ac:dyDescent="0.25">
      <c r="A1766" s="7">
        <f t="shared" si="27"/>
        <v>1764</v>
      </c>
      <c r="B1766" s="141" t="s">
        <v>4808</v>
      </c>
      <c r="C1766" s="141">
        <v>891180084</v>
      </c>
      <c r="D1766" s="141">
        <v>2</v>
      </c>
      <c r="E1766" s="142" t="s">
        <v>4821</v>
      </c>
      <c r="F1766" s="143">
        <v>7725777</v>
      </c>
      <c r="G1766" s="144"/>
      <c r="H1766" s="145" t="s">
        <v>4822</v>
      </c>
      <c r="I1766" s="32" t="s">
        <v>4823</v>
      </c>
      <c r="J1766" s="146">
        <v>40921</v>
      </c>
      <c r="K1766" s="147">
        <v>9000000</v>
      </c>
      <c r="L1766" s="148" t="s">
        <v>43</v>
      </c>
      <c r="M1766" s="149" t="s">
        <v>4812</v>
      </c>
      <c r="N1766" s="149" t="s">
        <v>22</v>
      </c>
      <c r="O1766" s="149" t="s">
        <v>23</v>
      </c>
      <c r="P1766" s="149" t="s">
        <v>4813</v>
      </c>
      <c r="Q1766" s="149"/>
    </row>
    <row r="1767" spans="1:17" ht="344.25" x14ac:dyDescent="0.25">
      <c r="A1767" s="7">
        <f t="shared" si="27"/>
        <v>1765</v>
      </c>
      <c r="B1767" s="141" t="s">
        <v>4808</v>
      </c>
      <c r="C1767" s="141">
        <v>891180084</v>
      </c>
      <c r="D1767" s="141">
        <v>2</v>
      </c>
      <c r="E1767" s="142" t="s">
        <v>4824</v>
      </c>
      <c r="F1767" s="143">
        <v>36166000</v>
      </c>
      <c r="G1767" s="144">
        <v>4</v>
      </c>
      <c r="H1767" s="145" t="s">
        <v>4825</v>
      </c>
      <c r="I1767" s="32" t="s">
        <v>4826</v>
      </c>
      <c r="J1767" s="146">
        <v>40921</v>
      </c>
      <c r="K1767" s="150">
        <v>11736127</v>
      </c>
      <c r="L1767" s="148" t="s">
        <v>43</v>
      </c>
      <c r="M1767" s="149" t="s">
        <v>4812</v>
      </c>
      <c r="N1767" s="149" t="s">
        <v>22</v>
      </c>
      <c r="O1767" s="149" t="s">
        <v>23</v>
      </c>
      <c r="P1767" s="149" t="s">
        <v>24</v>
      </c>
      <c r="Q1767" s="149"/>
    </row>
    <row r="1768" spans="1:17" ht="369.75" x14ac:dyDescent="0.25">
      <c r="A1768" s="7">
        <f t="shared" si="27"/>
        <v>1766</v>
      </c>
      <c r="B1768" s="141" t="s">
        <v>4808</v>
      </c>
      <c r="C1768" s="141">
        <v>891180084</v>
      </c>
      <c r="D1768" s="141">
        <v>2</v>
      </c>
      <c r="E1768" s="142" t="s">
        <v>4827</v>
      </c>
      <c r="F1768" s="143">
        <v>7694346</v>
      </c>
      <c r="G1768" s="144"/>
      <c r="H1768" s="145" t="s">
        <v>4828</v>
      </c>
      <c r="I1768" s="32" t="s">
        <v>4829</v>
      </c>
      <c r="J1768" s="146">
        <v>40921</v>
      </c>
      <c r="K1768" s="150">
        <v>7713324</v>
      </c>
      <c r="L1768" s="148" t="s">
        <v>43</v>
      </c>
      <c r="M1768" s="149" t="s">
        <v>4812</v>
      </c>
      <c r="N1768" s="149" t="s">
        <v>22</v>
      </c>
      <c r="O1768" s="149" t="s">
        <v>23</v>
      </c>
      <c r="P1768" s="149" t="s">
        <v>24</v>
      </c>
      <c r="Q1768" s="149"/>
    </row>
    <row r="1769" spans="1:17" ht="153" x14ac:dyDescent="0.25">
      <c r="A1769" s="7">
        <f t="shared" si="27"/>
        <v>1767</v>
      </c>
      <c r="B1769" s="141" t="s">
        <v>4808</v>
      </c>
      <c r="C1769" s="141">
        <v>891180084</v>
      </c>
      <c r="D1769" s="141">
        <v>2</v>
      </c>
      <c r="E1769" s="142" t="s">
        <v>2234</v>
      </c>
      <c r="F1769" s="144">
        <v>55113223</v>
      </c>
      <c r="G1769" s="144"/>
      <c r="H1769" s="145" t="s">
        <v>4830</v>
      </c>
      <c r="I1769" s="32" t="s">
        <v>4831</v>
      </c>
      <c r="J1769" s="146">
        <v>40941</v>
      </c>
      <c r="K1769" s="150">
        <v>5644332</v>
      </c>
      <c r="L1769" s="148" t="s">
        <v>43</v>
      </c>
      <c r="M1769" s="149" t="s">
        <v>4812</v>
      </c>
      <c r="N1769" s="149" t="s">
        <v>22</v>
      </c>
      <c r="O1769" s="149" t="s">
        <v>23</v>
      </c>
      <c r="P1769" s="149" t="s">
        <v>24</v>
      </c>
      <c r="Q1769" s="149"/>
    </row>
    <row r="1770" spans="1:17" ht="204" x14ac:dyDescent="0.25">
      <c r="A1770" s="7">
        <f t="shared" si="27"/>
        <v>1768</v>
      </c>
      <c r="B1770" s="141" t="s">
        <v>4808</v>
      </c>
      <c r="C1770" s="141">
        <v>891180084</v>
      </c>
      <c r="D1770" s="141">
        <v>2</v>
      </c>
      <c r="E1770" s="142" t="s">
        <v>4832</v>
      </c>
      <c r="F1770" s="144">
        <v>1075246066</v>
      </c>
      <c r="G1770" s="144"/>
      <c r="H1770" s="145" t="s">
        <v>4833</v>
      </c>
      <c r="I1770" s="32" t="s">
        <v>4834</v>
      </c>
      <c r="J1770" s="146">
        <v>40940</v>
      </c>
      <c r="K1770" s="150">
        <v>5250000</v>
      </c>
      <c r="L1770" s="148" t="s">
        <v>43</v>
      </c>
      <c r="M1770" s="149" t="s">
        <v>4812</v>
      </c>
      <c r="N1770" s="149" t="s">
        <v>22</v>
      </c>
      <c r="O1770" s="149" t="s">
        <v>23</v>
      </c>
      <c r="P1770" s="149" t="s">
        <v>24</v>
      </c>
      <c r="Q1770" s="149" t="s">
        <v>4835</v>
      </c>
    </row>
    <row r="1771" spans="1:17" ht="127.5" x14ac:dyDescent="0.25">
      <c r="A1771" s="7">
        <f t="shared" si="27"/>
        <v>1769</v>
      </c>
      <c r="B1771" s="141" t="s">
        <v>4808</v>
      </c>
      <c r="C1771" s="141">
        <v>891180084</v>
      </c>
      <c r="D1771" s="141">
        <v>2</v>
      </c>
      <c r="E1771" s="142" t="s">
        <v>4836</v>
      </c>
      <c r="F1771" s="143">
        <v>7718196</v>
      </c>
      <c r="G1771" s="144"/>
      <c r="H1771" s="145" t="s">
        <v>4837</v>
      </c>
      <c r="I1771" s="32" t="s">
        <v>4838</v>
      </c>
      <c r="J1771" s="146">
        <v>40942</v>
      </c>
      <c r="K1771" s="147">
        <v>1574650</v>
      </c>
      <c r="L1771" s="148" t="s">
        <v>43</v>
      </c>
      <c r="M1771" s="149" t="s">
        <v>4812</v>
      </c>
      <c r="N1771" s="149" t="s">
        <v>22</v>
      </c>
      <c r="O1771" s="149" t="s">
        <v>23</v>
      </c>
      <c r="P1771" s="149" t="s">
        <v>4813</v>
      </c>
      <c r="Q1771" s="149"/>
    </row>
    <row r="1772" spans="1:17" ht="140.25" x14ac:dyDescent="0.25">
      <c r="A1772" s="7">
        <f t="shared" si="27"/>
        <v>1770</v>
      </c>
      <c r="B1772" s="141" t="s">
        <v>4808</v>
      </c>
      <c r="C1772" s="141">
        <v>891180084</v>
      </c>
      <c r="D1772" s="141">
        <v>2</v>
      </c>
      <c r="E1772" s="142" t="s">
        <v>4839</v>
      </c>
      <c r="F1772" s="143">
        <v>55180042</v>
      </c>
      <c r="G1772" s="144"/>
      <c r="H1772" s="145" t="s">
        <v>4840</v>
      </c>
      <c r="I1772" s="32" t="s">
        <v>4841</v>
      </c>
      <c r="J1772" s="146">
        <v>40942</v>
      </c>
      <c r="K1772" s="147">
        <v>7873250</v>
      </c>
      <c r="L1772" s="148" t="s">
        <v>43</v>
      </c>
      <c r="M1772" s="149" t="s">
        <v>4812</v>
      </c>
      <c r="N1772" s="149" t="s">
        <v>22</v>
      </c>
      <c r="O1772" s="149" t="s">
        <v>23</v>
      </c>
      <c r="P1772" s="149" t="s">
        <v>4813</v>
      </c>
      <c r="Q1772" s="149"/>
    </row>
    <row r="1773" spans="1:17" ht="140.25" x14ac:dyDescent="0.25">
      <c r="A1773" s="7">
        <f t="shared" si="27"/>
        <v>1771</v>
      </c>
      <c r="B1773" s="141" t="s">
        <v>4808</v>
      </c>
      <c r="C1773" s="141">
        <v>891180084</v>
      </c>
      <c r="D1773" s="141">
        <v>2</v>
      </c>
      <c r="E1773" s="142" t="s">
        <v>2623</v>
      </c>
      <c r="F1773" s="143">
        <v>7730600</v>
      </c>
      <c r="G1773" s="144"/>
      <c r="H1773" s="145" t="s">
        <v>4842</v>
      </c>
      <c r="I1773" s="32" t="s">
        <v>4843</v>
      </c>
      <c r="J1773" s="146">
        <v>40942</v>
      </c>
      <c r="K1773" s="147">
        <v>3149300</v>
      </c>
      <c r="L1773" s="148" t="s">
        <v>43</v>
      </c>
      <c r="M1773" s="149" t="s">
        <v>4812</v>
      </c>
      <c r="N1773" s="149" t="s">
        <v>22</v>
      </c>
      <c r="O1773" s="149" t="s">
        <v>23</v>
      </c>
      <c r="P1773" s="149" t="s">
        <v>4813</v>
      </c>
      <c r="Q1773" s="149"/>
    </row>
    <row r="1774" spans="1:17" ht="127.5" x14ac:dyDescent="0.25">
      <c r="A1774" s="7">
        <f t="shared" si="27"/>
        <v>1772</v>
      </c>
      <c r="B1774" s="141" t="s">
        <v>4808</v>
      </c>
      <c r="C1774" s="141">
        <v>891180084</v>
      </c>
      <c r="D1774" s="141">
        <v>2</v>
      </c>
      <c r="E1774" s="142" t="s">
        <v>4844</v>
      </c>
      <c r="F1774" s="143">
        <v>7720230</v>
      </c>
      <c r="G1774" s="144"/>
      <c r="H1774" s="145" t="s">
        <v>4845</v>
      </c>
      <c r="I1774" s="32" t="s">
        <v>4838</v>
      </c>
      <c r="J1774" s="146">
        <v>40942</v>
      </c>
      <c r="K1774" s="147">
        <v>1574650</v>
      </c>
      <c r="L1774" s="148" t="s">
        <v>43</v>
      </c>
      <c r="M1774" s="149" t="s">
        <v>4812</v>
      </c>
      <c r="N1774" s="149" t="s">
        <v>22</v>
      </c>
      <c r="O1774" s="149" t="s">
        <v>23</v>
      </c>
      <c r="P1774" s="149" t="s">
        <v>4813</v>
      </c>
      <c r="Q1774" s="149"/>
    </row>
    <row r="1775" spans="1:17" ht="127.5" x14ac:dyDescent="0.25">
      <c r="A1775" s="7">
        <f t="shared" si="27"/>
        <v>1773</v>
      </c>
      <c r="B1775" s="141" t="s">
        <v>4808</v>
      </c>
      <c r="C1775" s="141">
        <v>891180084</v>
      </c>
      <c r="D1775" s="141">
        <v>2</v>
      </c>
      <c r="E1775" s="142" t="s">
        <v>4846</v>
      </c>
      <c r="F1775" s="143">
        <v>36069290</v>
      </c>
      <c r="G1775" s="144"/>
      <c r="H1775" s="145" t="s">
        <v>4847</v>
      </c>
      <c r="I1775" s="32" t="s">
        <v>4838</v>
      </c>
      <c r="J1775" s="146">
        <v>40942</v>
      </c>
      <c r="K1775" s="147">
        <v>1574650</v>
      </c>
      <c r="L1775" s="148" t="s">
        <v>43</v>
      </c>
      <c r="M1775" s="149" t="s">
        <v>4812</v>
      </c>
      <c r="N1775" s="149" t="s">
        <v>22</v>
      </c>
      <c r="O1775" s="149" t="s">
        <v>23</v>
      </c>
      <c r="P1775" s="149" t="s">
        <v>4813</v>
      </c>
      <c r="Q1775" s="149"/>
    </row>
    <row r="1776" spans="1:17" ht="127.5" x14ac:dyDescent="0.25">
      <c r="A1776" s="7">
        <f t="shared" si="27"/>
        <v>1774</v>
      </c>
      <c r="B1776" s="141" t="s">
        <v>4808</v>
      </c>
      <c r="C1776" s="141">
        <v>891180084</v>
      </c>
      <c r="D1776" s="141">
        <v>2</v>
      </c>
      <c r="E1776" s="142" t="s">
        <v>4848</v>
      </c>
      <c r="F1776" s="143">
        <v>26421024</v>
      </c>
      <c r="G1776" s="144"/>
      <c r="H1776" s="145" t="s">
        <v>4849</v>
      </c>
      <c r="I1776" s="32" t="s">
        <v>4838</v>
      </c>
      <c r="J1776" s="146">
        <v>40942</v>
      </c>
      <c r="K1776" s="147">
        <v>1574650</v>
      </c>
      <c r="L1776" s="148" t="s">
        <v>43</v>
      </c>
      <c r="M1776" s="149" t="s">
        <v>4812</v>
      </c>
      <c r="N1776" s="149" t="s">
        <v>22</v>
      </c>
      <c r="O1776" s="149" t="s">
        <v>23</v>
      </c>
      <c r="P1776" s="149" t="s">
        <v>4813</v>
      </c>
      <c r="Q1776" s="149"/>
    </row>
    <row r="1777" spans="1:17" ht="140.25" x14ac:dyDescent="0.25">
      <c r="A1777" s="7">
        <f t="shared" si="27"/>
        <v>1775</v>
      </c>
      <c r="B1777" s="141" t="s">
        <v>4808</v>
      </c>
      <c r="C1777" s="141">
        <v>891180084</v>
      </c>
      <c r="D1777" s="141">
        <v>2</v>
      </c>
      <c r="E1777" s="142" t="s">
        <v>2356</v>
      </c>
      <c r="F1777" s="143">
        <v>26421468</v>
      </c>
      <c r="G1777" s="144"/>
      <c r="H1777" s="145" t="s">
        <v>4850</v>
      </c>
      <c r="I1777" s="32" t="s">
        <v>4843</v>
      </c>
      <c r="J1777" s="146">
        <v>40942</v>
      </c>
      <c r="K1777" s="147">
        <v>3149300</v>
      </c>
      <c r="L1777" s="148" t="s">
        <v>43</v>
      </c>
      <c r="M1777" s="149" t="s">
        <v>4812</v>
      </c>
      <c r="N1777" s="149" t="s">
        <v>22</v>
      </c>
      <c r="O1777" s="149" t="s">
        <v>23</v>
      </c>
      <c r="P1777" s="149" t="s">
        <v>4813</v>
      </c>
      <c r="Q1777" s="149"/>
    </row>
    <row r="1778" spans="1:17" ht="140.25" x14ac:dyDescent="0.25">
      <c r="A1778" s="7">
        <f t="shared" si="27"/>
        <v>1776</v>
      </c>
      <c r="B1778" s="141" t="s">
        <v>4808</v>
      </c>
      <c r="C1778" s="141">
        <v>891180084</v>
      </c>
      <c r="D1778" s="141">
        <v>2</v>
      </c>
      <c r="E1778" s="142" t="s">
        <v>4851</v>
      </c>
      <c r="F1778" s="143">
        <v>7692704</v>
      </c>
      <c r="G1778" s="144"/>
      <c r="H1778" s="145" t="s">
        <v>4852</v>
      </c>
      <c r="I1778" s="32" t="s">
        <v>4843</v>
      </c>
      <c r="J1778" s="146">
        <v>40942</v>
      </c>
      <c r="K1778" s="147">
        <v>3149300</v>
      </c>
      <c r="L1778" s="148" t="s">
        <v>43</v>
      </c>
      <c r="M1778" s="149" t="s">
        <v>4812</v>
      </c>
      <c r="N1778" s="149" t="s">
        <v>22</v>
      </c>
      <c r="O1778" s="149" t="s">
        <v>23</v>
      </c>
      <c r="P1778" s="149" t="s">
        <v>4813</v>
      </c>
      <c r="Q1778" s="149"/>
    </row>
    <row r="1779" spans="1:17" ht="127.5" x14ac:dyDescent="0.25">
      <c r="A1779" s="7">
        <f t="shared" si="27"/>
        <v>1777</v>
      </c>
      <c r="B1779" s="141" t="s">
        <v>4808</v>
      </c>
      <c r="C1779" s="141">
        <v>891180084</v>
      </c>
      <c r="D1779" s="141">
        <v>2</v>
      </c>
      <c r="E1779" s="142" t="s">
        <v>2440</v>
      </c>
      <c r="F1779" s="143">
        <v>52115682</v>
      </c>
      <c r="G1779" s="144"/>
      <c r="H1779" s="145" t="s">
        <v>4853</v>
      </c>
      <c r="I1779" s="32" t="s">
        <v>4838</v>
      </c>
      <c r="J1779" s="146">
        <v>40942</v>
      </c>
      <c r="K1779" s="147">
        <v>1574650</v>
      </c>
      <c r="L1779" s="148" t="s">
        <v>43</v>
      </c>
      <c r="M1779" s="149" t="s">
        <v>4812</v>
      </c>
      <c r="N1779" s="149" t="s">
        <v>22</v>
      </c>
      <c r="O1779" s="149" t="s">
        <v>23</v>
      </c>
      <c r="P1779" s="149" t="s">
        <v>4813</v>
      </c>
      <c r="Q1779" s="149"/>
    </row>
    <row r="1780" spans="1:17" ht="140.25" x14ac:dyDescent="0.25">
      <c r="A1780" s="7">
        <f t="shared" si="27"/>
        <v>1778</v>
      </c>
      <c r="B1780" s="141" t="s">
        <v>4808</v>
      </c>
      <c r="C1780" s="141">
        <v>891180084</v>
      </c>
      <c r="D1780" s="141">
        <v>2</v>
      </c>
      <c r="E1780" s="142" t="s">
        <v>4854</v>
      </c>
      <c r="F1780" s="143">
        <v>7696519</v>
      </c>
      <c r="G1780" s="144"/>
      <c r="H1780" s="145" t="s">
        <v>4855</v>
      </c>
      <c r="I1780" s="32" t="s">
        <v>4856</v>
      </c>
      <c r="J1780" s="146">
        <v>40942</v>
      </c>
      <c r="K1780" s="147">
        <v>4723950</v>
      </c>
      <c r="L1780" s="148" t="s">
        <v>43</v>
      </c>
      <c r="M1780" s="149" t="s">
        <v>4812</v>
      </c>
      <c r="N1780" s="149" t="s">
        <v>22</v>
      </c>
      <c r="O1780" s="149" t="s">
        <v>23</v>
      </c>
      <c r="P1780" s="149" t="s">
        <v>4813</v>
      </c>
      <c r="Q1780" s="149"/>
    </row>
    <row r="1781" spans="1:17" ht="140.25" x14ac:dyDescent="0.25">
      <c r="A1781" s="7">
        <f t="shared" si="27"/>
        <v>1779</v>
      </c>
      <c r="B1781" s="141" t="s">
        <v>4808</v>
      </c>
      <c r="C1781" s="141">
        <v>891180084</v>
      </c>
      <c r="D1781" s="141">
        <v>2</v>
      </c>
      <c r="E1781" s="142" t="s">
        <v>4857</v>
      </c>
      <c r="F1781" s="143">
        <v>1083873534</v>
      </c>
      <c r="G1781" s="144"/>
      <c r="H1781" s="145" t="s">
        <v>4858</v>
      </c>
      <c r="I1781" s="32" t="s">
        <v>4843</v>
      </c>
      <c r="J1781" s="146">
        <v>40942</v>
      </c>
      <c r="K1781" s="147">
        <v>3149300</v>
      </c>
      <c r="L1781" s="148" t="s">
        <v>43</v>
      </c>
      <c r="M1781" s="149" t="s">
        <v>4812</v>
      </c>
      <c r="N1781" s="149" t="s">
        <v>22</v>
      </c>
      <c r="O1781" s="149" t="s">
        <v>23</v>
      </c>
      <c r="P1781" s="149" t="s">
        <v>4813</v>
      </c>
      <c r="Q1781" s="149"/>
    </row>
    <row r="1782" spans="1:17" ht="140.25" x14ac:dyDescent="0.25">
      <c r="A1782" s="7">
        <f t="shared" si="27"/>
        <v>1780</v>
      </c>
      <c r="B1782" s="141" t="s">
        <v>4808</v>
      </c>
      <c r="C1782" s="141">
        <v>891180084</v>
      </c>
      <c r="D1782" s="141">
        <v>2</v>
      </c>
      <c r="E1782" s="142" t="s">
        <v>4859</v>
      </c>
      <c r="F1782" s="143">
        <v>7732070</v>
      </c>
      <c r="G1782" s="144"/>
      <c r="H1782" s="145" t="s">
        <v>4860</v>
      </c>
      <c r="I1782" s="32" t="s">
        <v>4843</v>
      </c>
      <c r="J1782" s="146">
        <v>40942</v>
      </c>
      <c r="K1782" s="147">
        <v>3149300</v>
      </c>
      <c r="L1782" s="148" t="s">
        <v>43</v>
      </c>
      <c r="M1782" s="149" t="s">
        <v>4812</v>
      </c>
      <c r="N1782" s="149" t="s">
        <v>22</v>
      </c>
      <c r="O1782" s="149" t="s">
        <v>23</v>
      </c>
      <c r="P1782" s="149" t="s">
        <v>4813</v>
      </c>
      <c r="Q1782" s="149"/>
    </row>
    <row r="1783" spans="1:17" ht="127.5" x14ac:dyDescent="0.25">
      <c r="A1783" s="7">
        <f t="shared" si="27"/>
        <v>1781</v>
      </c>
      <c r="B1783" s="141" t="s">
        <v>4808</v>
      </c>
      <c r="C1783" s="141">
        <v>891180084</v>
      </c>
      <c r="D1783" s="141">
        <v>2</v>
      </c>
      <c r="E1783" s="142" t="s">
        <v>4861</v>
      </c>
      <c r="F1783" s="143">
        <v>33750885</v>
      </c>
      <c r="G1783" s="144"/>
      <c r="H1783" s="145" t="s">
        <v>4862</v>
      </c>
      <c r="I1783" s="32" t="s">
        <v>4838</v>
      </c>
      <c r="J1783" s="146">
        <v>40942</v>
      </c>
      <c r="K1783" s="147">
        <v>1574650</v>
      </c>
      <c r="L1783" s="148" t="s">
        <v>43</v>
      </c>
      <c r="M1783" s="149" t="s">
        <v>4812</v>
      </c>
      <c r="N1783" s="149" t="s">
        <v>22</v>
      </c>
      <c r="O1783" s="149" t="s">
        <v>23</v>
      </c>
      <c r="P1783" s="149" t="s">
        <v>4813</v>
      </c>
      <c r="Q1783" s="149"/>
    </row>
    <row r="1784" spans="1:17" ht="127.5" x14ac:dyDescent="0.25">
      <c r="A1784" s="7">
        <f t="shared" si="27"/>
        <v>1782</v>
      </c>
      <c r="B1784" s="141" t="s">
        <v>4808</v>
      </c>
      <c r="C1784" s="141">
        <v>891180084</v>
      </c>
      <c r="D1784" s="141">
        <v>2</v>
      </c>
      <c r="E1784" s="142" t="s">
        <v>4863</v>
      </c>
      <c r="F1784" s="143">
        <v>26429941</v>
      </c>
      <c r="G1784" s="144"/>
      <c r="H1784" s="145" t="s">
        <v>4864</v>
      </c>
      <c r="I1784" s="32" t="s">
        <v>4838</v>
      </c>
      <c r="J1784" s="146">
        <v>40942</v>
      </c>
      <c r="K1784" s="147">
        <v>1574650</v>
      </c>
      <c r="L1784" s="148" t="s">
        <v>43</v>
      </c>
      <c r="M1784" s="149" t="s">
        <v>4812</v>
      </c>
      <c r="N1784" s="149" t="s">
        <v>22</v>
      </c>
      <c r="O1784" s="149" t="s">
        <v>23</v>
      </c>
      <c r="P1784" s="149" t="s">
        <v>4813</v>
      </c>
      <c r="Q1784" s="149"/>
    </row>
    <row r="1785" spans="1:17" ht="127.5" x14ac:dyDescent="0.25">
      <c r="A1785" s="7">
        <f t="shared" si="27"/>
        <v>1783</v>
      </c>
      <c r="B1785" s="141" t="s">
        <v>4808</v>
      </c>
      <c r="C1785" s="141">
        <v>891180084</v>
      </c>
      <c r="D1785" s="141">
        <v>2</v>
      </c>
      <c r="E1785" s="142" t="s">
        <v>4865</v>
      </c>
      <c r="F1785" s="151">
        <v>12123383</v>
      </c>
      <c r="G1785" s="144"/>
      <c r="H1785" s="145" t="s">
        <v>4866</v>
      </c>
      <c r="I1785" s="32" t="s">
        <v>4838</v>
      </c>
      <c r="J1785" s="146">
        <v>40942</v>
      </c>
      <c r="K1785" s="147">
        <v>1574650</v>
      </c>
      <c r="L1785" s="148" t="s">
        <v>43</v>
      </c>
      <c r="M1785" s="149" t="s">
        <v>4812</v>
      </c>
      <c r="N1785" s="149" t="s">
        <v>22</v>
      </c>
      <c r="O1785" s="149" t="s">
        <v>23</v>
      </c>
      <c r="P1785" s="149" t="s">
        <v>4813</v>
      </c>
      <c r="Q1785" s="149"/>
    </row>
    <row r="1786" spans="1:17" ht="127.5" x14ac:dyDescent="0.25">
      <c r="A1786" s="7">
        <f t="shared" si="27"/>
        <v>1784</v>
      </c>
      <c r="B1786" s="141" t="s">
        <v>4808</v>
      </c>
      <c r="C1786" s="141">
        <v>891180084</v>
      </c>
      <c r="D1786" s="141">
        <v>2</v>
      </c>
      <c r="E1786" s="142" t="s">
        <v>4867</v>
      </c>
      <c r="F1786" s="143">
        <v>1075230121</v>
      </c>
      <c r="G1786" s="144"/>
      <c r="H1786" s="145" t="s">
        <v>4868</v>
      </c>
      <c r="I1786" s="32" t="s">
        <v>4838</v>
      </c>
      <c r="J1786" s="146">
        <v>40942</v>
      </c>
      <c r="K1786" s="147">
        <v>1574650</v>
      </c>
      <c r="L1786" s="148" t="s">
        <v>43</v>
      </c>
      <c r="M1786" s="149" t="s">
        <v>4812</v>
      </c>
      <c r="N1786" s="149" t="s">
        <v>22</v>
      </c>
      <c r="O1786" s="149" t="s">
        <v>23</v>
      </c>
      <c r="P1786" s="149" t="s">
        <v>4813</v>
      </c>
      <c r="Q1786" s="149"/>
    </row>
    <row r="1787" spans="1:17" ht="127.5" x14ac:dyDescent="0.25">
      <c r="A1787" s="7">
        <f t="shared" si="27"/>
        <v>1785</v>
      </c>
      <c r="B1787" s="141" t="s">
        <v>4808</v>
      </c>
      <c r="C1787" s="141">
        <v>891180084</v>
      </c>
      <c r="D1787" s="141">
        <v>2</v>
      </c>
      <c r="E1787" s="142" t="s">
        <v>4869</v>
      </c>
      <c r="F1787" s="143">
        <v>36303083</v>
      </c>
      <c r="G1787" s="144"/>
      <c r="H1787" s="145" t="s">
        <v>4870</v>
      </c>
      <c r="I1787" s="32" t="s">
        <v>4838</v>
      </c>
      <c r="J1787" s="146">
        <v>40942</v>
      </c>
      <c r="K1787" s="147">
        <v>1574650</v>
      </c>
      <c r="L1787" s="148" t="s">
        <v>43</v>
      </c>
      <c r="M1787" s="149" t="s">
        <v>4812</v>
      </c>
      <c r="N1787" s="149" t="s">
        <v>22</v>
      </c>
      <c r="O1787" s="149" t="s">
        <v>23</v>
      </c>
      <c r="P1787" s="149" t="s">
        <v>4813</v>
      </c>
      <c r="Q1787" s="149"/>
    </row>
    <row r="1788" spans="1:17" ht="127.5" x14ac:dyDescent="0.25">
      <c r="A1788" s="7">
        <f t="shared" si="27"/>
        <v>1786</v>
      </c>
      <c r="B1788" s="141" t="s">
        <v>4808</v>
      </c>
      <c r="C1788" s="141">
        <v>891180084</v>
      </c>
      <c r="D1788" s="141">
        <v>2</v>
      </c>
      <c r="E1788" s="142" t="s">
        <v>4871</v>
      </c>
      <c r="F1788" s="143">
        <v>36303137</v>
      </c>
      <c r="G1788" s="144"/>
      <c r="H1788" s="145" t="s">
        <v>4872</v>
      </c>
      <c r="I1788" s="32" t="s">
        <v>4838</v>
      </c>
      <c r="J1788" s="146">
        <v>40942</v>
      </c>
      <c r="K1788" s="147">
        <v>1574650</v>
      </c>
      <c r="L1788" s="148" t="s">
        <v>43</v>
      </c>
      <c r="M1788" s="149" t="s">
        <v>4812</v>
      </c>
      <c r="N1788" s="149" t="s">
        <v>22</v>
      </c>
      <c r="O1788" s="149" t="s">
        <v>23</v>
      </c>
      <c r="P1788" s="149" t="s">
        <v>4813</v>
      </c>
      <c r="Q1788" s="149"/>
    </row>
    <row r="1789" spans="1:17" ht="140.25" x14ac:dyDescent="0.25">
      <c r="A1789" s="7">
        <f t="shared" si="27"/>
        <v>1787</v>
      </c>
      <c r="B1789" s="141" t="s">
        <v>4808</v>
      </c>
      <c r="C1789" s="141">
        <v>891180084</v>
      </c>
      <c r="D1789" s="141">
        <v>2</v>
      </c>
      <c r="E1789" s="142" t="s">
        <v>4873</v>
      </c>
      <c r="F1789" s="143">
        <v>55157227</v>
      </c>
      <c r="G1789" s="144"/>
      <c r="H1789" s="152" t="s">
        <v>4874</v>
      </c>
      <c r="I1789" s="32" t="s">
        <v>4856</v>
      </c>
      <c r="J1789" s="153">
        <v>40942</v>
      </c>
      <c r="K1789" s="147">
        <v>4723950</v>
      </c>
      <c r="L1789" s="148" t="s">
        <v>43</v>
      </c>
      <c r="M1789" s="149" t="s">
        <v>4812</v>
      </c>
      <c r="N1789" s="149" t="s">
        <v>22</v>
      </c>
      <c r="O1789" s="149" t="s">
        <v>23</v>
      </c>
      <c r="P1789" s="149" t="s">
        <v>4813</v>
      </c>
      <c r="Q1789" s="154"/>
    </row>
    <row r="1790" spans="1:17" ht="127.5" x14ac:dyDescent="0.25">
      <c r="A1790" s="7">
        <f t="shared" si="27"/>
        <v>1788</v>
      </c>
      <c r="B1790" s="141" t="s">
        <v>4808</v>
      </c>
      <c r="C1790" s="141">
        <v>891180084</v>
      </c>
      <c r="D1790" s="141">
        <v>2</v>
      </c>
      <c r="E1790" s="142" t="s">
        <v>4875</v>
      </c>
      <c r="F1790" s="143">
        <v>7697030</v>
      </c>
      <c r="G1790" s="144"/>
      <c r="H1790" s="152" t="s">
        <v>4876</v>
      </c>
      <c r="I1790" s="32" t="s">
        <v>4838</v>
      </c>
      <c r="J1790" s="153">
        <v>40942</v>
      </c>
      <c r="K1790" s="147">
        <v>1574650</v>
      </c>
      <c r="L1790" s="148" t="s">
        <v>43</v>
      </c>
      <c r="M1790" s="149" t="s">
        <v>4812</v>
      </c>
      <c r="N1790" s="149" t="s">
        <v>22</v>
      </c>
      <c r="O1790" s="149" t="s">
        <v>23</v>
      </c>
      <c r="P1790" s="149" t="s">
        <v>4813</v>
      </c>
      <c r="Q1790" s="154"/>
    </row>
    <row r="1791" spans="1:17" ht="318.75" x14ac:dyDescent="0.25">
      <c r="A1791" s="7">
        <f t="shared" si="27"/>
        <v>1789</v>
      </c>
      <c r="B1791" s="141" t="s">
        <v>4808</v>
      </c>
      <c r="C1791" s="141">
        <v>891180084</v>
      </c>
      <c r="D1791" s="141">
        <v>2</v>
      </c>
      <c r="E1791" s="142" t="s">
        <v>4877</v>
      </c>
      <c r="F1791" s="143">
        <v>36314509</v>
      </c>
      <c r="G1791" s="155">
        <v>6</v>
      </c>
      <c r="H1791" s="152" t="s">
        <v>4878</v>
      </c>
      <c r="I1791" s="32" t="s">
        <v>4879</v>
      </c>
      <c r="J1791" s="153">
        <v>40942</v>
      </c>
      <c r="K1791" s="150">
        <v>1345440</v>
      </c>
      <c r="L1791" s="148" t="s">
        <v>43</v>
      </c>
      <c r="M1791" s="149" t="s">
        <v>4812</v>
      </c>
      <c r="N1791" s="149" t="s">
        <v>22</v>
      </c>
      <c r="O1791" s="149" t="s">
        <v>23</v>
      </c>
      <c r="P1791" s="149" t="s">
        <v>24</v>
      </c>
      <c r="Q1791" s="154"/>
    </row>
    <row r="1792" spans="1:17" ht="140.25" x14ac:dyDescent="0.25">
      <c r="A1792" s="7">
        <f t="shared" si="27"/>
        <v>1790</v>
      </c>
      <c r="B1792" s="141" t="s">
        <v>4808</v>
      </c>
      <c r="C1792" s="141">
        <v>891180084</v>
      </c>
      <c r="D1792" s="141">
        <v>2</v>
      </c>
      <c r="E1792" s="142" t="s">
        <v>4880</v>
      </c>
      <c r="F1792" s="143">
        <v>7713382</v>
      </c>
      <c r="G1792" s="144"/>
      <c r="H1792" s="152" t="s">
        <v>4881</v>
      </c>
      <c r="I1792" s="32" t="s">
        <v>4843</v>
      </c>
      <c r="J1792" s="153">
        <v>40942</v>
      </c>
      <c r="K1792" s="147">
        <v>3149300</v>
      </c>
      <c r="L1792" s="148" t="s">
        <v>43</v>
      </c>
      <c r="M1792" s="149" t="s">
        <v>4812</v>
      </c>
      <c r="N1792" s="149" t="s">
        <v>22</v>
      </c>
      <c r="O1792" s="149" t="s">
        <v>23</v>
      </c>
      <c r="P1792" s="149" t="s">
        <v>4813</v>
      </c>
      <c r="Q1792" s="154"/>
    </row>
    <row r="1793" spans="1:17" ht="140.25" x14ac:dyDescent="0.25">
      <c r="A1793" s="7">
        <f t="shared" si="27"/>
        <v>1791</v>
      </c>
      <c r="B1793" s="141" t="s">
        <v>4808</v>
      </c>
      <c r="C1793" s="141">
        <v>891180084</v>
      </c>
      <c r="D1793" s="141">
        <v>2</v>
      </c>
      <c r="E1793" s="142" t="s">
        <v>4882</v>
      </c>
      <c r="F1793" s="143">
        <v>36311650</v>
      </c>
      <c r="G1793" s="144"/>
      <c r="H1793" s="152" t="s">
        <v>4883</v>
      </c>
      <c r="I1793" s="32" t="s">
        <v>4843</v>
      </c>
      <c r="J1793" s="153">
        <v>40942</v>
      </c>
      <c r="K1793" s="147">
        <v>1574650</v>
      </c>
      <c r="L1793" s="148" t="s">
        <v>43</v>
      </c>
      <c r="M1793" s="149" t="s">
        <v>4812</v>
      </c>
      <c r="N1793" s="149" t="s">
        <v>22</v>
      </c>
      <c r="O1793" s="149" t="s">
        <v>23</v>
      </c>
      <c r="P1793" s="149" t="s">
        <v>4813</v>
      </c>
      <c r="Q1793" s="154"/>
    </row>
    <row r="1794" spans="1:17" ht="140.25" x14ac:dyDescent="0.25">
      <c r="A1794" s="7">
        <f t="shared" si="27"/>
        <v>1792</v>
      </c>
      <c r="B1794" s="141" t="s">
        <v>4808</v>
      </c>
      <c r="C1794" s="141">
        <v>891180084</v>
      </c>
      <c r="D1794" s="141">
        <v>2</v>
      </c>
      <c r="E1794" s="142" t="s">
        <v>4884</v>
      </c>
      <c r="F1794" s="143">
        <v>26421126</v>
      </c>
      <c r="G1794" s="144"/>
      <c r="H1794" s="152" t="s">
        <v>4885</v>
      </c>
      <c r="I1794" s="32" t="s">
        <v>4843</v>
      </c>
      <c r="J1794" s="153">
        <v>40942</v>
      </c>
      <c r="K1794" s="147">
        <v>1574650</v>
      </c>
      <c r="L1794" s="148" t="s">
        <v>43</v>
      </c>
      <c r="M1794" s="149" t="s">
        <v>4812</v>
      </c>
      <c r="N1794" s="149" t="s">
        <v>22</v>
      </c>
      <c r="O1794" s="149" t="s">
        <v>23</v>
      </c>
      <c r="P1794" s="149" t="s">
        <v>4813</v>
      </c>
      <c r="Q1794" s="154"/>
    </row>
    <row r="1795" spans="1:17" ht="127.5" x14ac:dyDescent="0.25">
      <c r="A1795" s="7">
        <f t="shared" si="27"/>
        <v>1793</v>
      </c>
      <c r="B1795" s="141" t="s">
        <v>4808</v>
      </c>
      <c r="C1795" s="141">
        <v>891180084</v>
      </c>
      <c r="D1795" s="141">
        <v>2</v>
      </c>
      <c r="E1795" s="142" t="s">
        <v>4886</v>
      </c>
      <c r="F1795" s="143">
        <v>7726388</v>
      </c>
      <c r="G1795" s="144"/>
      <c r="H1795" s="152" t="s">
        <v>4887</v>
      </c>
      <c r="I1795" s="32" t="s">
        <v>4838</v>
      </c>
      <c r="J1795" s="153">
        <v>40942</v>
      </c>
      <c r="K1795" s="147">
        <v>1574650</v>
      </c>
      <c r="L1795" s="148" t="s">
        <v>43</v>
      </c>
      <c r="M1795" s="149" t="s">
        <v>4812</v>
      </c>
      <c r="N1795" s="149" t="s">
        <v>22</v>
      </c>
      <c r="O1795" s="149" t="s">
        <v>23</v>
      </c>
      <c r="P1795" s="149" t="s">
        <v>4813</v>
      </c>
      <c r="Q1795" s="154"/>
    </row>
    <row r="1796" spans="1:17" ht="127.5" x14ac:dyDescent="0.25">
      <c r="A1796" s="7">
        <f t="shared" si="27"/>
        <v>1794</v>
      </c>
      <c r="B1796" s="141" t="s">
        <v>4808</v>
      </c>
      <c r="C1796" s="141">
        <v>891180084</v>
      </c>
      <c r="D1796" s="141">
        <v>2</v>
      </c>
      <c r="E1796" s="142" t="s">
        <v>4888</v>
      </c>
      <c r="F1796" s="143">
        <v>26422727</v>
      </c>
      <c r="G1796" s="144"/>
      <c r="H1796" s="145" t="s">
        <v>4889</v>
      </c>
      <c r="I1796" s="32" t="s">
        <v>4838</v>
      </c>
      <c r="J1796" s="146">
        <v>40942</v>
      </c>
      <c r="K1796" s="147">
        <v>1574650</v>
      </c>
      <c r="L1796" s="148" t="s">
        <v>43</v>
      </c>
      <c r="M1796" s="149" t="s">
        <v>4812</v>
      </c>
      <c r="N1796" s="149" t="s">
        <v>22</v>
      </c>
      <c r="O1796" s="149" t="s">
        <v>23</v>
      </c>
      <c r="P1796" s="149" t="s">
        <v>4813</v>
      </c>
      <c r="Q1796" s="149"/>
    </row>
    <row r="1797" spans="1:17" ht="127.5" x14ac:dyDescent="0.25">
      <c r="A1797" s="7">
        <f t="shared" ref="A1797:A1860" si="28">A1796+1</f>
        <v>1795</v>
      </c>
      <c r="B1797" s="141" t="s">
        <v>4808</v>
      </c>
      <c r="C1797" s="141">
        <v>891180084</v>
      </c>
      <c r="D1797" s="141">
        <v>2</v>
      </c>
      <c r="E1797" s="142" t="s">
        <v>4890</v>
      </c>
      <c r="F1797" s="143">
        <v>36307606</v>
      </c>
      <c r="G1797" s="144"/>
      <c r="H1797" s="145" t="s">
        <v>4891</v>
      </c>
      <c r="I1797" s="32" t="s">
        <v>4838</v>
      </c>
      <c r="J1797" s="146">
        <v>40942</v>
      </c>
      <c r="K1797" s="147">
        <v>1574650</v>
      </c>
      <c r="L1797" s="148" t="s">
        <v>43</v>
      </c>
      <c r="M1797" s="149" t="s">
        <v>4812</v>
      </c>
      <c r="N1797" s="149" t="s">
        <v>22</v>
      </c>
      <c r="O1797" s="149" t="s">
        <v>23</v>
      </c>
      <c r="P1797" s="149" t="s">
        <v>4813</v>
      </c>
      <c r="Q1797" s="149"/>
    </row>
    <row r="1798" spans="1:17" x14ac:dyDescent="0.25">
      <c r="A1798" s="7">
        <f t="shared" si="28"/>
        <v>1796</v>
      </c>
      <c r="B1798" s="141" t="s">
        <v>4808</v>
      </c>
      <c r="C1798" s="141">
        <v>891180084</v>
      </c>
      <c r="D1798" s="141">
        <v>2</v>
      </c>
      <c r="E1798" s="142"/>
      <c r="F1798" s="144"/>
      <c r="G1798" s="144"/>
      <c r="H1798" s="145" t="s">
        <v>4892</v>
      </c>
      <c r="I1798" s="32"/>
      <c r="J1798" s="146"/>
      <c r="K1798" s="150"/>
      <c r="L1798" s="148" t="s">
        <v>4893</v>
      </c>
      <c r="M1798" s="149"/>
      <c r="N1798" s="149"/>
      <c r="O1798" s="149"/>
      <c r="P1798" s="149"/>
      <c r="Q1798" s="149"/>
    </row>
    <row r="1799" spans="1:17" ht="127.5" x14ac:dyDescent="0.25">
      <c r="A1799" s="7">
        <f t="shared" si="28"/>
        <v>1797</v>
      </c>
      <c r="B1799" s="141" t="s">
        <v>4808</v>
      </c>
      <c r="C1799" s="141">
        <v>891180084</v>
      </c>
      <c r="D1799" s="141">
        <v>2</v>
      </c>
      <c r="E1799" s="142" t="s">
        <v>4894</v>
      </c>
      <c r="F1799" s="143">
        <v>1075213715</v>
      </c>
      <c r="G1799" s="144"/>
      <c r="H1799" s="145" t="s">
        <v>4895</v>
      </c>
      <c r="I1799" s="32" t="s">
        <v>4838</v>
      </c>
      <c r="J1799" s="146">
        <v>40949</v>
      </c>
      <c r="K1799" s="147">
        <v>1574650</v>
      </c>
      <c r="L1799" s="148" t="s">
        <v>43</v>
      </c>
      <c r="M1799" s="149" t="s">
        <v>4812</v>
      </c>
      <c r="N1799" s="149" t="s">
        <v>22</v>
      </c>
      <c r="O1799" s="149" t="s">
        <v>23</v>
      </c>
      <c r="P1799" s="149" t="s">
        <v>4813</v>
      </c>
      <c r="Q1799" s="149"/>
    </row>
    <row r="1800" spans="1:17" ht="127.5" x14ac:dyDescent="0.25">
      <c r="A1800" s="7">
        <f t="shared" si="28"/>
        <v>1798</v>
      </c>
      <c r="B1800" s="141" t="s">
        <v>4808</v>
      </c>
      <c r="C1800" s="141">
        <v>891180084</v>
      </c>
      <c r="D1800" s="141">
        <v>2</v>
      </c>
      <c r="E1800" s="142" t="s">
        <v>4896</v>
      </c>
      <c r="F1800" s="156">
        <v>7731819</v>
      </c>
      <c r="G1800" s="144"/>
      <c r="H1800" s="145" t="s">
        <v>4897</v>
      </c>
      <c r="I1800" s="32" t="s">
        <v>4838</v>
      </c>
      <c r="J1800" s="146">
        <v>40949</v>
      </c>
      <c r="K1800" s="147">
        <v>1574650</v>
      </c>
      <c r="L1800" s="148" t="s">
        <v>43</v>
      </c>
      <c r="M1800" s="149" t="s">
        <v>4812</v>
      </c>
      <c r="N1800" s="149" t="s">
        <v>22</v>
      </c>
      <c r="O1800" s="149" t="s">
        <v>23</v>
      </c>
      <c r="P1800" s="149" t="s">
        <v>4813</v>
      </c>
      <c r="Q1800" s="149"/>
    </row>
    <row r="1801" spans="1:17" ht="127.5" x14ac:dyDescent="0.25">
      <c r="A1801" s="7">
        <f t="shared" si="28"/>
        <v>1799</v>
      </c>
      <c r="B1801" s="141" t="s">
        <v>4808</v>
      </c>
      <c r="C1801" s="141">
        <v>891180084</v>
      </c>
      <c r="D1801" s="141">
        <v>2</v>
      </c>
      <c r="E1801" s="142" t="s">
        <v>4898</v>
      </c>
      <c r="F1801" s="156">
        <v>1075224095</v>
      </c>
      <c r="G1801" s="144"/>
      <c r="H1801" s="145" t="s">
        <v>4899</v>
      </c>
      <c r="I1801" s="32" t="s">
        <v>4838</v>
      </c>
      <c r="J1801" s="146">
        <v>40949</v>
      </c>
      <c r="K1801" s="147">
        <v>1574650</v>
      </c>
      <c r="L1801" s="148" t="s">
        <v>43</v>
      </c>
      <c r="M1801" s="149" t="s">
        <v>4812</v>
      </c>
      <c r="N1801" s="149" t="s">
        <v>22</v>
      </c>
      <c r="O1801" s="149" t="s">
        <v>23</v>
      </c>
      <c r="P1801" s="149" t="s">
        <v>4813</v>
      </c>
      <c r="Q1801" s="149"/>
    </row>
    <row r="1802" spans="1:17" ht="127.5" x14ac:dyDescent="0.25">
      <c r="A1802" s="7">
        <f t="shared" si="28"/>
        <v>1800</v>
      </c>
      <c r="B1802" s="141" t="s">
        <v>4808</v>
      </c>
      <c r="C1802" s="141">
        <v>891180084</v>
      </c>
      <c r="D1802" s="141">
        <v>2</v>
      </c>
      <c r="E1802" s="142" t="s">
        <v>4900</v>
      </c>
      <c r="F1802" s="156">
        <v>1117494213</v>
      </c>
      <c r="G1802" s="144"/>
      <c r="H1802" s="145" t="s">
        <v>4901</v>
      </c>
      <c r="I1802" s="32" t="s">
        <v>4838</v>
      </c>
      <c r="J1802" s="146">
        <v>40949</v>
      </c>
      <c r="K1802" s="147">
        <v>1574650</v>
      </c>
      <c r="L1802" s="148" t="s">
        <v>43</v>
      </c>
      <c r="M1802" s="149" t="s">
        <v>4812</v>
      </c>
      <c r="N1802" s="149" t="s">
        <v>22</v>
      </c>
      <c r="O1802" s="149" t="s">
        <v>23</v>
      </c>
      <c r="P1802" s="149" t="s">
        <v>4813</v>
      </c>
      <c r="Q1802" s="149"/>
    </row>
    <row r="1803" spans="1:17" ht="127.5" x14ac:dyDescent="0.25">
      <c r="A1803" s="7">
        <f t="shared" si="28"/>
        <v>1801</v>
      </c>
      <c r="B1803" s="141" t="s">
        <v>4808</v>
      </c>
      <c r="C1803" s="141">
        <v>891180084</v>
      </c>
      <c r="D1803" s="141">
        <v>2</v>
      </c>
      <c r="E1803" s="142" t="s">
        <v>4902</v>
      </c>
      <c r="F1803" s="156">
        <v>33750602</v>
      </c>
      <c r="G1803" s="144"/>
      <c r="H1803" s="145" t="s">
        <v>4903</v>
      </c>
      <c r="I1803" s="32" t="s">
        <v>4838</v>
      </c>
      <c r="J1803" s="146">
        <v>40949</v>
      </c>
      <c r="K1803" s="147">
        <v>1574650</v>
      </c>
      <c r="L1803" s="148" t="s">
        <v>43</v>
      </c>
      <c r="M1803" s="149" t="s">
        <v>4812</v>
      </c>
      <c r="N1803" s="149" t="s">
        <v>22</v>
      </c>
      <c r="O1803" s="149" t="s">
        <v>23</v>
      </c>
      <c r="P1803" s="149" t="s">
        <v>4813</v>
      </c>
      <c r="Q1803" s="149"/>
    </row>
    <row r="1804" spans="1:17" ht="127.5" x14ac:dyDescent="0.25">
      <c r="A1804" s="7">
        <f t="shared" si="28"/>
        <v>1802</v>
      </c>
      <c r="B1804" s="141" t="s">
        <v>4808</v>
      </c>
      <c r="C1804" s="141">
        <v>891180084</v>
      </c>
      <c r="D1804" s="141">
        <v>2</v>
      </c>
      <c r="E1804" s="142" t="s">
        <v>4904</v>
      </c>
      <c r="F1804" s="156">
        <v>55178602</v>
      </c>
      <c r="G1804" s="144"/>
      <c r="H1804" s="145" t="s">
        <v>4905</v>
      </c>
      <c r="I1804" s="32" t="s">
        <v>4838</v>
      </c>
      <c r="J1804" s="146">
        <v>40949</v>
      </c>
      <c r="K1804" s="147">
        <v>1574650</v>
      </c>
      <c r="L1804" s="148" t="s">
        <v>43</v>
      </c>
      <c r="M1804" s="149" t="s">
        <v>4812</v>
      </c>
      <c r="N1804" s="149" t="s">
        <v>22</v>
      </c>
      <c r="O1804" s="149" t="s">
        <v>23</v>
      </c>
      <c r="P1804" s="149" t="s">
        <v>4813</v>
      </c>
      <c r="Q1804" s="149"/>
    </row>
    <row r="1805" spans="1:17" ht="127.5" x14ac:dyDescent="0.25">
      <c r="A1805" s="7">
        <f t="shared" si="28"/>
        <v>1803</v>
      </c>
      <c r="B1805" s="141" t="s">
        <v>4808</v>
      </c>
      <c r="C1805" s="141">
        <v>891180084</v>
      </c>
      <c r="D1805" s="141">
        <v>2</v>
      </c>
      <c r="E1805" s="142" t="s">
        <v>4906</v>
      </c>
      <c r="F1805" s="156">
        <v>1015397541</v>
      </c>
      <c r="G1805" s="144"/>
      <c r="H1805" s="145" t="s">
        <v>4907</v>
      </c>
      <c r="I1805" s="32" t="s">
        <v>4838</v>
      </c>
      <c r="J1805" s="146">
        <v>40949</v>
      </c>
      <c r="K1805" s="147">
        <v>1574650</v>
      </c>
      <c r="L1805" s="148" t="s">
        <v>43</v>
      </c>
      <c r="M1805" s="149" t="s">
        <v>4812</v>
      </c>
      <c r="N1805" s="149" t="s">
        <v>22</v>
      </c>
      <c r="O1805" s="149" t="s">
        <v>23</v>
      </c>
      <c r="P1805" s="149" t="s">
        <v>4813</v>
      </c>
      <c r="Q1805" s="149"/>
    </row>
    <row r="1806" spans="1:17" ht="178.5" x14ac:dyDescent="0.25">
      <c r="A1806" s="7">
        <f t="shared" si="28"/>
        <v>1804</v>
      </c>
      <c r="B1806" s="141" t="s">
        <v>4808</v>
      </c>
      <c r="C1806" s="141">
        <v>891180084</v>
      </c>
      <c r="D1806" s="141">
        <v>2</v>
      </c>
      <c r="E1806" s="142" t="s">
        <v>4908</v>
      </c>
      <c r="F1806" s="144">
        <v>41510692</v>
      </c>
      <c r="G1806" s="144"/>
      <c r="H1806" s="145" t="s">
        <v>4909</v>
      </c>
      <c r="I1806" s="32" t="s">
        <v>4910</v>
      </c>
      <c r="J1806" s="146">
        <v>40949</v>
      </c>
      <c r="K1806" s="150">
        <v>9500000</v>
      </c>
      <c r="L1806" s="148" t="s">
        <v>43</v>
      </c>
      <c r="M1806" s="149" t="s">
        <v>4812</v>
      </c>
      <c r="N1806" s="149" t="s">
        <v>22</v>
      </c>
      <c r="O1806" s="149" t="s">
        <v>23</v>
      </c>
      <c r="P1806" s="149" t="s">
        <v>24</v>
      </c>
      <c r="Q1806" s="149"/>
    </row>
    <row r="1807" spans="1:17" ht="409.5" x14ac:dyDescent="0.25">
      <c r="A1807" s="7">
        <f t="shared" si="28"/>
        <v>1805</v>
      </c>
      <c r="B1807" s="141" t="s">
        <v>4808</v>
      </c>
      <c r="C1807" s="141">
        <v>891180084</v>
      </c>
      <c r="D1807" s="141">
        <v>2</v>
      </c>
      <c r="E1807" s="142" t="s">
        <v>4911</v>
      </c>
      <c r="F1807" s="144">
        <v>52083740</v>
      </c>
      <c r="G1807" s="144"/>
      <c r="H1807" s="145" t="s">
        <v>4912</v>
      </c>
      <c r="I1807" s="32" t="s">
        <v>4913</v>
      </c>
      <c r="J1807" s="146">
        <v>41183</v>
      </c>
      <c r="K1807" s="150">
        <v>2894996</v>
      </c>
      <c r="L1807" s="148" t="s">
        <v>43</v>
      </c>
      <c r="M1807" s="149" t="s">
        <v>4812</v>
      </c>
      <c r="N1807" s="149" t="s">
        <v>22</v>
      </c>
      <c r="O1807" s="149" t="s">
        <v>23</v>
      </c>
      <c r="P1807" s="149" t="s">
        <v>24</v>
      </c>
      <c r="Q1807" s="149" t="s">
        <v>4835</v>
      </c>
    </row>
    <row r="1808" spans="1:17" ht="293.25" x14ac:dyDescent="0.25">
      <c r="A1808" s="7">
        <f t="shared" si="28"/>
        <v>1806</v>
      </c>
      <c r="B1808" s="141" t="s">
        <v>4808</v>
      </c>
      <c r="C1808" s="141">
        <v>891180084</v>
      </c>
      <c r="D1808" s="141">
        <v>2</v>
      </c>
      <c r="E1808" s="142" t="s">
        <v>4914</v>
      </c>
      <c r="F1808" s="144">
        <v>12114696</v>
      </c>
      <c r="G1808" s="144"/>
      <c r="H1808" s="145" t="s">
        <v>4915</v>
      </c>
      <c r="I1808" s="32" t="s">
        <v>4916</v>
      </c>
      <c r="J1808" s="146">
        <v>40970</v>
      </c>
      <c r="K1808" s="150">
        <v>2511480</v>
      </c>
      <c r="L1808" s="148" t="s">
        <v>43</v>
      </c>
      <c r="M1808" s="149" t="s">
        <v>4812</v>
      </c>
      <c r="N1808" s="149" t="s">
        <v>22</v>
      </c>
      <c r="O1808" s="149" t="s">
        <v>23</v>
      </c>
      <c r="P1808" s="149" t="s">
        <v>24</v>
      </c>
      <c r="Q1808" s="149"/>
    </row>
    <row r="1809" spans="1:17" ht="306" x14ac:dyDescent="0.25">
      <c r="A1809" s="7">
        <f t="shared" si="28"/>
        <v>1807</v>
      </c>
      <c r="B1809" s="141" t="s">
        <v>4808</v>
      </c>
      <c r="C1809" s="141">
        <v>891180084</v>
      </c>
      <c r="D1809" s="141">
        <v>2</v>
      </c>
      <c r="E1809" s="142" t="s">
        <v>4877</v>
      </c>
      <c r="F1809" s="143">
        <v>36314509</v>
      </c>
      <c r="G1809" s="144"/>
      <c r="H1809" s="145" t="s">
        <v>4917</v>
      </c>
      <c r="I1809" s="32" t="s">
        <v>4918</v>
      </c>
      <c r="J1809" s="146">
        <v>40970</v>
      </c>
      <c r="K1809" s="150">
        <v>1233320</v>
      </c>
      <c r="L1809" s="148" t="s">
        <v>43</v>
      </c>
      <c r="M1809" s="149" t="s">
        <v>4812</v>
      </c>
      <c r="N1809" s="149" t="s">
        <v>22</v>
      </c>
      <c r="O1809" s="149" t="s">
        <v>23</v>
      </c>
      <c r="P1809" s="149" t="s">
        <v>24</v>
      </c>
      <c r="Q1809" s="149"/>
    </row>
    <row r="1810" spans="1:17" ht="191.25" x14ac:dyDescent="0.25">
      <c r="A1810" s="7">
        <f t="shared" si="28"/>
        <v>1808</v>
      </c>
      <c r="B1810" s="141" t="s">
        <v>4808</v>
      </c>
      <c r="C1810" s="141">
        <v>891180084</v>
      </c>
      <c r="D1810" s="141">
        <v>2</v>
      </c>
      <c r="E1810" s="142" t="s">
        <v>4919</v>
      </c>
      <c r="F1810" s="144">
        <v>43433168</v>
      </c>
      <c r="G1810" s="144"/>
      <c r="H1810" s="145" t="s">
        <v>4920</v>
      </c>
      <c r="I1810" s="32" t="s">
        <v>4921</v>
      </c>
      <c r="J1810" s="146">
        <v>40969</v>
      </c>
      <c r="K1810" s="150">
        <v>2182362</v>
      </c>
      <c r="L1810" s="148" t="s">
        <v>43</v>
      </c>
      <c r="M1810" s="149" t="s">
        <v>4812</v>
      </c>
      <c r="N1810" s="149" t="s">
        <v>22</v>
      </c>
      <c r="O1810" s="149" t="s">
        <v>23</v>
      </c>
      <c r="P1810" s="149" t="s">
        <v>24</v>
      </c>
      <c r="Q1810" s="149" t="s">
        <v>4835</v>
      </c>
    </row>
    <row r="1811" spans="1:17" ht="242.25" x14ac:dyDescent="0.25">
      <c r="A1811" s="7">
        <f t="shared" si="28"/>
        <v>1809</v>
      </c>
      <c r="B1811" s="141" t="s">
        <v>4808</v>
      </c>
      <c r="C1811" s="141">
        <v>891180084</v>
      </c>
      <c r="D1811" s="141">
        <v>2</v>
      </c>
      <c r="E1811" s="142" t="s">
        <v>3341</v>
      </c>
      <c r="F1811" s="144">
        <v>55160064</v>
      </c>
      <c r="G1811" s="144"/>
      <c r="H1811" s="145" t="s">
        <v>4922</v>
      </c>
      <c r="I1811" s="32" t="s">
        <v>4923</v>
      </c>
      <c r="J1811" s="146">
        <v>40973</v>
      </c>
      <c r="K1811" s="150">
        <v>4499866</v>
      </c>
      <c r="L1811" s="148" t="s">
        <v>43</v>
      </c>
      <c r="M1811" s="149" t="s">
        <v>4812</v>
      </c>
      <c r="N1811" s="149" t="s">
        <v>22</v>
      </c>
      <c r="O1811" s="149"/>
      <c r="P1811" s="149"/>
      <c r="Q1811" s="149"/>
    </row>
    <row r="1812" spans="1:17" ht="191.25" x14ac:dyDescent="0.25">
      <c r="A1812" s="7">
        <f t="shared" si="28"/>
        <v>1810</v>
      </c>
      <c r="B1812" s="141" t="s">
        <v>4808</v>
      </c>
      <c r="C1812" s="141">
        <v>891180084</v>
      </c>
      <c r="D1812" s="141">
        <v>2</v>
      </c>
      <c r="E1812" s="142" t="s">
        <v>4924</v>
      </c>
      <c r="F1812" s="144">
        <v>17095514</v>
      </c>
      <c r="G1812" s="144"/>
      <c r="H1812" s="145" t="s">
        <v>4925</v>
      </c>
      <c r="I1812" s="32" t="s">
        <v>4921</v>
      </c>
      <c r="J1812" s="146">
        <v>40970</v>
      </c>
      <c r="K1812" s="150">
        <v>2182362</v>
      </c>
      <c r="L1812" s="148" t="s">
        <v>43</v>
      </c>
      <c r="M1812" s="149" t="s">
        <v>4812</v>
      </c>
      <c r="N1812" s="149" t="s">
        <v>22</v>
      </c>
      <c r="O1812" s="149" t="s">
        <v>23</v>
      </c>
      <c r="P1812" s="149" t="s">
        <v>24</v>
      </c>
      <c r="Q1812" s="149" t="s">
        <v>4835</v>
      </c>
    </row>
    <row r="1813" spans="1:17" ht="318.75" x14ac:dyDescent="0.25">
      <c r="A1813" s="7">
        <f t="shared" si="28"/>
        <v>1811</v>
      </c>
      <c r="B1813" s="141" t="s">
        <v>4808</v>
      </c>
      <c r="C1813" s="141">
        <v>891180084</v>
      </c>
      <c r="D1813" s="141">
        <v>2</v>
      </c>
      <c r="E1813" s="142" t="s">
        <v>2162</v>
      </c>
      <c r="F1813" s="144">
        <v>24230438</v>
      </c>
      <c r="G1813" s="144"/>
      <c r="H1813" s="145" t="s">
        <v>4926</v>
      </c>
      <c r="I1813" s="32" t="s">
        <v>4927</v>
      </c>
      <c r="J1813" s="146">
        <v>40977</v>
      </c>
      <c r="K1813" s="150">
        <v>2529768</v>
      </c>
      <c r="L1813" s="148" t="s">
        <v>43</v>
      </c>
      <c r="M1813" s="149" t="s">
        <v>4812</v>
      </c>
      <c r="N1813" s="149" t="s">
        <v>22</v>
      </c>
      <c r="O1813" s="149" t="s">
        <v>23</v>
      </c>
      <c r="P1813" s="149" t="s">
        <v>24</v>
      </c>
      <c r="Q1813" s="149" t="s">
        <v>4835</v>
      </c>
    </row>
    <row r="1814" spans="1:17" ht="318.75" x14ac:dyDescent="0.25">
      <c r="A1814" s="7">
        <f t="shared" si="28"/>
        <v>1812</v>
      </c>
      <c r="B1814" s="141" t="s">
        <v>4808</v>
      </c>
      <c r="C1814" s="141">
        <v>891180084</v>
      </c>
      <c r="D1814" s="141">
        <v>2</v>
      </c>
      <c r="E1814" s="142" t="s">
        <v>4928</v>
      </c>
      <c r="F1814" s="143">
        <v>36305802</v>
      </c>
      <c r="G1814" s="144">
        <v>1</v>
      </c>
      <c r="H1814" s="145" t="s">
        <v>4929</v>
      </c>
      <c r="I1814" s="32" t="s">
        <v>4930</v>
      </c>
      <c r="J1814" s="146">
        <v>40977</v>
      </c>
      <c r="K1814" s="150">
        <v>1345440</v>
      </c>
      <c r="L1814" s="148" t="s">
        <v>43</v>
      </c>
      <c r="M1814" s="149" t="s">
        <v>4812</v>
      </c>
      <c r="N1814" s="149" t="s">
        <v>22</v>
      </c>
      <c r="O1814" s="149" t="s">
        <v>23</v>
      </c>
      <c r="P1814" s="149" t="s">
        <v>24</v>
      </c>
      <c r="Q1814" s="149"/>
    </row>
    <row r="1815" spans="1:17" ht="318.75" x14ac:dyDescent="0.25">
      <c r="A1815" s="7">
        <f t="shared" si="28"/>
        <v>1813</v>
      </c>
      <c r="B1815" s="141" t="s">
        <v>4808</v>
      </c>
      <c r="C1815" s="141">
        <v>891180084</v>
      </c>
      <c r="D1815" s="141">
        <v>2</v>
      </c>
      <c r="E1815" s="142" t="s">
        <v>4877</v>
      </c>
      <c r="F1815" s="143">
        <v>36314509</v>
      </c>
      <c r="G1815" s="155">
        <v>6</v>
      </c>
      <c r="H1815" s="145" t="s">
        <v>4931</v>
      </c>
      <c r="I1815" s="32" t="s">
        <v>4932</v>
      </c>
      <c r="J1815" s="146">
        <v>40996</v>
      </c>
      <c r="K1815" s="150">
        <v>1470505</v>
      </c>
      <c r="L1815" s="148" t="s">
        <v>43</v>
      </c>
      <c r="M1815" s="149" t="s">
        <v>4812</v>
      </c>
      <c r="N1815" s="149" t="s">
        <v>22</v>
      </c>
      <c r="O1815" s="149" t="s">
        <v>23</v>
      </c>
      <c r="P1815" s="149" t="s">
        <v>24</v>
      </c>
      <c r="Q1815" s="149"/>
    </row>
    <row r="1816" spans="1:17" ht="242.25" x14ac:dyDescent="0.25">
      <c r="A1816" s="7">
        <f t="shared" si="28"/>
        <v>1814</v>
      </c>
      <c r="B1816" s="141" t="s">
        <v>4808</v>
      </c>
      <c r="C1816" s="141">
        <v>891180084</v>
      </c>
      <c r="D1816" s="141">
        <v>2</v>
      </c>
      <c r="E1816" s="142" t="s">
        <v>3341</v>
      </c>
      <c r="F1816" s="144">
        <v>55160074</v>
      </c>
      <c r="G1816" s="144"/>
      <c r="H1816" s="145" t="s">
        <v>4933</v>
      </c>
      <c r="I1816" s="32" t="s">
        <v>4934</v>
      </c>
      <c r="J1816" s="146">
        <v>40998</v>
      </c>
      <c r="K1816" s="150">
        <v>5600000</v>
      </c>
      <c r="L1816" s="148" t="s">
        <v>43</v>
      </c>
      <c r="M1816" s="149" t="s">
        <v>4812</v>
      </c>
      <c r="N1816" s="149" t="s">
        <v>22</v>
      </c>
      <c r="O1816" s="149" t="s">
        <v>23</v>
      </c>
      <c r="P1816" s="149" t="s">
        <v>24</v>
      </c>
      <c r="Q1816" s="149"/>
    </row>
    <row r="1817" spans="1:17" ht="153" x14ac:dyDescent="0.25">
      <c r="A1817" s="7">
        <f t="shared" si="28"/>
        <v>1815</v>
      </c>
      <c r="B1817" s="141" t="s">
        <v>4808</v>
      </c>
      <c r="C1817" s="141">
        <v>891180084</v>
      </c>
      <c r="D1817" s="141">
        <v>2</v>
      </c>
      <c r="E1817" s="142" t="s">
        <v>444</v>
      </c>
      <c r="F1817" s="157">
        <v>26425002</v>
      </c>
      <c r="G1817" s="144"/>
      <c r="H1817" s="145" t="s">
        <v>4935</v>
      </c>
      <c r="I1817" s="32" t="s">
        <v>4936</v>
      </c>
      <c r="J1817" s="146">
        <v>40998</v>
      </c>
      <c r="K1817" s="147">
        <v>3149300</v>
      </c>
      <c r="L1817" s="148" t="s">
        <v>43</v>
      </c>
      <c r="M1817" s="149" t="s">
        <v>4812</v>
      </c>
      <c r="N1817" s="149" t="s">
        <v>22</v>
      </c>
      <c r="O1817" s="149" t="s">
        <v>23</v>
      </c>
      <c r="P1817" s="149" t="s">
        <v>4937</v>
      </c>
      <c r="Q1817" s="149"/>
    </row>
    <row r="1818" spans="1:17" ht="165.75" x14ac:dyDescent="0.25">
      <c r="A1818" s="7">
        <f t="shared" si="28"/>
        <v>1816</v>
      </c>
      <c r="B1818" s="141" t="s">
        <v>4808</v>
      </c>
      <c r="C1818" s="141">
        <v>891180084</v>
      </c>
      <c r="D1818" s="141">
        <v>2</v>
      </c>
      <c r="E1818" s="142" t="s">
        <v>4938</v>
      </c>
      <c r="F1818" s="157">
        <v>1075217097</v>
      </c>
      <c r="G1818" s="144"/>
      <c r="H1818" s="145" t="s">
        <v>4939</v>
      </c>
      <c r="I1818" s="32" t="s">
        <v>4940</v>
      </c>
      <c r="J1818" s="146">
        <v>40998</v>
      </c>
      <c r="K1818" s="147">
        <v>854810</v>
      </c>
      <c r="L1818" s="148" t="s">
        <v>43</v>
      </c>
      <c r="M1818" s="149" t="s">
        <v>4812</v>
      </c>
      <c r="N1818" s="149" t="s">
        <v>22</v>
      </c>
      <c r="O1818" s="149" t="s">
        <v>23</v>
      </c>
      <c r="P1818" s="149" t="s">
        <v>4813</v>
      </c>
      <c r="Q1818" s="149"/>
    </row>
    <row r="1819" spans="1:17" ht="191.25" x14ac:dyDescent="0.25">
      <c r="A1819" s="7">
        <f t="shared" si="28"/>
        <v>1817</v>
      </c>
      <c r="B1819" s="141" t="s">
        <v>4808</v>
      </c>
      <c r="C1819" s="141">
        <v>891180084</v>
      </c>
      <c r="D1819" s="141">
        <v>2</v>
      </c>
      <c r="E1819" s="142" t="s">
        <v>4941</v>
      </c>
      <c r="F1819" s="144">
        <v>6748421</v>
      </c>
      <c r="G1819" s="144"/>
      <c r="H1819" s="145" t="s">
        <v>4942</v>
      </c>
      <c r="I1819" s="32" t="s">
        <v>4921</v>
      </c>
      <c r="J1819" s="146">
        <v>41017</v>
      </c>
      <c r="K1819" s="150">
        <v>2792686</v>
      </c>
      <c r="L1819" s="148" t="s">
        <v>43</v>
      </c>
      <c r="M1819" s="149" t="s">
        <v>4812</v>
      </c>
      <c r="N1819" s="149" t="s">
        <v>22</v>
      </c>
      <c r="O1819" s="149" t="s">
        <v>23</v>
      </c>
      <c r="P1819" s="149" t="s">
        <v>24</v>
      </c>
      <c r="Q1819" s="149" t="s">
        <v>4835</v>
      </c>
    </row>
    <row r="1820" spans="1:17" ht="216.75" x14ac:dyDescent="0.25">
      <c r="A1820" s="7">
        <f t="shared" si="28"/>
        <v>1818</v>
      </c>
      <c r="B1820" s="141" t="s">
        <v>4808</v>
      </c>
      <c r="C1820" s="141">
        <v>891180084</v>
      </c>
      <c r="D1820" s="141">
        <v>2</v>
      </c>
      <c r="E1820" s="142" t="s">
        <v>2228</v>
      </c>
      <c r="F1820" s="144">
        <v>7732565</v>
      </c>
      <c r="G1820" s="144">
        <v>6</v>
      </c>
      <c r="H1820" s="145" t="s">
        <v>4943</v>
      </c>
      <c r="I1820" s="32" t="s">
        <v>4944</v>
      </c>
      <c r="J1820" s="146">
        <v>41022</v>
      </c>
      <c r="K1820" s="150">
        <v>20892688</v>
      </c>
      <c r="L1820" s="148" t="s">
        <v>43</v>
      </c>
      <c r="M1820" s="149" t="s">
        <v>4812</v>
      </c>
      <c r="N1820" s="149" t="s">
        <v>22</v>
      </c>
      <c r="O1820" s="149" t="s">
        <v>4945</v>
      </c>
      <c r="P1820" s="149" t="s">
        <v>24</v>
      </c>
      <c r="Q1820" s="149"/>
    </row>
    <row r="1821" spans="1:17" ht="153" x14ac:dyDescent="0.25">
      <c r="A1821" s="7">
        <f t="shared" si="28"/>
        <v>1819</v>
      </c>
      <c r="B1821" s="141" t="s">
        <v>4808</v>
      </c>
      <c r="C1821" s="141">
        <v>891180084</v>
      </c>
      <c r="D1821" s="141">
        <v>2</v>
      </c>
      <c r="E1821" s="142" t="s">
        <v>4873</v>
      </c>
      <c r="F1821" s="157">
        <v>55157227</v>
      </c>
      <c r="G1821" s="144"/>
      <c r="H1821" s="158" t="s">
        <v>4946</v>
      </c>
      <c r="I1821" s="32" t="s">
        <v>4947</v>
      </c>
      <c r="J1821" s="146">
        <v>41022</v>
      </c>
      <c r="K1821" s="147">
        <v>3149300</v>
      </c>
      <c r="L1821" s="148" t="s">
        <v>43</v>
      </c>
      <c r="M1821" s="149" t="s">
        <v>4812</v>
      </c>
      <c r="N1821" s="149" t="s">
        <v>22</v>
      </c>
      <c r="O1821" s="149" t="s">
        <v>23</v>
      </c>
      <c r="P1821" s="149" t="s">
        <v>4813</v>
      </c>
      <c r="Q1821" s="149"/>
    </row>
    <row r="1822" spans="1:17" ht="153" x14ac:dyDescent="0.25">
      <c r="A1822" s="7">
        <f t="shared" si="28"/>
        <v>1820</v>
      </c>
      <c r="B1822" s="141" t="s">
        <v>4808</v>
      </c>
      <c r="C1822" s="141">
        <v>891180084</v>
      </c>
      <c r="D1822" s="141">
        <v>2</v>
      </c>
      <c r="E1822" s="142" t="s">
        <v>4854</v>
      </c>
      <c r="F1822" s="157">
        <v>7696519</v>
      </c>
      <c r="G1822" s="144"/>
      <c r="H1822" s="158" t="s">
        <v>4948</v>
      </c>
      <c r="I1822" s="32" t="s">
        <v>4949</v>
      </c>
      <c r="J1822" s="146">
        <v>41022</v>
      </c>
      <c r="K1822" s="147">
        <v>4723950</v>
      </c>
      <c r="L1822" s="148" t="s">
        <v>43</v>
      </c>
      <c r="M1822" s="149" t="s">
        <v>4812</v>
      </c>
      <c r="N1822" s="149" t="s">
        <v>22</v>
      </c>
      <c r="O1822" s="149" t="s">
        <v>23</v>
      </c>
      <c r="P1822" s="149" t="s">
        <v>4813</v>
      </c>
      <c r="Q1822" s="149"/>
    </row>
    <row r="1823" spans="1:17" ht="153" x14ac:dyDescent="0.25">
      <c r="A1823" s="7">
        <f t="shared" si="28"/>
        <v>1821</v>
      </c>
      <c r="B1823" s="141" t="s">
        <v>4808</v>
      </c>
      <c r="C1823" s="141">
        <v>891180084</v>
      </c>
      <c r="D1823" s="141">
        <v>2</v>
      </c>
      <c r="E1823" s="142" t="s">
        <v>2356</v>
      </c>
      <c r="F1823" s="157">
        <v>26421468</v>
      </c>
      <c r="G1823" s="144"/>
      <c r="H1823" s="158" t="s">
        <v>4950</v>
      </c>
      <c r="I1823" s="32" t="s">
        <v>4947</v>
      </c>
      <c r="J1823" s="146">
        <v>41022</v>
      </c>
      <c r="K1823" s="147">
        <v>3149300</v>
      </c>
      <c r="L1823" s="148" t="s">
        <v>43</v>
      </c>
      <c r="M1823" s="149" t="s">
        <v>4812</v>
      </c>
      <c r="N1823" s="149" t="s">
        <v>22</v>
      </c>
      <c r="O1823" s="149" t="s">
        <v>23</v>
      </c>
      <c r="P1823" s="149" t="s">
        <v>4813</v>
      </c>
      <c r="Q1823" s="149"/>
    </row>
    <row r="1824" spans="1:17" ht="140.25" x14ac:dyDescent="0.25">
      <c r="A1824" s="7">
        <f t="shared" si="28"/>
        <v>1822</v>
      </c>
      <c r="B1824" s="141" t="s">
        <v>4808</v>
      </c>
      <c r="C1824" s="141">
        <v>891180084</v>
      </c>
      <c r="D1824" s="141">
        <v>2</v>
      </c>
      <c r="E1824" s="142" t="s">
        <v>4859</v>
      </c>
      <c r="F1824" s="157">
        <v>7732070</v>
      </c>
      <c r="G1824" s="144"/>
      <c r="H1824" s="158" t="s">
        <v>4951</v>
      </c>
      <c r="I1824" s="32" t="s">
        <v>4952</v>
      </c>
      <c r="J1824" s="146">
        <v>41022</v>
      </c>
      <c r="K1824" s="147">
        <v>1574650</v>
      </c>
      <c r="L1824" s="148" t="s">
        <v>43</v>
      </c>
      <c r="M1824" s="149" t="s">
        <v>4812</v>
      </c>
      <c r="N1824" s="149" t="s">
        <v>22</v>
      </c>
      <c r="O1824" s="149" t="s">
        <v>23</v>
      </c>
      <c r="P1824" s="149" t="s">
        <v>4813</v>
      </c>
      <c r="Q1824" s="149"/>
    </row>
    <row r="1825" spans="1:17" ht="153" x14ac:dyDescent="0.25">
      <c r="A1825" s="7">
        <f t="shared" si="28"/>
        <v>1823</v>
      </c>
      <c r="B1825" s="141" t="s">
        <v>4808</v>
      </c>
      <c r="C1825" s="141">
        <v>891180084</v>
      </c>
      <c r="D1825" s="141">
        <v>2</v>
      </c>
      <c r="E1825" s="142" t="s">
        <v>2440</v>
      </c>
      <c r="F1825" s="157">
        <v>52115682</v>
      </c>
      <c r="G1825" s="144"/>
      <c r="H1825" s="158" t="s">
        <v>4953</v>
      </c>
      <c r="I1825" s="32" t="s">
        <v>4947</v>
      </c>
      <c r="J1825" s="146">
        <v>41022</v>
      </c>
      <c r="K1825" s="147">
        <v>3149300</v>
      </c>
      <c r="L1825" s="148" t="s">
        <v>43</v>
      </c>
      <c r="M1825" s="149" t="s">
        <v>4812</v>
      </c>
      <c r="N1825" s="149" t="s">
        <v>22</v>
      </c>
      <c r="O1825" s="149" t="s">
        <v>23</v>
      </c>
      <c r="P1825" s="149" t="s">
        <v>4813</v>
      </c>
      <c r="Q1825" s="149"/>
    </row>
    <row r="1826" spans="1:17" ht="140.25" x14ac:dyDescent="0.25">
      <c r="A1826" s="7">
        <f t="shared" si="28"/>
        <v>1824</v>
      </c>
      <c r="B1826" s="141" t="s">
        <v>4808</v>
      </c>
      <c r="C1826" s="141">
        <v>891180084</v>
      </c>
      <c r="D1826" s="141">
        <v>2</v>
      </c>
      <c r="E1826" s="142" t="s">
        <v>4846</v>
      </c>
      <c r="F1826" s="157">
        <v>36069290</v>
      </c>
      <c r="G1826" s="144"/>
      <c r="H1826" s="158" t="s">
        <v>4954</v>
      </c>
      <c r="I1826" s="32" t="s">
        <v>4952</v>
      </c>
      <c r="J1826" s="146">
        <v>41022</v>
      </c>
      <c r="K1826" s="147">
        <v>1574650</v>
      </c>
      <c r="L1826" s="148" t="s">
        <v>43</v>
      </c>
      <c r="M1826" s="149" t="s">
        <v>4812</v>
      </c>
      <c r="N1826" s="149" t="s">
        <v>22</v>
      </c>
      <c r="O1826" s="149" t="s">
        <v>23</v>
      </c>
      <c r="P1826" s="149" t="s">
        <v>4813</v>
      </c>
      <c r="Q1826" s="149"/>
    </row>
    <row r="1827" spans="1:17" ht="140.25" x14ac:dyDescent="0.25">
      <c r="A1827" s="7">
        <f t="shared" si="28"/>
        <v>1825</v>
      </c>
      <c r="B1827" s="141" t="s">
        <v>4808</v>
      </c>
      <c r="C1827" s="141">
        <v>891180084</v>
      </c>
      <c r="D1827" s="141">
        <v>2</v>
      </c>
      <c r="E1827" s="142" t="s">
        <v>4890</v>
      </c>
      <c r="F1827" s="157">
        <v>36307606</v>
      </c>
      <c r="G1827" s="144"/>
      <c r="H1827" s="158" t="s">
        <v>4955</v>
      </c>
      <c r="I1827" s="32" t="s">
        <v>4952</v>
      </c>
      <c r="J1827" s="146">
        <v>41022</v>
      </c>
      <c r="K1827" s="147">
        <v>1574650</v>
      </c>
      <c r="L1827" s="148" t="s">
        <v>43</v>
      </c>
      <c r="M1827" s="149" t="s">
        <v>4812</v>
      </c>
      <c r="N1827" s="149" t="s">
        <v>22</v>
      </c>
      <c r="O1827" s="149" t="s">
        <v>23</v>
      </c>
      <c r="P1827" s="149" t="s">
        <v>4813</v>
      </c>
      <c r="Q1827" s="149"/>
    </row>
    <row r="1828" spans="1:17" ht="140.25" x14ac:dyDescent="0.25">
      <c r="A1828" s="7">
        <f t="shared" si="28"/>
        <v>1826</v>
      </c>
      <c r="B1828" s="141" t="s">
        <v>4808</v>
      </c>
      <c r="C1828" s="141">
        <v>891180084</v>
      </c>
      <c r="D1828" s="141">
        <v>2</v>
      </c>
      <c r="E1828" s="142" t="s">
        <v>4956</v>
      </c>
      <c r="F1828" s="157">
        <v>36306270</v>
      </c>
      <c r="G1828" s="144"/>
      <c r="H1828" s="158" t="s">
        <v>4957</v>
      </c>
      <c r="I1828" s="32" t="s">
        <v>4952</v>
      </c>
      <c r="J1828" s="146">
        <v>41022</v>
      </c>
      <c r="K1828" s="147">
        <v>1574650</v>
      </c>
      <c r="L1828" s="148" t="s">
        <v>43</v>
      </c>
      <c r="M1828" s="149" t="s">
        <v>4812</v>
      </c>
      <c r="N1828" s="149" t="s">
        <v>22</v>
      </c>
      <c r="O1828" s="149" t="s">
        <v>23</v>
      </c>
      <c r="P1828" s="149" t="s">
        <v>4813</v>
      </c>
      <c r="Q1828" s="149"/>
    </row>
    <row r="1829" spans="1:17" ht="153" x14ac:dyDescent="0.25">
      <c r="A1829" s="7">
        <f t="shared" si="28"/>
        <v>1827</v>
      </c>
      <c r="B1829" s="141" t="s">
        <v>4808</v>
      </c>
      <c r="C1829" s="141">
        <v>891180084</v>
      </c>
      <c r="D1829" s="141">
        <v>2</v>
      </c>
      <c r="E1829" s="142" t="s">
        <v>4875</v>
      </c>
      <c r="F1829" s="157">
        <v>7697030</v>
      </c>
      <c r="G1829" s="144"/>
      <c r="H1829" s="158" t="s">
        <v>4958</v>
      </c>
      <c r="I1829" s="32" t="s">
        <v>4947</v>
      </c>
      <c r="J1829" s="146">
        <v>41022</v>
      </c>
      <c r="K1829" s="147">
        <v>3149300</v>
      </c>
      <c r="L1829" s="148" t="s">
        <v>43</v>
      </c>
      <c r="M1829" s="149" t="s">
        <v>4812</v>
      </c>
      <c r="N1829" s="149" t="s">
        <v>22</v>
      </c>
      <c r="O1829" s="149" t="s">
        <v>23</v>
      </c>
      <c r="P1829" s="149" t="s">
        <v>4813</v>
      </c>
      <c r="Q1829" s="149"/>
    </row>
    <row r="1830" spans="1:17" ht="153" x14ac:dyDescent="0.25">
      <c r="A1830" s="7">
        <f t="shared" si="28"/>
        <v>1828</v>
      </c>
      <c r="B1830" s="141" t="s">
        <v>4808</v>
      </c>
      <c r="C1830" s="141">
        <v>891180084</v>
      </c>
      <c r="D1830" s="141">
        <v>2</v>
      </c>
      <c r="E1830" s="142" t="s">
        <v>4836</v>
      </c>
      <c r="F1830" s="157">
        <v>7718196</v>
      </c>
      <c r="G1830" s="144"/>
      <c r="H1830" s="158" t="s">
        <v>4959</v>
      </c>
      <c r="I1830" s="32" t="s">
        <v>4947</v>
      </c>
      <c r="J1830" s="146">
        <v>41022</v>
      </c>
      <c r="K1830" s="147">
        <v>3149300</v>
      </c>
      <c r="L1830" s="148" t="s">
        <v>43</v>
      </c>
      <c r="M1830" s="149" t="s">
        <v>4812</v>
      </c>
      <c r="N1830" s="149" t="s">
        <v>22</v>
      </c>
      <c r="O1830" s="149" t="s">
        <v>23</v>
      </c>
      <c r="P1830" s="149" t="s">
        <v>4813</v>
      </c>
      <c r="Q1830" s="149"/>
    </row>
    <row r="1831" spans="1:17" ht="153" x14ac:dyDescent="0.25">
      <c r="A1831" s="7">
        <f t="shared" si="28"/>
        <v>1829</v>
      </c>
      <c r="B1831" s="141" t="s">
        <v>4808</v>
      </c>
      <c r="C1831" s="141">
        <v>891180084</v>
      </c>
      <c r="D1831" s="141">
        <v>2</v>
      </c>
      <c r="E1831" s="142" t="s">
        <v>2623</v>
      </c>
      <c r="F1831" s="157">
        <v>7730600</v>
      </c>
      <c r="G1831" s="144"/>
      <c r="H1831" s="158" t="s">
        <v>4960</v>
      </c>
      <c r="I1831" s="32" t="s">
        <v>4949</v>
      </c>
      <c r="J1831" s="146">
        <v>41022</v>
      </c>
      <c r="K1831" s="147">
        <v>4723950</v>
      </c>
      <c r="L1831" s="148" t="s">
        <v>43</v>
      </c>
      <c r="M1831" s="149" t="s">
        <v>4812</v>
      </c>
      <c r="N1831" s="149" t="s">
        <v>22</v>
      </c>
      <c r="O1831" s="149" t="s">
        <v>23</v>
      </c>
      <c r="P1831" s="149" t="s">
        <v>4813</v>
      </c>
      <c r="Q1831" s="149"/>
    </row>
    <row r="1832" spans="1:17" ht="153" x14ac:dyDescent="0.25">
      <c r="A1832" s="7">
        <f t="shared" si="28"/>
        <v>1830</v>
      </c>
      <c r="B1832" s="141" t="s">
        <v>4808</v>
      </c>
      <c r="C1832" s="141">
        <v>891180084</v>
      </c>
      <c r="D1832" s="141">
        <v>2</v>
      </c>
      <c r="E1832" s="142" t="s">
        <v>4848</v>
      </c>
      <c r="F1832" s="157">
        <v>26421024</v>
      </c>
      <c r="G1832" s="144"/>
      <c r="H1832" s="158" t="s">
        <v>4961</v>
      </c>
      <c r="I1832" s="32" t="s">
        <v>4947</v>
      </c>
      <c r="J1832" s="146">
        <v>41022</v>
      </c>
      <c r="K1832" s="147">
        <v>3149300</v>
      </c>
      <c r="L1832" s="148" t="s">
        <v>43</v>
      </c>
      <c r="M1832" s="149" t="s">
        <v>4812</v>
      </c>
      <c r="N1832" s="149" t="s">
        <v>22</v>
      </c>
      <c r="O1832" s="149" t="s">
        <v>23</v>
      </c>
      <c r="P1832" s="149" t="s">
        <v>4813</v>
      </c>
      <c r="Q1832" s="149"/>
    </row>
    <row r="1833" spans="1:17" ht="140.25" x14ac:dyDescent="0.25">
      <c r="A1833" s="7">
        <f t="shared" si="28"/>
        <v>1831</v>
      </c>
      <c r="B1833" s="141" t="s">
        <v>4808</v>
      </c>
      <c r="C1833" s="141">
        <v>891180084</v>
      </c>
      <c r="D1833" s="141">
        <v>2</v>
      </c>
      <c r="E1833" s="142" t="s">
        <v>4880</v>
      </c>
      <c r="F1833" s="157">
        <v>7713382</v>
      </c>
      <c r="G1833" s="144"/>
      <c r="H1833" s="158" t="s">
        <v>4962</v>
      </c>
      <c r="I1833" s="32" t="s">
        <v>4952</v>
      </c>
      <c r="J1833" s="146">
        <v>41022</v>
      </c>
      <c r="K1833" s="147">
        <v>1574650</v>
      </c>
      <c r="L1833" s="148" t="s">
        <v>43</v>
      </c>
      <c r="M1833" s="149" t="s">
        <v>4812</v>
      </c>
      <c r="N1833" s="149" t="s">
        <v>22</v>
      </c>
      <c r="O1833" s="149" t="s">
        <v>23</v>
      </c>
      <c r="P1833" s="149" t="s">
        <v>4813</v>
      </c>
      <c r="Q1833" s="149"/>
    </row>
    <row r="1834" spans="1:17" ht="153" x14ac:dyDescent="0.25">
      <c r="A1834" s="7">
        <f t="shared" si="28"/>
        <v>1832</v>
      </c>
      <c r="B1834" s="141" t="s">
        <v>4808</v>
      </c>
      <c r="C1834" s="141">
        <v>891180084</v>
      </c>
      <c r="D1834" s="141">
        <v>2</v>
      </c>
      <c r="E1834" s="142" t="s">
        <v>4851</v>
      </c>
      <c r="F1834" s="157">
        <v>7692704</v>
      </c>
      <c r="G1834" s="144"/>
      <c r="H1834" s="158" t="s">
        <v>4963</v>
      </c>
      <c r="I1834" s="32" t="s">
        <v>4947</v>
      </c>
      <c r="J1834" s="146">
        <v>41022</v>
      </c>
      <c r="K1834" s="147">
        <v>3149300</v>
      </c>
      <c r="L1834" s="148" t="s">
        <v>43</v>
      </c>
      <c r="M1834" s="149" t="s">
        <v>4812</v>
      </c>
      <c r="N1834" s="149" t="s">
        <v>22</v>
      </c>
      <c r="O1834" s="149" t="s">
        <v>23</v>
      </c>
      <c r="P1834" s="149" t="s">
        <v>4813</v>
      </c>
      <c r="Q1834" s="149"/>
    </row>
    <row r="1835" spans="1:17" ht="153" x14ac:dyDescent="0.25">
      <c r="A1835" s="7">
        <f t="shared" si="28"/>
        <v>1833</v>
      </c>
      <c r="B1835" s="141" t="s">
        <v>4808</v>
      </c>
      <c r="C1835" s="141">
        <v>891180084</v>
      </c>
      <c r="D1835" s="141">
        <v>2</v>
      </c>
      <c r="E1835" s="142" t="s">
        <v>4839</v>
      </c>
      <c r="F1835" s="157">
        <v>55180042</v>
      </c>
      <c r="G1835" s="144"/>
      <c r="H1835" s="158" t="s">
        <v>4964</v>
      </c>
      <c r="I1835" s="32" t="s">
        <v>4947</v>
      </c>
      <c r="J1835" s="146">
        <v>41022</v>
      </c>
      <c r="K1835" s="147">
        <v>3363220</v>
      </c>
      <c r="L1835" s="148" t="s">
        <v>43</v>
      </c>
      <c r="M1835" s="149" t="s">
        <v>4812</v>
      </c>
      <c r="N1835" s="149" t="s">
        <v>22</v>
      </c>
      <c r="O1835" s="149" t="s">
        <v>23</v>
      </c>
      <c r="P1835" s="149" t="s">
        <v>4813</v>
      </c>
      <c r="Q1835" s="149"/>
    </row>
    <row r="1836" spans="1:17" ht="242.25" x14ac:dyDescent="0.25">
      <c r="A1836" s="7">
        <f t="shared" si="28"/>
        <v>1834</v>
      </c>
      <c r="B1836" s="141" t="s">
        <v>4808</v>
      </c>
      <c r="C1836" s="141">
        <v>891180084</v>
      </c>
      <c r="D1836" s="141">
        <v>2</v>
      </c>
      <c r="E1836" s="142" t="s">
        <v>2231</v>
      </c>
      <c r="F1836" s="144">
        <v>55179600</v>
      </c>
      <c r="G1836" s="144">
        <v>9</v>
      </c>
      <c r="H1836" s="158" t="s">
        <v>4965</v>
      </c>
      <c r="I1836" s="32" t="s">
        <v>4966</v>
      </c>
      <c r="J1836" s="146">
        <v>41007</v>
      </c>
      <c r="K1836" s="150">
        <v>12000000</v>
      </c>
      <c r="L1836" s="148" t="s">
        <v>43</v>
      </c>
      <c r="M1836" s="149" t="s">
        <v>4812</v>
      </c>
      <c r="N1836" s="149" t="s">
        <v>22</v>
      </c>
      <c r="O1836" s="149" t="s">
        <v>23</v>
      </c>
      <c r="P1836" s="149" t="s">
        <v>24</v>
      </c>
      <c r="Q1836" s="149"/>
    </row>
    <row r="1837" spans="1:17" ht="191.25" x14ac:dyDescent="0.25">
      <c r="A1837" s="7">
        <f t="shared" si="28"/>
        <v>1835</v>
      </c>
      <c r="B1837" s="141" t="s">
        <v>4808</v>
      </c>
      <c r="C1837" s="141">
        <v>891180084</v>
      </c>
      <c r="D1837" s="141">
        <v>2</v>
      </c>
      <c r="E1837" s="142" t="s">
        <v>4967</v>
      </c>
      <c r="F1837" s="144">
        <v>16692217</v>
      </c>
      <c r="G1837" s="144"/>
      <c r="H1837" s="158" t="s">
        <v>4968</v>
      </c>
      <c r="I1837" s="32" t="s">
        <v>4921</v>
      </c>
      <c r="J1837" s="146">
        <v>41024</v>
      </c>
      <c r="K1837" s="150">
        <v>2182362</v>
      </c>
      <c r="L1837" s="148" t="s">
        <v>43</v>
      </c>
      <c r="M1837" s="149" t="s">
        <v>4812</v>
      </c>
      <c r="N1837" s="149" t="s">
        <v>22</v>
      </c>
      <c r="O1837" s="149" t="s">
        <v>23</v>
      </c>
      <c r="P1837" s="149" t="s">
        <v>24</v>
      </c>
      <c r="Q1837" s="149" t="s">
        <v>4835</v>
      </c>
    </row>
    <row r="1838" spans="1:17" ht="191.25" x14ac:dyDescent="0.25">
      <c r="A1838" s="7">
        <f t="shared" si="28"/>
        <v>1836</v>
      </c>
      <c r="B1838" s="141" t="s">
        <v>4808</v>
      </c>
      <c r="C1838" s="141">
        <v>891180084</v>
      </c>
      <c r="D1838" s="141">
        <v>2</v>
      </c>
      <c r="E1838" s="142" t="s">
        <v>4969</v>
      </c>
      <c r="F1838" s="144">
        <v>19050650</v>
      </c>
      <c r="G1838" s="144"/>
      <c r="H1838" s="158" t="s">
        <v>4970</v>
      </c>
      <c r="I1838" s="32" t="s">
        <v>4921</v>
      </c>
      <c r="J1838" s="146">
        <v>41024</v>
      </c>
      <c r="K1838" s="150">
        <v>2182362</v>
      </c>
      <c r="L1838" s="148" t="s">
        <v>43</v>
      </c>
      <c r="M1838" s="149" t="s">
        <v>4812</v>
      </c>
      <c r="N1838" s="149" t="s">
        <v>22</v>
      </c>
      <c r="O1838" s="149" t="s">
        <v>23</v>
      </c>
      <c r="P1838" s="149" t="s">
        <v>24</v>
      </c>
      <c r="Q1838" s="149" t="s">
        <v>4835</v>
      </c>
    </row>
    <row r="1839" spans="1:17" ht="204" x14ac:dyDescent="0.25">
      <c r="A1839" s="7">
        <f t="shared" si="28"/>
        <v>1837</v>
      </c>
      <c r="B1839" s="141" t="s">
        <v>4808</v>
      </c>
      <c r="C1839" s="141">
        <v>891180084</v>
      </c>
      <c r="D1839" s="141">
        <v>2</v>
      </c>
      <c r="E1839" s="142" t="s">
        <v>4971</v>
      </c>
      <c r="F1839" s="144">
        <v>55113223</v>
      </c>
      <c r="G1839" s="144">
        <v>1</v>
      </c>
      <c r="H1839" s="158" t="s">
        <v>4972</v>
      </c>
      <c r="I1839" s="32" t="s">
        <v>4973</v>
      </c>
      <c r="J1839" s="146">
        <v>41024</v>
      </c>
      <c r="K1839" s="150">
        <v>9080000</v>
      </c>
      <c r="L1839" s="148" t="s">
        <v>43</v>
      </c>
      <c r="M1839" s="149" t="s">
        <v>4812</v>
      </c>
      <c r="N1839" s="149" t="s">
        <v>22</v>
      </c>
      <c r="O1839" s="149" t="s">
        <v>23</v>
      </c>
      <c r="P1839" s="149" t="s">
        <v>24</v>
      </c>
      <c r="Q1839" s="149"/>
    </row>
    <row r="1840" spans="1:17" ht="344.25" x14ac:dyDescent="0.25">
      <c r="A1840" s="7">
        <f t="shared" si="28"/>
        <v>1838</v>
      </c>
      <c r="B1840" s="141" t="s">
        <v>4808</v>
      </c>
      <c r="C1840" s="141">
        <v>891180084</v>
      </c>
      <c r="D1840" s="141">
        <v>2</v>
      </c>
      <c r="E1840" s="142" t="s">
        <v>4974</v>
      </c>
      <c r="F1840" s="143">
        <v>12138722</v>
      </c>
      <c r="G1840" s="144">
        <v>7</v>
      </c>
      <c r="H1840" s="158" t="s">
        <v>4975</v>
      </c>
      <c r="I1840" s="32" t="s">
        <v>4976</v>
      </c>
      <c r="J1840" s="146">
        <v>41027</v>
      </c>
      <c r="K1840" s="150">
        <v>1798326</v>
      </c>
      <c r="L1840" s="148" t="s">
        <v>43</v>
      </c>
      <c r="M1840" s="149" t="s">
        <v>4812</v>
      </c>
      <c r="N1840" s="149" t="s">
        <v>22</v>
      </c>
      <c r="O1840" s="149" t="s">
        <v>23</v>
      </c>
      <c r="P1840" s="149" t="s">
        <v>24</v>
      </c>
      <c r="Q1840" s="149"/>
    </row>
    <row r="1841" spans="1:17" ht="127.5" x14ac:dyDescent="0.25">
      <c r="A1841" s="7">
        <f t="shared" si="28"/>
        <v>1839</v>
      </c>
      <c r="B1841" s="141" t="s">
        <v>4808</v>
      </c>
      <c r="C1841" s="141">
        <v>891180084</v>
      </c>
      <c r="D1841" s="141">
        <v>2</v>
      </c>
      <c r="E1841" s="142" t="s">
        <v>4977</v>
      </c>
      <c r="F1841" s="157">
        <v>55207689</v>
      </c>
      <c r="G1841" s="144"/>
      <c r="H1841" s="158" t="s">
        <v>4978</v>
      </c>
      <c r="I1841" s="32" t="s">
        <v>4979</v>
      </c>
      <c r="J1841" s="146">
        <v>41025</v>
      </c>
      <c r="K1841" s="147">
        <v>700000</v>
      </c>
      <c r="L1841" s="148" t="s">
        <v>43</v>
      </c>
      <c r="M1841" s="149" t="s">
        <v>4812</v>
      </c>
      <c r="N1841" s="149" t="s">
        <v>22</v>
      </c>
      <c r="O1841" s="149" t="s">
        <v>23</v>
      </c>
      <c r="P1841" s="149" t="s">
        <v>4937</v>
      </c>
      <c r="Q1841" s="149"/>
    </row>
    <row r="1842" spans="1:17" ht="408" x14ac:dyDescent="0.25">
      <c r="A1842" s="7">
        <f t="shared" si="28"/>
        <v>1840</v>
      </c>
      <c r="B1842" s="141" t="s">
        <v>4808</v>
      </c>
      <c r="C1842" s="141">
        <v>891180084</v>
      </c>
      <c r="D1842" s="141">
        <v>2</v>
      </c>
      <c r="E1842" s="142" t="s">
        <v>2672</v>
      </c>
      <c r="F1842" s="143">
        <v>36068815</v>
      </c>
      <c r="G1842" s="144">
        <v>1</v>
      </c>
      <c r="H1842" s="158" t="s">
        <v>4980</v>
      </c>
      <c r="I1842" s="32" t="s">
        <v>4981</v>
      </c>
      <c r="J1842" s="146">
        <v>41029</v>
      </c>
      <c r="K1842" s="150">
        <v>2500000</v>
      </c>
      <c r="L1842" s="148" t="s">
        <v>43</v>
      </c>
      <c r="M1842" s="149" t="s">
        <v>4812</v>
      </c>
      <c r="N1842" s="149" t="s">
        <v>22</v>
      </c>
      <c r="O1842" s="149" t="s">
        <v>23</v>
      </c>
      <c r="P1842" s="149" t="s">
        <v>24</v>
      </c>
      <c r="Q1842" s="149"/>
    </row>
    <row r="1843" spans="1:17" ht="89.25" x14ac:dyDescent="0.25">
      <c r="A1843" s="7">
        <f t="shared" si="28"/>
        <v>1841</v>
      </c>
      <c r="B1843" s="141" t="s">
        <v>4808</v>
      </c>
      <c r="C1843" s="141">
        <v>891180084</v>
      </c>
      <c r="D1843" s="141">
        <v>2</v>
      </c>
      <c r="E1843" s="142" t="s">
        <v>4982</v>
      </c>
      <c r="F1843" s="144" t="s">
        <v>4983</v>
      </c>
      <c r="G1843" s="144"/>
      <c r="H1843" s="158" t="s">
        <v>4984</v>
      </c>
      <c r="I1843" s="32" t="s">
        <v>4985</v>
      </c>
      <c r="J1843" s="146">
        <v>41031</v>
      </c>
      <c r="K1843" s="150">
        <v>3000000</v>
      </c>
      <c r="L1843" s="148" t="s">
        <v>43</v>
      </c>
      <c r="M1843" s="149" t="s">
        <v>4812</v>
      </c>
      <c r="N1843" s="149" t="s">
        <v>22</v>
      </c>
      <c r="O1843" s="149" t="s">
        <v>23</v>
      </c>
      <c r="P1843" s="149"/>
      <c r="Q1843" s="149"/>
    </row>
    <row r="1844" spans="1:17" ht="267.75" x14ac:dyDescent="0.25">
      <c r="A1844" s="7">
        <f t="shared" si="28"/>
        <v>1842</v>
      </c>
      <c r="B1844" s="141" t="s">
        <v>4808</v>
      </c>
      <c r="C1844" s="141">
        <v>891180084</v>
      </c>
      <c r="D1844" s="141">
        <v>2</v>
      </c>
      <c r="E1844" s="142" t="s">
        <v>4908</v>
      </c>
      <c r="F1844" s="144">
        <v>41510692</v>
      </c>
      <c r="G1844" s="144"/>
      <c r="H1844" s="158" t="s">
        <v>4986</v>
      </c>
      <c r="I1844" s="32" t="s">
        <v>4987</v>
      </c>
      <c r="J1844" s="146">
        <v>41032</v>
      </c>
      <c r="K1844" s="150">
        <v>600000</v>
      </c>
      <c r="L1844" s="148" t="s">
        <v>43</v>
      </c>
      <c r="M1844" s="149" t="s">
        <v>4812</v>
      </c>
      <c r="N1844" s="149" t="s">
        <v>22</v>
      </c>
      <c r="O1844" s="149" t="s">
        <v>23</v>
      </c>
      <c r="P1844" s="149" t="s">
        <v>24</v>
      </c>
      <c r="Q1844" s="149"/>
    </row>
    <row r="1845" spans="1:17" ht="153.75" x14ac:dyDescent="0.25">
      <c r="A1845" s="7">
        <f t="shared" si="28"/>
        <v>1843</v>
      </c>
      <c r="B1845" s="141" t="s">
        <v>4808</v>
      </c>
      <c r="C1845" s="141">
        <v>891180084</v>
      </c>
      <c r="D1845" s="141">
        <v>2</v>
      </c>
      <c r="E1845" s="142" t="s">
        <v>4821</v>
      </c>
      <c r="F1845" s="157">
        <v>7725777</v>
      </c>
      <c r="G1845" s="144"/>
      <c r="H1845" s="158" t="s">
        <v>4988</v>
      </c>
      <c r="I1845" s="159" t="s">
        <v>4989</v>
      </c>
      <c r="J1845" s="146">
        <v>41036</v>
      </c>
      <c r="K1845" s="147">
        <v>175000</v>
      </c>
      <c r="L1845" s="148" t="s">
        <v>43</v>
      </c>
      <c r="M1845" s="149" t="s">
        <v>4812</v>
      </c>
      <c r="N1845" s="149" t="s">
        <v>22</v>
      </c>
      <c r="O1845" s="149" t="s">
        <v>23</v>
      </c>
      <c r="P1845" s="149" t="s">
        <v>4813</v>
      </c>
      <c r="Q1845" s="149"/>
    </row>
    <row r="1846" spans="1:17" ht="395.25" x14ac:dyDescent="0.25">
      <c r="A1846" s="7">
        <f t="shared" si="28"/>
        <v>1844</v>
      </c>
      <c r="B1846" s="141" t="s">
        <v>4808</v>
      </c>
      <c r="C1846" s="141">
        <v>891180084</v>
      </c>
      <c r="D1846" s="141">
        <v>2</v>
      </c>
      <c r="E1846" s="142" t="s">
        <v>2162</v>
      </c>
      <c r="F1846" s="143">
        <v>24230438</v>
      </c>
      <c r="G1846" s="144">
        <v>6</v>
      </c>
      <c r="H1846" s="160" t="s">
        <v>4990</v>
      </c>
      <c r="I1846" s="32" t="s">
        <v>4991</v>
      </c>
      <c r="J1846" s="153">
        <v>41053</v>
      </c>
      <c r="K1846" s="150">
        <v>1897326</v>
      </c>
      <c r="L1846" s="148" t="s">
        <v>43</v>
      </c>
      <c r="M1846" s="149" t="s">
        <v>4812</v>
      </c>
      <c r="N1846" s="149" t="s">
        <v>22</v>
      </c>
      <c r="O1846" s="149" t="s">
        <v>23</v>
      </c>
      <c r="P1846" s="149" t="s">
        <v>24</v>
      </c>
      <c r="Q1846" s="154"/>
    </row>
    <row r="1847" spans="1:17" ht="153" x14ac:dyDescent="0.25">
      <c r="A1847" s="7">
        <f t="shared" si="28"/>
        <v>1845</v>
      </c>
      <c r="B1847" s="141" t="s">
        <v>4808</v>
      </c>
      <c r="C1847" s="141">
        <v>891180084</v>
      </c>
      <c r="D1847" s="141">
        <v>2</v>
      </c>
      <c r="E1847" s="142" t="s">
        <v>4992</v>
      </c>
      <c r="F1847" s="144">
        <v>7733288</v>
      </c>
      <c r="G1847" s="144">
        <v>5</v>
      </c>
      <c r="H1847" s="158" t="s">
        <v>4993</v>
      </c>
      <c r="I1847" s="32" t="s">
        <v>4994</v>
      </c>
      <c r="J1847" s="146">
        <v>41066</v>
      </c>
      <c r="K1847" s="150">
        <v>600000</v>
      </c>
      <c r="L1847" s="148" t="s">
        <v>43</v>
      </c>
      <c r="M1847" s="149" t="s">
        <v>4812</v>
      </c>
      <c r="N1847" s="149" t="s">
        <v>22</v>
      </c>
      <c r="O1847" s="149" t="s">
        <v>23</v>
      </c>
      <c r="P1847" s="149" t="s">
        <v>24</v>
      </c>
      <c r="Q1847" s="149"/>
    </row>
    <row r="1848" spans="1:17" ht="268.5" x14ac:dyDescent="0.25">
      <c r="A1848" s="7">
        <f t="shared" si="28"/>
        <v>1846</v>
      </c>
      <c r="B1848" s="141" t="s">
        <v>4808</v>
      </c>
      <c r="C1848" s="141">
        <v>891180084</v>
      </c>
      <c r="D1848" s="141">
        <v>2</v>
      </c>
      <c r="E1848" s="142" t="s">
        <v>4995</v>
      </c>
      <c r="F1848" s="155">
        <v>36180542</v>
      </c>
      <c r="G1848" s="155"/>
      <c r="H1848" s="160" t="s">
        <v>4996</v>
      </c>
      <c r="I1848" s="159" t="s">
        <v>4987</v>
      </c>
      <c r="J1848" s="153">
        <v>41066</v>
      </c>
      <c r="K1848" s="161">
        <v>720000</v>
      </c>
      <c r="L1848" s="148" t="s">
        <v>43</v>
      </c>
      <c r="M1848" s="149" t="s">
        <v>4812</v>
      </c>
      <c r="N1848" s="154" t="s">
        <v>22</v>
      </c>
      <c r="O1848" s="154" t="s">
        <v>23</v>
      </c>
      <c r="P1848" s="154" t="s">
        <v>24</v>
      </c>
      <c r="Q1848" s="154"/>
    </row>
    <row r="1849" spans="1:17" ht="192" x14ac:dyDescent="0.25">
      <c r="A1849" s="7">
        <f t="shared" si="28"/>
        <v>1847</v>
      </c>
      <c r="B1849" s="141" t="s">
        <v>4808</v>
      </c>
      <c r="C1849" s="141">
        <v>891180084</v>
      </c>
      <c r="D1849" s="141">
        <v>2</v>
      </c>
      <c r="E1849" s="142" t="s">
        <v>4997</v>
      </c>
      <c r="F1849" s="155">
        <v>31262938</v>
      </c>
      <c r="G1849" s="155"/>
      <c r="H1849" s="160" t="s">
        <v>4998</v>
      </c>
      <c r="I1849" s="159" t="s">
        <v>4921</v>
      </c>
      <c r="J1849" s="153">
        <v>41074</v>
      </c>
      <c r="K1849" s="161">
        <v>2792686</v>
      </c>
      <c r="L1849" s="148" t="s">
        <v>43</v>
      </c>
      <c r="M1849" s="149" t="s">
        <v>4812</v>
      </c>
      <c r="N1849" s="154" t="s">
        <v>22</v>
      </c>
      <c r="O1849" s="154" t="s">
        <v>23</v>
      </c>
      <c r="P1849" s="154" t="s">
        <v>24</v>
      </c>
      <c r="Q1849" s="154" t="s">
        <v>4835</v>
      </c>
    </row>
    <row r="1850" spans="1:17" ht="395.25" x14ac:dyDescent="0.25">
      <c r="A1850" s="7">
        <f t="shared" si="28"/>
        <v>1848</v>
      </c>
      <c r="B1850" s="141" t="s">
        <v>4808</v>
      </c>
      <c r="C1850" s="141">
        <v>891180084</v>
      </c>
      <c r="D1850" s="141">
        <v>2</v>
      </c>
      <c r="E1850" s="142" t="s">
        <v>4824</v>
      </c>
      <c r="F1850" s="143">
        <v>36166000</v>
      </c>
      <c r="G1850" s="144">
        <v>4</v>
      </c>
      <c r="H1850" s="160" t="s">
        <v>4999</v>
      </c>
      <c r="I1850" s="32" t="s">
        <v>5000</v>
      </c>
      <c r="J1850" s="153">
        <v>41100</v>
      </c>
      <c r="K1850" s="150">
        <v>11208667</v>
      </c>
      <c r="L1850" s="148" t="s">
        <v>43</v>
      </c>
      <c r="M1850" s="149" t="s">
        <v>4812</v>
      </c>
      <c r="N1850" s="149" t="s">
        <v>22</v>
      </c>
      <c r="O1850" s="149" t="s">
        <v>23</v>
      </c>
      <c r="P1850" s="149" t="s">
        <v>24</v>
      </c>
      <c r="Q1850" s="154"/>
    </row>
    <row r="1851" spans="1:17" ht="382.5" x14ac:dyDescent="0.25">
      <c r="A1851" s="7">
        <f t="shared" si="28"/>
        <v>1849</v>
      </c>
      <c r="B1851" s="141" t="s">
        <v>4808</v>
      </c>
      <c r="C1851" s="141">
        <v>891180084</v>
      </c>
      <c r="D1851" s="141">
        <v>2</v>
      </c>
      <c r="E1851" s="142" t="s">
        <v>5001</v>
      </c>
      <c r="F1851" s="156">
        <v>12137954</v>
      </c>
      <c r="G1851" s="155">
        <v>4</v>
      </c>
      <c r="H1851" s="160" t="s">
        <v>5002</v>
      </c>
      <c r="I1851" s="32" t="s">
        <v>5003</v>
      </c>
      <c r="J1851" s="153">
        <v>41101</v>
      </c>
      <c r="K1851" s="150">
        <v>9409109</v>
      </c>
      <c r="L1851" s="148" t="s">
        <v>43</v>
      </c>
      <c r="M1851" s="149" t="s">
        <v>4812</v>
      </c>
      <c r="N1851" s="149" t="s">
        <v>22</v>
      </c>
      <c r="O1851" s="149" t="s">
        <v>23</v>
      </c>
      <c r="P1851" s="149" t="s">
        <v>24</v>
      </c>
      <c r="Q1851" s="154"/>
    </row>
    <row r="1852" spans="1:17" ht="243" x14ac:dyDescent="0.25">
      <c r="A1852" s="7">
        <f t="shared" si="28"/>
        <v>1850</v>
      </c>
      <c r="B1852" s="141" t="s">
        <v>4808</v>
      </c>
      <c r="C1852" s="141">
        <v>891180084</v>
      </c>
      <c r="D1852" s="141">
        <v>2</v>
      </c>
      <c r="E1852" s="142" t="s">
        <v>2675</v>
      </c>
      <c r="F1852" s="155">
        <v>37930351</v>
      </c>
      <c r="G1852" s="155"/>
      <c r="H1852" s="160" t="s">
        <v>5004</v>
      </c>
      <c r="I1852" s="159" t="s">
        <v>5005</v>
      </c>
      <c r="J1852" s="153">
        <v>41102</v>
      </c>
      <c r="K1852" s="161">
        <v>1080000</v>
      </c>
      <c r="L1852" s="148" t="s">
        <v>43</v>
      </c>
      <c r="M1852" s="149" t="s">
        <v>4812</v>
      </c>
      <c r="N1852" s="154" t="s">
        <v>22</v>
      </c>
      <c r="O1852" s="154" t="s">
        <v>23</v>
      </c>
      <c r="P1852" s="154" t="s">
        <v>24</v>
      </c>
      <c r="Q1852" s="154"/>
    </row>
    <row r="1853" spans="1:17" ht="114.75" x14ac:dyDescent="0.25">
      <c r="A1853" s="7">
        <f t="shared" si="28"/>
        <v>1851</v>
      </c>
      <c r="B1853" s="141" t="s">
        <v>4808</v>
      </c>
      <c r="C1853" s="141">
        <v>891180084</v>
      </c>
      <c r="D1853" s="141">
        <v>2</v>
      </c>
      <c r="E1853" s="162" t="s">
        <v>4819</v>
      </c>
      <c r="F1853" s="163">
        <v>36179246</v>
      </c>
      <c r="G1853" s="144"/>
      <c r="H1853" s="158" t="s">
        <v>5006</v>
      </c>
      <c r="I1853" s="32" t="s">
        <v>5007</v>
      </c>
      <c r="J1853" s="164">
        <v>41116</v>
      </c>
      <c r="K1853" s="147">
        <v>9000000</v>
      </c>
      <c r="L1853" s="148" t="s">
        <v>43</v>
      </c>
      <c r="M1853" s="149" t="s">
        <v>4812</v>
      </c>
      <c r="N1853" s="149" t="s">
        <v>22</v>
      </c>
      <c r="O1853" s="149" t="s">
        <v>23</v>
      </c>
      <c r="P1853" s="149" t="s">
        <v>4813</v>
      </c>
      <c r="Q1853" s="149"/>
    </row>
    <row r="1854" spans="1:17" ht="114.75" x14ac:dyDescent="0.25">
      <c r="A1854" s="7">
        <f t="shared" si="28"/>
        <v>1852</v>
      </c>
      <c r="B1854" s="141" t="s">
        <v>4808</v>
      </c>
      <c r="C1854" s="141">
        <v>891180084</v>
      </c>
      <c r="D1854" s="141">
        <v>2</v>
      </c>
      <c r="E1854" s="162" t="s">
        <v>4815</v>
      </c>
      <c r="F1854" s="163">
        <v>26428426</v>
      </c>
      <c r="G1854" s="144"/>
      <c r="H1854" s="158" t="s">
        <v>5008</v>
      </c>
      <c r="I1854" s="32" t="s">
        <v>4811</v>
      </c>
      <c r="J1854" s="164">
        <v>41116</v>
      </c>
      <c r="K1854" s="147">
        <v>9000000</v>
      </c>
      <c r="L1854" s="148" t="s">
        <v>43</v>
      </c>
      <c r="M1854" s="149" t="s">
        <v>4812</v>
      </c>
      <c r="N1854" s="149" t="s">
        <v>22</v>
      </c>
      <c r="O1854" s="149" t="s">
        <v>23</v>
      </c>
      <c r="P1854" s="149" t="s">
        <v>4813</v>
      </c>
      <c r="Q1854" s="149"/>
    </row>
    <row r="1855" spans="1:17" ht="178.5" x14ac:dyDescent="0.25">
      <c r="A1855" s="7">
        <f t="shared" si="28"/>
        <v>1853</v>
      </c>
      <c r="B1855" s="141" t="s">
        <v>4808</v>
      </c>
      <c r="C1855" s="141">
        <v>891180084</v>
      </c>
      <c r="D1855" s="141">
        <v>2</v>
      </c>
      <c r="E1855" s="162" t="s">
        <v>4821</v>
      </c>
      <c r="F1855" s="163">
        <v>7725777</v>
      </c>
      <c r="G1855" s="144"/>
      <c r="H1855" s="158" t="s">
        <v>5009</v>
      </c>
      <c r="I1855" s="32" t="s">
        <v>5010</v>
      </c>
      <c r="J1855" s="164">
        <v>41116</v>
      </c>
      <c r="K1855" s="147">
        <v>10000000</v>
      </c>
      <c r="L1855" s="148" t="s">
        <v>43</v>
      </c>
      <c r="M1855" s="149" t="s">
        <v>4812</v>
      </c>
      <c r="N1855" s="149" t="s">
        <v>22</v>
      </c>
      <c r="O1855" s="149" t="s">
        <v>23</v>
      </c>
      <c r="P1855" s="149" t="s">
        <v>4813</v>
      </c>
      <c r="Q1855" s="149"/>
    </row>
    <row r="1856" spans="1:17" ht="153" x14ac:dyDescent="0.25">
      <c r="A1856" s="7">
        <f t="shared" si="28"/>
        <v>1854</v>
      </c>
      <c r="B1856" s="141" t="s">
        <v>4808</v>
      </c>
      <c r="C1856" s="141">
        <v>891180084</v>
      </c>
      <c r="D1856" s="141">
        <v>2</v>
      </c>
      <c r="E1856" s="162" t="s">
        <v>4817</v>
      </c>
      <c r="F1856" s="163">
        <v>26422914</v>
      </c>
      <c r="G1856" s="144"/>
      <c r="H1856" s="158" t="s">
        <v>5011</v>
      </c>
      <c r="I1856" s="32" t="s">
        <v>5012</v>
      </c>
      <c r="J1856" s="164">
        <v>41116</v>
      </c>
      <c r="K1856" s="147">
        <v>10000000</v>
      </c>
      <c r="L1856" s="148" t="s">
        <v>43</v>
      </c>
      <c r="M1856" s="149" t="s">
        <v>4812</v>
      </c>
      <c r="N1856" s="149" t="s">
        <v>22</v>
      </c>
      <c r="O1856" s="149" t="s">
        <v>23</v>
      </c>
      <c r="P1856" s="149" t="s">
        <v>4813</v>
      </c>
      <c r="Q1856" s="149"/>
    </row>
    <row r="1857" spans="1:17" ht="153" x14ac:dyDescent="0.25">
      <c r="A1857" s="7">
        <f t="shared" si="28"/>
        <v>1855</v>
      </c>
      <c r="B1857" s="141" t="s">
        <v>4808</v>
      </c>
      <c r="C1857" s="141">
        <v>891180084</v>
      </c>
      <c r="D1857" s="141">
        <v>2</v>
      </c>
      <c r="E1857" s="162" t="s">
        <v>4809</v>
      </c>
      <c r="F1857" s="163">
        <v>7708808</v>
      </c>
      <c r="G1857" s="144"/>
      <c r="H1857" s="158" t="s">
        <v>5013</v>
      </c>
      <c r="I1857" s="32" t="s">
        <v>5014</v>
      </c>
      <c r="J1857" s="164">
        <v>41116</v>
      </c>
      <c r="K1857" s="147">
        <v>10000000</v>
      </c>
      <c r="L1857" s="148" t="s">
        <v>43</v>
      </c>
      <c r="M1857" s="149" t="s">
        <v>4812</v>
      </c>
      <c r="N1857" s="149" t="s">
        <v>22</v>
      </c>
      <c r="O1857" s="149" t="s">
        <v>23</v>
      </c>
      <c r="P1857" s="149" t="s">
        <v>4813</v>
      </c>
      <c r="Q1857" s="149"/>
    </row>
    <row r="1858" spans="1:17" ht="178.5" x14ac:dyDescent="0.25">
      <c r="A1858" s="7">
        <f t="shared" si="28"/>
        <v>1856</v>
      </c>
      <c r="B1858" s="141" t="s">
        <v>4808</v>
      </c>
      <c r="C1858" s="141">
        <v>891180084</v>
      </c>
      <c r="D1858" s="141">
        <v>2</v>
      </c>
      <c r="E1858" s="162" t="s">
        <v>5015</v>
      </c>
      <c r="F1858" s="163">
        <v>12264091</v>
      </c>
      <c r="G1858" s="144">
        <v>7</v>
      </c>
      <c r="H1858" s="158" t="s">
        <v>5016</v>
      </c>
      <c r="I1858" s="32" t="s">
        <v>5017</v>
      </c>
      <c r="J1858" s="164">
        <v>41120</v>
      </c>
      <c r="K1858" s="147">
        <v>5400000</v>
      </c>
      <c r="L1858" s="148" t="s">
        <v>43</v>
      </c>
      <c r="M1858" s="149" t="s">
        <v>4812</v>
      </c>
      <c r="N1858" s="149" t="s">
        <v>22</v>
      </c>
      <c r="O1858" s="149" t="s">
        <v>23</v>
      </c>
      <c r="P1858" s="149" t="s">
        <v>24</v>
      </c>
      <c r="Q1858" s="149"/>
    </row>
    <row r="1859" spans="1:17" ht="114.75" x14ac:dyDescent="0.25">
      <c r="A1859" s="7">
        <f t="shared" si="28"/>
        <v>1857</v>
      </c>
      <c r="B1859" s="141" t="s">
        <v>4808</v>
      </c>
      <c r="C1859" s="141">
        <v>891180084</v>
      </c>
      <c r="D1859" s="141">
        <v>2</v>
      </c>
      <c r="E1859" s="162" t="s">
        <v>5018</v>
      </c>
      <c r="F1859" s="144">
        <v>55160064</v>
      </c>
      <c r="G1859" s="144"/>
      <c r="H1859" s="158" t="s">
        <v>5019</v>
      </c>
      <c r="I1859" s="32" t="s">
        <v>5020</v>
      </c>
      <c r="J1859" s="164">
        <v>41120</v>
      </c>
      <c r="K1859" s="147">
        <v>4500000</v>
      </c>
      <c r="L1859" s="148" t="s">
        <v>43</v>
      </c>
      <c r="M1859" s="149" t="s">
        <v>4812</v>
      </c>
      <c r="N1859" s="149" t="s">
        <v>22</v>
      </c>
      <c r="O1859" s="149" t="s">
        <v>23</v>
      </c>
      <c r="P1859" s="149" t="s">
        <v>24</v>
      </c>
      <c r="Q1859" s="149"/>
    </row>
    <row r="1860" spans="1:17" ht="242.25" x14ac:dyDescent="0.25">
      <c r="A1860" s="7">
        <f t="shared" si="28"/>
        <v>1858</v>
      </c>
      <c r="B1860" s="141" t="s">
        <v>4808</v>
      </c>
      <c r="C1860" s="141">
        <v>891180084</v>
      </c>
      <c r="D1860" s="141">
        <v>2</v>
      </c>
      <c r="E1860" s="162" t="s">
        <v>5021</v>
      </c>
      <c r="F1860" s="144">
        <v>40018522</v>
      </c>
      <c r="G1860" s="144"/>
      <c r="H1860" s="158" t="s">
        <v>5022</v>
      </c>
      <c r="I1860" s="32" t="s">
        <v>5005</v>
      </c>
      <c r="J1860" s="164">
        <v>41120</v>
      </c>
      <c r="K1860" s="150">
        <v>360000</v>
      </c>
      <c r="L1860" s="148" t="s">
        <v>43</v>
      </c>
      <c r="M1860" s="149" t="s">
        <v>4812</v>
      </c>
      <c r="N1860" s="149" t="s">
        <v>22</v>
      </c>
      <c r="O1860" s="149" t="s">
        <v>23</v>
      </c>
      <c r="P1860" s="149" t="s">
        <v>24</v>
      </c>
      <c r="Q1860" s="149"/>
    </row>
    <row r="1861" spans="1:17" x14ac:dyDescent="0.25">
      <c r="A1861" s="7">
        <f t="shared" ref="A1861:A1924" si="29">A1860+1</f>
        <v>1859</v>
      </c>
      <c r="B1861" s="141" t="s">
        <v>4808</v>
      </c>
      <c r="C1861" s="141">
        <v>891180084</v>
      </c>
      <c r="D1861" s="141">
        <v>2</v>
      </c>
      <c r="E1861" s="162"/>
      <c r="F1861" s="144"/>
      <c r="G1861" s="144"/>
      <c r="H1861" s="158" t="s">
        <v>5023</v>
      </c>
      <c r="I1861" s="32"/>
      <c r="J1861" s="164"/>
      <c r="K1861" s="150"/>
      <c r="L1861" s="148" t="s">
        <v>5024</v>
      </c>
      <c r="M1861" s="149" t="s">
        <v>4812</v>
      </c>
      <c r="N1861" s="149"/>
      <c r="O1861" s="149"/>
      <c r="P1861" s="149"/>
      <c r="Q1861" s="149"/>
    </row>
    <row r="1862" spans="1:17" ht="165.75" x14ac:dyDescent="0.25">
      <c r="A1862" s="7">
        <f t="shared" si="29"/>
        <v>1860</v>
      </c>
      <c r="B1862" s="141" t="s">
        <v>4808</v>
      </c>
      <c r="C1862" s="141">
        <v>891180084</v>
      </c>
      <c r="D1862" s="141">
        <v>2</v>
      </c>
      <c r="E1862" s="162" t="s">
        <v>762</v>
      </c>
      <c r="F1862" s="163">
        <v>26421125</v>
      </c>
      <c r="G1862" s="144"/>
      <c r="H1862" s="160" t="s">
        <v>5025</v>
      </c>
      <c r="I1862" s="81" t="s">
        <v>5026</v>
      </c>
      <c r="J1862" s="165">
        <v>41122</v>
      </c>
      <c r="K1862" s="147">
        <v>4723950</v>
      </c>
      <c r="L1862" s="148" t="s">
        <v>43</v>
      </c>
      <c r="M1862" s="149" t="s">
        <v>4812</v>
      </c>
      <c r="N1862" s="149" t="s">
        <v>22</v>
      </c>
      <c r="O1862" s="149" t="s">
        <v>23</v>
      </c>
      <c r="P1862" s="149" t="s">
        <v>4813</v>
      </c>
      <c r="Q1862" s="154"/>
    </row>
    <row r="1863" spans="1:17" ht="165.75" x14ac:dyDescent="0.25">
      <c r="A1863" s="7">
        <f t="shared" si="29"/>
        <v>1861</v>
      </c>
      <c r="B1863" s="141" t="s">
        <v>4808</v>
      </c>
      <c r="C1863" s="141">
        <v>891180084</v>
      </c>
      <c r="D1863" s="141">
        <v>2</v>
      </c>
      <c r="E1863" s="162" t="s">
        <v>5027</v>
      </c>
      <c r="F1863" s="163">
        <v>36309794</v>
      </c>
      <c r="G1863" s="144"/>
      <c r="H1863" s="158" t="s">
        <v>5028</v>
      </c>
      <c r="I1863" s="32" t="s">
        <v>5029</v>
      </c>
      <c r="J1863" s="164">
        <v>41122</v>
      </c>
      <c r="K1863" s="147">
        <v>3149300</v>
      </c>
      <c r="L1863" s="148" t="s">
        <v>43</v>
      </c>
      <c r="M1863" s="149" t="s">
        <v>4812</v>
      </c>
      <c r="N1863" s="149" t="s">
        <v>22</v>
      </c>
      <c r="O1863" s="149" t="s">
        <v>23</v>
      </c>
      <c r="P1863" s="149" t="s">
        <v>4813</v>
      </c>
      <c r="Q1863" s="149"/>
    </row>
    <row r="1864" spans="1:17" ht="165.75" x14ac:dyDescent="0.25">
      <c r="A1864" s="7">
        <f t="shared" si="29"/>
        <v>1862</v>
      </c>
      <c r="B1864" s="141" t="s">
        <v>4808</v>
      </c>
      <c r="C1864" s="141">
        <v>891180084</v>
      </c>
      <c r="D1864" s="141">
        <v>2</v>
      </c>
      <c r="E1864" s="162" t="s">
        <v>4854</v>
      </c>
      <c r="F1864" s="163">
        <v>7696519</v>
      </c>
      <c r="G1864" s="144"/>
      <c r="H1864" s="158" t="s">
        <v>5030</v>
      </c>
      <c r="I1864" s="81" t="s">
        <v>5026</v>
      </c>
      <c r="J1864" s="164">
        <v>41122</v>
      </c>
      <c r="K1864" s="147">
        <v>4723950</v>
      </c>
      <c r="L1864" s="148" t="s">
        <v>43</v>
      </c>
      <c r="M1864" s="149" t="s">
        <v>4812</v>
      </c>
      <c r="N1864" s="149" t="s">
        <v>22</v>
      </c>
      <c r="O1864" s="149" t="s">
        <v>23</v>
      </c>
      <c r="P1864" s="149" t="s">
        <v>4813</v>
      </c>
      <c r="Q1864" s="149"/>
    </row>
    <row r="1865" spans="1:17" ht="153" x14ac:dyDescent="0.25">
      <c r="A1865" s="7">
        <f t="shared" si="29"/>
        <v>1863</v>
      </c>
      <c r="B1865" s="141" t="s">
        <v>4808</v>
      </c>
      <c r="C1865" s="141">
        <v>891180084</v>
      </c>
      <c r="D1865" s="141">
        <v>2</v>
      </c>
      <c r="E1865" s="162" t="s">
        <v>4875</v>
      </c>
      <c r="F1865" s="163">
        <v>7697030</v>
      </c>
      <c r="G1865" s="144"/>
      <c r="H1865" s="158" t="s">
        <v>5031</v>
      </c>
      <c r="I1865" s="81" t="s">
        <v>5032</v>
      </c>
      <c r="J1865" s="164">
        <v>41122</v>
      </c>
      <c r="K1865" s="147">
        <v>1574650</v>
      </c>
      <c r="L1865" s="148" t="s">
        <v>43</v>
      </c>
      <c r="M1865" s="149" t="s">
        <v>4812</v>
      </c>
      <c r="N1865" s="149" t="s">
        <v>22</v>
      </c>
      <c r="O1865" s="149" t="s">
        <v>23</v>
      </c>
      <c r="P1865" s="149" t="s">
        <v>4813</v>
      </c>
      <c r="Q1865" s="149"/>
    </row>
    <row r="1866" spans="1:17" ht="153" x14ac:dyDescent="0.25">
      <c r="A1866" s="7">
        <f t="shared" si="29"/>
        <v>1864</v>
      </c>
      <c r="B1866" s="141" t="s">
        <v>4808</v>
      </c>
      <c r="C1866" s="141">
        <v>891180084</v>
      </c>
      <c r="D1866" s="141">
        <v>2</v>
      </c>
      <c r="E1866" s="162" t="s">
        <v>2440</v>
      </c>
      <c r="F1866" s="163">
        <v>52115682</v>
      </c>
      <c r="G1866" s="144"/>
      <c r="H1866" s="158" t="s">
        <v>5033</v>
      </c>
      <c r="I1866" s="166" t="s">
        <v>5032</v>
      </c>
      <c r="J1866" s="164">
        <v>41122</v>
      </c>
      <c r="K1866" s="147">
        <v>1574650</v>
      </c>
      <c r="L1866" s="148" t="s">
        <v>43</v>
      </c>
      <c r="M1866" s="149" t="s">
        <v>4812</v>
      </c>
      <c r="N1866" s="149" t="s">
        <v>22</v>
      </c>
      <c r="O1866" s="149" t="s">
        <v>23</v>
      </c>
      <c r="P1866" s="149" t="s">
        <v>4813</v>
      </c>
      <c r="Q1866" s="149"/>
    </row>
    <row r="1867" spans="1:17" ht="153" x14ac:dyDescent="0.25">
      <c r="A1867" s="7">
        <f t="shared" si="29"/>
        <v>1865</v>
      </c>
      <c r="B1867" s="141" t="s">
        <v>4808</v>
      </c>
      <c r="C1867" s="141">
        <v>891180084</v>
      </c>
      <c r="D1867" s="141">
        <v>2</v>
      </c>
      <c r="E1867" s="162" t="s">
        <v>4844</v>
      </c>
      <c r="F1867" s="163">
        <v>7720230</v>
      </c>
      <c r="G1867" s="144"/>
      <c r="H1867" s="158" t="s">
        <v>5034</v>
      </c>
      <c r="I1867" s="166" t="s">
        <v>5032</v>
      </c>
      <c r="J1867" s="164">
        <v>41122</v>
      </c>
      <c r="K1867" s="147">
        <v>1574650</v>
      </c>
      <c r="L1867" s="148" t="s">
        <v>43</v>
      </c>
      <c r="M1867" s="149" t="s">
        <v>4812</v>
      </c>
      <c r="N1867" s="149" t="s">
        <v>22</v>
      </c>
      <c r="O1867" s="149" t="s">
        <v>23</v>
      </c>
      <c r="P1867" s="149" t="s">
        <v>4813</v>
      </c>
      <c r="Q1867" s="149"/>
    </row>
    <row r="1868" spans="1:17" ht="165.75" x14ac:dyDescent="0.25">
      <c r="A1868" s="7">
        <f t="shared" si="29"/>
        <v>1866</v>
      </c>
      <c r="B1868" s="141" t="s">
        <v>4808</v>
      </c>
      <c r="C1868" s="141">
        <v>891180084</v>
      </c>
      <c r="D1868" s="141">
        <v>2</v>
      </c>
      <c r="E1868" s="162" t="s">
        <v>5035</v>
      </c>
      <c r="F1868" s="163">
        <v>26431944</v>
      </c>
      <c r="G1868" s="144"/>
      <c r="H1868" s="158" t="s">
        <v>5036</v>
      </c>
      <c r="I1868" s="166" t="s">
        <v>5026</v>
      </c>
      <c r="J1868" s="164">
        <v>41122</v>
      </c>
      <c r="K1868" s="147">
        <v>4723950</v>
      </c>
      <c r="L1868" s="148" t="s">
        <v>43</v>
      </c>
      <c r="M1868" s="149" t="s">
        <v>4812</v>
      </c>
      <c r="N1868" s="149" t="s">
        <v>22</v>
      </c>
      <c r="O1868" s="149" t="s">
        <v>23</v>
      </c>
      <c r="P1868" s="149" t="s">
        <v>4813</v>
      </c>
      <c r="Q1868" s="149"/>
    </row>
    <row r="1869" spans="1:17" ht="165.75" x14ac:dyDescent="0.25">
      <c r="A1869" s="7">
        <f t="shared" si="29"/>
        <v>1867</v>
      </c>
      <c r="B1869" s="141" t="s">
        <v>4808</v>
      </c>
      <c r="C1869" s="141">
        <v>891180084</v>
      </c>
      <c r="D1869" s="141">
        <v>2</v>
      </c>
      <c r="E1869" s="162" t="s">
        <v>4880</v>
      </c>
      <c r="F1869" s="163">
        <v>7713382</v>
      </c>
      <c r="G1869" s="144"/>
      <c r="H1869" s="158" t="s">
        <v>5037</v>
      </c>
      <c r="I1869" s="167" t="s">
        <v>5029</v>
      </c>
      <c r="J1869" s="164">
        <v>41122</v>
      </c>
      <c r="K1869" s="147">
        <v>3149300</v>
      </c>
      <c r="L1869" s="148" t="s">
        <v>43</v>
      </c>
      <c r="M1869" s="149" t="s">
        <v>4812</v>
      </c>
      <c r="N1869" s="149" t="s">
        <v>22</v>
      </c>
      <c r="O1869" s="149" t="s">
        <v>23</v>
      </c>
      <c r="P1869" s="149" t="s">
        <v>4813</v>
      </c>
      <c r="Q1869" s="149"/>
    </row>
    <row r="1870" spans="1:17" ht="165.75" x14ac:dyDescent="0.25">
      <c r="A1870" s="7">
        <f t="shared" si="29"/>
        <v>1868</v>
      </c>
      <c r="B1870" s="141" t="s">
        <v>4808</v>
      </c>
      <c r="C1870" s="141">
        <v>891180084</v>
      </c>
      <c r="D1870" s="141">
        <v>2</v>
      </c>
      <c r="E1870" s="162" t="s">
        <v>2623</v>
      </c>
      <c r="F1870" s="163">
        <v>7730600</v>
      </c>
      <c r="G1870" s="144"/>
      <c r="H1870" s="158" t="s">
        <v>5038</v>
      </c>
      <c r="I1870" s="167" t="s">
        <v>5029</v>
      </c>
      <c r="J1870" s="164">
        <v>41122</v>
      </c>
      <c r="K1870" s="147">
        <v>3149300</v>
      </c>
      <c r="L1870" s="148" t="s">
        <v>43</v>
      </c>
      <c r="M1870" s="149" t="s">
        <v>4812</v>
      </c>
      <c r="N1870" s="149" t="s">
        <v>22</v>
      </c>
      <c r="O1870" s="149" t="s">
        <v>23</v>
      </c>
      <c r="P1870" s="149" t="s">
        <v>4813</v>
      </c>
      <c r="Q1870" s="149"/>
    </row>
    <row r="1871" spans="1:17" ht="153" x14ac:dyDescent="0.25">
      <c r="A1871" s="7">
        <f t="shared" si="29"/>
        <v>1869</v>
      </c>
      <c r="B1871" s="141" t="s">
        <v>4808</v>
      </c>
      <c r="C1871" s="141">
        <v>891180084</v>
      </c>
      <c r="D1871" s="141">
        <v>2</v>
      </c>
      <c r="E1871" s="162" t="s">
        <v>4846</v>
      </c>
      <c r="F1871" s="163">
        <v>36069290</v>
      </c>
      <c r="G1871" s="144"/>
      <c r="H1871" s="158" t="s">
        <v>5039</v>
      </c>
      <c r="I1871" s="166" t="s">
        <v>5032</v>
      </c>
      <c r="J1871" s="164">
        <v>41122</v>
      </c>
      <c r="K1871" s="147">
        <v>1574650</v>
      </c>
      <c r="L1871" s="148" t="s">
        <v>43</v>
      </c>
      <c r="M1871" s="149" t="s">
        <v>4812</v>
      </c>
      <c r="N1871" s="149" t="s">
        <v>22</v>
      </c>
      <c r="O1871" s="149" t="s">
        <v>23</v>
      </c>
      <c r="P1871" s="149" t="s">
        <v>4813</v>
      </c>
      <c r="Q1871" s="149"/>
    </row>
    <row r="1872" spans="1:17" ht="165.75" x14ac:dyDescent="0.25">
      <c r="A1872" s="7">
        <f t="shared" si="29"/>
        <v>1870</v>
      </c>
      <c r="B1872" s="141" t="s">
        <v>4808</v>
      </c>
      <c r="C1872" s="141">
        <v>891180084</v>
      </c>
      <c r="D1872" s="141">
        <v>2</v>
      </c>
      <c r="E1872" s="162" t="s">
        <v>4848</v>
      </c>
      <c r="F1872" s="163">
        <v>26421024</v>
      </c>
      <c r="G1872" s="144"/>
      <c r="H1872" s="158" t="s">
        <v>5040</v>
      </c>
      <c r="I1872" s="167" t="s">
        <v>5029</v>
      </c>
      <c r="J1872" s="164">
        <v>41122</v>
      </c>
      <c r="K1872" s="147">
        <v>3149300</v>
      </c>
      <c r="L1872" s="148" t="s">
        <v>43</v>
      </c>
      <c r="M1872" s="149" t="s">
        <v>4812</v>
      </c>
      <c r="N1872" s="149" t="s">
        <v>22</v>
      </c>
      <c r="O1872" s="149" t="s">
        <v>23</v>
      </c>
      <c r="P1872" s="149" t="s">
        <v>4813</v>
      </c>
      <c r="Q1872" s="149"/>
    </row>
    <row r="1873" spans="1:17" ht="165.75" x14ac:dyDescent="0.25">
      <c r="A1873" s="7">
        <f t="shared" si="29"/>
        <v>1871</v>
      </c>
      <c r="B1873" s="141" t="s">
        <v>4808</v>
      </c>
      <c r="C1873" s="141">
        <v>891180084</v>
      </c>
      <c r="D1873" s="141">
        <v>2</v>
      </c>
      <c r="E1873" s="162" t="s">
        <v>2356</v>
      </c>
      <c r="F1873" s="163">
        <v>26421468</v>
      </c>
      <c r="G1873" s="144"/>
      <c r="H1873" s="158" t="s">
        <v>5041</v>
      </c>
      <c r="I1873" s="167" t="s">
        <v>5029</v>
      </c>
      <c r="J1873" s="164">
        <v>41122</v>
      </c>
      <c r="K1873" s="147">
        <v>3149300</v>
      </c>
      <c r="L1873" s="148" t="s">
        <v>43</v>
      </c>
      <c r="M1873" s="149" t="s">
        <v>4812</v>
      </c>
      <c r="N1873" s="149" t="s">
        <v>22</v>
      </c>
      <c r="O1873" s="149" t="s">
        <v>23</v>
      </c>
      <c r="P1873" s="149" t="s">
        <v>4813</v>
      </c>
      <c r="Q1873" s="149"/>
    </row>
    <row r="1874" spans="1:17" ht="165.75" x14ac:dyDescent="0.25">
      <c r="A1874" s="7">
        <f t="shared" si="29"/>
        <v>1872</v>
      </c>
      <c r="B1874" s="141" t="s">
        <v>4808</v>
      </c>
      <c r="C1874" s="141">
        <v>891180084</v>
      </c>
      <c r="D1874" s="141">
        <v>2</v>
      </c>
      <c r="E1874" s="162" t="s">
        <v>4890</v>
      </c>
      <c r="F1874" s="163">
        <v>36307606</v>
      </c>
      <c r="G1874" s="144"/>
      <c r="H1874" s="158" t="s">
        <v>5042</v>
      </c>
      <c r="I1874" s="167" t="s">
        <v>5029</v>
      </c>
      <c r="J1874" s="164">
        <v>41122</v>
      </c>
      <c r="K1874" s="147">
        <v>3149300</v>
      </c>
      <c r="L1874" s="148" t="s">
        <v>43</v>
      </c>
      <c r="M1874" s="149" t="s">
        <v>4812</v>
      </c>
      <c r="N1874" s="149" t="s">
        <v>22</v>
      </c>
      <c r="O1874" s="149" t="s">
        <v>23</v>
      </c>
      <c r="P1874" s="149" t="s">
        <v>4813</v>
      </c>
      <c r="Q1874" s="149"/>
    </row>
    <row r="1875" spans="1:17" ht="165.75" x14ac:dyDescent="0.25">
      <c r="A1875" s="7">
        <f t="shared" si="29"/>
        <v>1873</v>
      </c>
      <c r="B1875" s="141" t="s">
        <v>4808</v>
      </c>
      <c r="C1875" s="141">
        <v>891180084</v>
      </c>
      <c r="D1875" s="141">
        <v>2</v>
      </c>
      <c r="E1875" s="162" t="s">
        <v>4869</v>
      </c>
      <c r="F1875" s="163">
        <v>36303083</v>
      </c>
      <c r="G1875" s="144"/>
      <c r="H1875" s="158" t="s">
        <v>5043</v>
      </c>
      <c r="I1875" s="167" t="s">
        <v>5029</v>
      </c>
      <c r="J1875" s="164">
        <v>41122</v>
      </c>
      <c r="K1875" s="147">
        <v>3149300</v>
      </c>
      <c r="L1875" s="148" t="s">
        <v>43</v>
      </c>
      <c r="M1875" s="149" t="s">
        <v>4812</v>
      </c>
      <c r="N1875" s="149" t="s">
        <v>22</v>
      </c>
      <c r="O1875" s="149" t="s">
        <v>23</v>
      </c>
      <c r="P1875" s="149" t="s">
        <v>4813</v>
      </c>
      <c r="Q1875" s="149"/>
    </row>
    <row r="1876" spans="1:17" ht="165.75" x14ac:dyDescent="0.25">
      <c r="A1876" s="7">
        <f t="shared" si="29"/>
        <v>1874</v>
      </c>
      <c r="B1876" s="141" t="s">
        <v>4808</v>
      </c>
      <c r="C1876" s="141">
        <v>891180084</v>
      </c>
      <c r="D1876" s="141">
        <v>2</v>
      </c>
      <c r="E1876" s="162" t="s">
        <v>4839</v>
      </c>
      <c r="F1876" s="163">
        <v>55180042</v>
      </c>
      <c r="G1876" s="144"/>
      <c r="H1876" s="158" t="s">
        <v>5044</v>
      </c>
      <c r="I1876" s="167" t="s">
        <v>5045</v>
      </c>
      <c r="J1876" s="164">
        <v>41122</v>
      </c>
      <c r="K1876" s="147">
        <v>7063000</v>
      </c>
      <c r="L1876" s="148" t="s">
        <v>43</v>
      </c>
      <c r="M1876" s="149" t="s">
        <v>4812</v>
      </c>
      <c r="N1876" s="149" t="s">
        <v>22</v>
      </c>
      <c r="O1876" s="149" t="s">
        <v>23</v>
      </c>
      <c r="P1876" s="149" t="s">
        <v>4813</v>
      </c>
      <c r="Q1876" s="149"/>
    </row>
    <row r="1877" spans="1:17" ht="165.75" x14ac:dyDescent="0.25">
      <c r="A1877" s="7">
        <f t="shared" si="29"/>
        <v>1875</v>
      </c>
      <c r="B1877" s="141" t="s">
        <v>4808</v>
      </c>
      <c r="C1877" s="141">
        <v>891180084</v>
      </c>
      <c r="D1877" s="141">
        <v>2</v>
      </c>
      <c r="E1877" s="162" t="s">
        <v>4873</v>
      </c>
      <c r="F1877" s="163">
        <v>55157227</v>
      </c>
      <c r="G1877" s="144"/>
      <c r="H1877" s="158" t="s">
        <v>5046</v>
      </c>
      <c r="I1877" s="167" t="s">
        <v>5029</v>
      </c>
      <c r="J1877" s="164">
        <v>41122</v>
      </c>
      <c r="K1877" s="147">
        <v>3149300</v>
      </c>
      <c r="L1877" s="148" t="s">
        <v>43</v>
      </c>
      <c r="M1877" s="149" t="s">
        <v>4812</v>
      </c>
      <c r="N1877" s="149" t="s">
        <v>22</v>
      </c>
      <c r="O1877" s="149" t="s">
        <v>23</v>
      </c>
      <c r="P1877" s="149" t="s">
        <v>4813</v>
      </c>
      <c r="Q1877" s="149"/>
    </row>
    <row r="1878" spans="1:17" ht="153" x14ac:dyDescent="0.25">
      <c r="A1878" s="7">
        <f t="shared" si="29"/>
        <v>1876</v>
      </c>
      <c r="B1878" s="141" t="s">
        <v>4808</v>
      </c>
      <c r="C1878" s="141">
        <v>891180084</v>
      </c>
      <c r="D1878" s="141">
        <v>2</v>
      </c>
      <c r="E1878" s="162" t="s">
        <v>4902</v>
      </c>
      <c r="F1878" s="163">
        <v>33750602</v>
      </c>
      <c r="G1878" s="144"/>
      <c r="H1878" s="158" t="s">
        <v>5047</v>
      </c>
      <c r="I1878" s="167" t="s">
        <v>5032</v>
      </c>
      <c r="J1878" s="164">
        <v>41122</v>
      </c>
      <c r="K1878" s="147">
        <v>1574650</v>
      </c>
      <c r="L1878" s="148" t="s">
        <v>43</v>
      </c>
      <c r="M1878" s="149" t="s">
        <v>4812</v>
      </c>
      <c r="N1878" s="149" t="s">
        <v>22</v>
      </c>
      <c r="O1878" s="149" t="s">
        <v>23</v>
      </c>
      <c r="P1878" s="149" t="s">
        <v>4813</v>
      </c>
      <c r="Q1878" s="149"/>
    </row>
    <row r="1879" spans="1:17" ht="153" x14ac:dyDescent="0.25">
      <c r="A1879" s="7">
        <f t="shared" si="29"/>
        <v>1877</v>
      </c>
      <c r="B1879" s="141" t="s">
        <v>4808</v>
      </c>
      <c r="C1879" s="141">
        <v>891180084</v>
      </c>
      <c r="D1879" s="141">
        <v>2</v>
      </c>
      <c r="E1879" s="162" t="s">
        <v>4867</v>
      </c>
      <c r="F1879" s="163">
        <v>1075230121</v>
      </c>
      <c r="G1879" s="144"/>
      <c r="H1879" s="158" t="s">
        <v>5048</v>
      </c>
      <c r="I1879" s="167" t="s">
        <v>5032</v>
      </c>
      <c r="J1879" s="164">
        <v>41122</v>
      </c>
      <c r="K1879" s="147">
        <v>1574650</v>
      </c>
      <c r="L1879" s="148" t="s">
        <v>43</v>
      </c>
      <c r="M1879" s="149" t="s">
        <v>4812</v>
      </c>
      <c r="N1879" s="149" t="s">
        <v>22</v>
      </c>
      <c r="O1879" s="149" t="s">
        <v>23</v>
      </c>
      <c r="P1879" s="149" t="s">
        <v>4813</v>
      </c>
      <c r="Q1879" s="149"/>
    </row>
    <row r="1880" spans="1:17" ht="153" x14ac:dyDescent="0.25">
      <c r="A1880" s="7">
        <f t="shared" si="29"/>
        <v>1878</v>
      </c>
      <c r="B1880" s="141" t="s">
        <v>4808</v>
      </c>
      <c r="C1880" s="141">
        <v>891180084</v>
      </c>
      <c r="D1880" s="141">
        <v>2</v>
      </c>
      <c r="E1880" s="162" t="s">
        <v>4859</v>
      </c>
      <c r="F1880" s="163">
        <v>7732070</v>
      </c>
      <c r="G1880" s="144"/>
      <c r="H1880" s="158" t="s">
        <v>5049</v>
      </c>
      <c r="I1880" s="167" t="s">
        <v>5032</v>
      </c>
      <c r="J1880" s="164">
        <v>41122</v>
      </c>
      <c r="K1880" s="147">
        <v>1574650</v>
      </c>
      <c r="L1880" s="148" t="s">
        <v>43</v>
      </c>
      <c r="M1880" s="149" t="s">
        <v>4812</v>
      </c>
      <c r="N1880" s="149" t="s">
        <v>22</v>
      </c>
      <c r="O1880" s="149" t="s">
        <v>23</v>
      </c>
      <c r="P1880" s="149" t="s">
        <v>4813</v>
      </c>
      <c r="Q1880" s="149"/>
    </row>
    <row r="1881" spans="1:17" ht="153" x14ac:dyDescent="0.25">
      <c r="A1881" s="7">
        <f t="shared" si="29"/>
        <v>1879</v>
      </c>
      <c r="B1881" s="141" t="s">
        <v>4808</v>
      </c>
      <c r="C1881" s="141">
        <v>891180084</v>
      </c>
      <c r="D1881" s="141">
        <v>2</v>
      </c>
      <c r="E1881" s="162" t="s">
        <v>4863</v>
      </c>
      <c r="F1881" s="163">
        <v>26429941</v>
      </c>
      <c r="G1881" s="144"/>
      <c r="H1881" s="158" t="s">
        <v>5050</v>
      </c>
      <c r="I1881" s="167" t="s">
        <v>5032</v>
      </c>
      <c r="J1881" s="164">
        <v>41122</v>
      </c>
      <c r="K1881" s="147">
        <v>1574650</v>
      </c>
      <c r="L1881" s="148" t="s">
        <v>43</v>
      </c>
      <c r="M1881" s="149" t="s">
        <v>4812</v>
      </c>
      <c r="N1881" s="149" t="s">
        <v>22</v>
      </c>
      <c r="O1881" s="149" t="s">
        <v>23</v>
      </c>
      <c r="P1881" s="149" t="s">
        <v>4813</v>
      </c>
      <c r="Q1881" s="149"/>
    </row>
    <row r="1882" spans="1:17" ht="153" x14ac:dyDescent="0.25">
      <c r="A1882" s="7">
        <f t="shared" si="29"/>
        <v>1880</v>
      </c>
      <c r="B1882" s="141" t="s">
        <v>4808</v>
      </c>
      <c r="C1882" s="141">
        <v>891180084</v>
      </c>
      <c r="D1882" s="141">
        <v>2</v>
      </c>
      <c r="E1882" s="162" t="s">
        <v>5051</v>
      </c>
      <c r="F1882" s="163">
        <v>1075220284</v>
      </c>
      <c r="G1882" s="144"/>
      <c r="H1882" s="158" t="s">
        <v>5052</v>
      </c>
      <c r="I1882" s="167" t="s">
        <v>5032</v>
      </c>
      <c r="J1882" s="164">
        <v>41122</v>
      </c>
      <c r="K1882" s="147">
        <v>1574650</v>
      </c>
      <c r="L1882" s="148" t="s">
        <v>43</v>
      </c>
      <c r="M1882" s="149" t="s">
        <v>4812</v>
      </c>
      <c r="N1882" s="149" t="s">
        <v>22</v>
      </c>
      <c r="O1882" s="149" t="s">
        <v>23</v>
      </c>
      <c r="P1882" s="149" t="s">
        <v>4813</v>
      </c>
      <c r="Q1882" s="149"/>
    </row>
    <row r="1883" spans="1:17" ht="153" x14ac:dyDescent="0.25">
      <c r="A1883" s="7">
        <f t="shared" si="29"/>
        <v>1881</v>
      </c>
      <c r="B1883" s="141" t="s">
        <v>4808</v>
      </c>
      <c r="C1883" s="141">
        <v>891180084</v>
      </c>
      <c r="D1883" s="141">
        <v>2</v>
      </c>
      <c r="E1883" s="162" t="s">
        <v>4884</v>
      </c>
      <c r="F1883" s="163">
        <v>26421126</v>
      </c>
      <c r="G1883" s="144"/>
      <c r="H1883" s="158" t="s">
        <v>5053</v>
      </c>
      <c r="I1883" s="167" t="s">
        <v>5032</v>
      </c>
      <c r="J1883" s="164">
        <v>41122</v>
      </c>
      <c r="K1883" s="147">
        <v>1574650</v>
      </c>
      <c r="L1883" s="148" t="s">
        <v>43</v>
      </c>
      <c r="M1883" s="149" t="s">
        <v>4812</v>
      </c>
      <c r="N1883" s="149" t="s">
        <v>22</v>
      </c>
      <c r="O1883" s="149" t="s">
        <v>23</v>
      </c>
      <c r="P1883" s="149" t="s">
        <v>4813</v>
      </c>
      <c r="Q1883" s="149"/>
    </row>
    <row r="1884" spans="1:17" ht="153" x14ac:dyDescent="0.25">
      <c r="A1884" s="7">
        <f t="shared" si="29"/>
        <v>1882</v>
      </c>
      <c r="B1884" s="141" t="s">
        <v>4808</v>
      </c>
      <c r="C1884" s="141">
        <v>891180084</v>
      </c>
      <c r="D1884" s="141">
        <v>2</v>
      </c>
      <c r="E1884" s="162" t="s">
        <v>4900</v>
      </c>
      <c r="F1884" s="163">
        <v>1117494213</v>
      </c>
      <c r="G1884" s="144"/>
      <c r="H1884" s="158" t="s">
        <v>5054</v>
      </c>
      <c r="I1884" s="167" t="s">
        <v>5032</v>
      </c>
      <c r="J1884" s="164">
        <v>41122</v>
      </c>
      <c r="K1884" s="147">
        <v>1574650</v>
      </c>
      <c r="L1884" s="148" t="s">
        <v>43</v>
      </c>
      <c r="M1884" s="149" t="s">
        <v>4812</v>
      </c>
      <c r="N1884" s="149" t="s">
        <v>22</v>
      </c>
      <c r="O1884" s="149" t="s">
        <v>23</v>
      </c>
      <c r="P1884" s="149" t="s">
        <v>4813</v>
      </c>
      <c r="Q1884" s="149"/>
    </row>
    <row r="1885" spans="1:17" ht="153" x14ac:dyDescent="0.25">
      <c r="A1885" s="7">
        <f t="shared" si="29"/>
        <v>1883</v>
      </c>
      <c r="B1885" s="141" t="s">
        <v>4808</v>
      </c>
      <c r="C1885" s="141">
        <v>891180084</v>
      </c>
      <c r="D1885" s="141">
        <v>2</v>
      </c>
      <c r="E1885" s="162" t="s">
        <v>4871</v>
      </c>
      <c r="F1885" s="163">
        <v>36303137</v>
      </c>
      <c r="G1885" s="144"/>
      <c r="H1885" s="158" t="s">
        <v>5055</v>
      </c>
      <c r="I1885" s="167" t="s">
        <v>5032</v>
      </c>
      <c r="J1885" s="164">
        <v>41122</v>
      </c>
      <c r="K1885" s="147">
        <v>1574650</v>
      </c>
      <c r="L1885" s="148" t="s">
        <v>43</v>
      </c>
      <c r="M1885" s="149" t="s">
        <v>4812</v>
      </c>
      <c r="N1885" s="149" t="s">
        <v>22</v>
      </c>
      <c r="O1885" s="149" t="s">
        <v>23</v>
      </c>
      <c r="P1885" s="149" t="s">
        <v>4813</v>
      </c>
      <c r="Q1885" s="149"/>
    </row>
    <row r="1886" spans="1:17" ht="153" x14ac:dyDescent="0.25">
      <c r="A1886" s="7">
        <f t="shared" si="29"/>
        <v>1884</v>
      </c>
      <c r="B1886" s="141" t="s">
        <v>4808</v>
      </c>
      <c r="C1886" s="141">
        <v>891180084</v>
      </c>
      <c r="D1886" s="141">
        <v>2</v>
      </c>
      <c r="E1886" s="162" t="s">
        <v>4896</v>
      </c>
      <c r="F1886" s="163">
        <v>7731819</v>
      </c>
      <c r="G1886" s="144"/>
      <c r="H1886" s="158" t="s">
        <v>5056</v>
      </c>
      <c r="I1886" s="167" t="s">
        <v>5032</v>
      </c>
      <c r="J1886" s="164">
        <v>41122</v>
      </c>
      <c r="K1886" s="147">
        <v>1574650</v>
      </c>
      <c r="L1886" s="148" t="s">
        <v>43</v>
      </c>
      <c r="M1886" s="149" t="s">
        <v>4812</v>
      </c>
      <c r="N1886" s="149" t="s">
        <v>22</v>
      </c>
      <c r="O1886" s="149" t="s">
        <v>23</v>
      </c>
      <c r="P1886" s="149" t="s">
        <v>4813</v>
      </c>
      <c r="Q1886" s="149"/>
    </row>
    <row r="1887" spans="1:17" ht="153" x14ac:dyDescent="0.25">
      <c r="A1887" s="7">
        <f t="shared" si="29"/>
        <v>1885</v>
      </c>
      <c r="B1887" s="141" t="s">
        <v>4808</v>
      </c>
      <c r="C1887" s="141">
        <v>891180084</v>
      </c>
      <c r="D1887" s="141">
        <v>2</v>
      </c>
      <c r="E1887" s="162" t="s">
        <v>4894</v>
      </c>
      <c r="F1887" s="163">
        <v>1075213715</v>
      </c>
      <c r="G1887" s="144"/>
      <c r="H1887" s="158" t="s">
        <v>5057</v>
      </c>
      <c r="I1887" s="167" t="s">
        <v>5032</v>
      </c>
      <c r="J1887" s="164">
        <v>41122</v>
      </c>
      <c r="K1887" s="147">
        <v>1574650</v>
      </c>
      <c r="L1887" s="148" t="s">
        <v>43</v>
      </c>
      <c r="M1887" s="149" t="s">
        <v>4812</v>
      </c>
      <c r="N1887" s="149" t="s">
        <v>22</v>
      </c>
      <c r="O1887" s="149" t="s">
        <v>23</v>
      </c>
      <c r="P1887" s="149" t="s">
        <v>4813</v>
      </c>
      <c r="Q1887" s="149"/>
    </row>
    <row r="1888" spans="1:17" ht="153" x14ac:dyDescent="0.25">
      <c r="A1888" s="7">
        <f t="shared" si="29"/>
        <v>1886</v>
      </c>
      <c r="B1888" s="141" t="s">
        <v>4808</v>
      </c>
      <c r="C1888" s="141">
        <v>891180084</v>
      </c>
      <c r="D1888" s="141">
        <v>2</v>
      </c>
      <c r="E1888" s="162" t="s">
        <v>4857</v>
      </c>
      <c r="F1888" s="163">
        <v>1083873534</v>
      </c>
      <c r="G1888" s="144"/>
      <c r="H1888" s="158" t="s">
        <v>5058</v>
      </c>
      <c r="I1888" s="167" t="s">
        <v>5032</v>
      </c>
      <c r="J1888" s="164">
        <v>41122</v>
      </c>
      <c r="K1888" s="147">
        <v>1574650</v>
      </c>
      <c r="L1888" s="148" t="s">
        <v>43</v>
      </c>
      <c r="M1888" s="149" t="s">
        <v>4812</v>
      </c>
      <c r="N1888" s="149" t="s">
        <v>22</v>
      </c>
      <c r="O1888" s="149" t="s">
        <v>23</v>
      </c>
      <c r="P1888" s="149" t="s">
        <v>4813</v>
      </c>
      <c r="Q1888" s="149"/>
    </row>
    <row r="1889" spans="1:17" ht="153" x14ac:dyDescent="0.25">
      <c r="A1889" s="7">
        <f t="shared" si="29"/>
        <v>1887</v>
      </c>
      <c r="B1889" s="141" t="s">
        <v>4808</v>
      </c>
      <c r="C1889" s="141">
        <v>891180084</v>
      </c>
      <c r="D1889" s="141">
        <v>2</v>
      </c>
      <c r="E1889" s="162" t="s">
        <v>4938</v>
      </c>
      <c r="F1889" s="163">
        <v>1075217097</v>
      </c>
      <c r="G1889" s="144"/>
      <c r="H1889" s="158" t="s">
        <v>5059</v>
      </c>
      <c r="I1889" s="167" t="s">
        <v>5032</v>
      </c>
      <c r="J1889" s="164">
        <v>41122</v>
      </c>
      <c r="K1889" s="147">
        <v>1574650</v>
      </c>
      <c r="L1889" s="148" t="s">
        <v>43</v>
      </c>
      <c r="M1889" s="149" t="s">
        <v>4812</v>
      </c>
      <c r="N1889" s="149" t="s">
        <v>22</v>
      </c>
      <c r="O1889" s="149" t="s">
        <v>23</v>
      </c>
      <c r="P1889" s="149" t="s">
        <v>4813</v>
      </c>
      <c r="Q1889" s="149"/>
    </row>
    <row r="1890" spans="1:17" ht="165.75" x14ac:dyDescent="0.25">
      <c r="A1890" s="7">
        <f t="shared" si="29"/>
        <v>1888</v>
      </c>
      <c r="B1890" s="141" t="s">
        <v>4808</v>
      </c>
      <c r="C1890" s="141">
        <v>891180084</v>
      </c>
      <c r="D1890" s="141">
        <v>2</v>
      </c>
      <c r="E1890" s="162" t="s">
        <v>444</v>
      </c>
      <c r="F1890" s="163">
        <v>26425002</v>
      </c>
      <c r="G1890" s="144"/>
      <c r="H1890" s="158" t="s">
        <v>5060</v>
      </c>
      <c r="I1890" s="167" t="s">
        <v>5061</v>
      </c>
      <c r="J1890" s="164">
        <v>41122</v>
      </c>
      <c r="K1890" s="147">
        <v>1574650</v>
      </c>
      <c r="L1890" s="148" t="s">
        <v>43</v>
      </c>
      <c r="M1890" s="149" t="s">
        <v>4812</v>
      </c>
      <c r="N1890" s="149" t="s">
        <v>22</v>
      </c>
      <c r="O1890" s="149" t="s">
        <v>23</v>
      </c>
      <c r="P1890" s="149" t="s">
        <v>4937</v>
      </c>
      <c r="Q1890" s="149"/>
    </row>
    <row r="1891" spans="1:17" ht="191.25" x14ac:dyDescent="0.25">
      <c r="A1891" s="7">
        <f t="shared" si="29"/>
        <v>1889</v>
      </c>
      <c r="B1891" s="141" t="s">
        <v>4808</v>
      </c>
      <c r="C1891" s="141">
        <v>891180084</v>
      </c>
      <c r="D1891" s="141">
        <v>2</v>
      </c>
      <c r="E1891" s="162" t="s">
        <v>4832</v>
      </c>
      <c r="F1891" s="144">
        <v>1075246066</v>
      </c>
      <c r="G1891" s="144"/>
      <c r="H1891" s="158" t="s">
        <v>5062</v>
      </c>
      <c r="I1891" s="167" t="s">
        <v>5063</v>
      </c>
      <c r="J1891" s="164">
        <v>41122</v>
      </c>
      <c r="K1891" s="150">
        <v>5500000</v>
      </c>
      <c r="L1891" s="148" t="s">
        <v>43</v>
      </c>
      <c r="M1891" s="149" t="s">
        <v>4812</v>
      </c>
      <c r="N1891" s="149" t="s">
        <v>22</v>
      </c>
      <c r="O1891" s="149" t="s">
        <v>23</v>
      </c>
      <c r="P1891" s="149" t="s">
        <v>24</v>
      </c>
      <c r="Q1891" s="149"/>
    </row>
    <row r="1892" spans="1:17" ht="255" x14ac:dyDescent="0.25">
      <c r="A1892" s="7">
        <f t="shared" si="29"/>
        <v>1890</v>
      </c>
      <c r="B1892" s="141" t="s">
        <v>4808</v>
      </c>
      <c r="C1892" s="141">
        <v>891180084</v>
      </c>
      <c r="D1892" s="141">
        <v>2</v>
      </c>
      <c r="E1892" s="162" t="s">
        <v>5064</v>
      </c>
      <c r="F1892" s="144">
        <v>1075213050</v>
      </c>
      <c r="G1892" s="144"/>
      <c r="H1892" s="158" t="s">
        <v>5065</v>
      </c>
      <c r="I1892" s="167" t="s">
        <v>5066</v>
      </c>
      <c r="J1892" s="164">
        <v>41124</v>
      </c>
      <c r="K1892" s="150">
        <v>9373333</v>
      </c>
      <c r="L1892" s="148" t="s">
        <v>43</v>
      </c>
      <c r="M1892" s="149" t="s">
        <v>4812</v>
      </c>
      <c r="N1892" s="149" t="s">
        <v>22</v>
      </c>
      <c r="O1892" s="149" t="s">
        <v>23</v>
      </c>
      <c r="P1892" s="149" t="s">
        <v>24</v>
      </c>
      <c r="Q1892" s="149" t="s">
        <v>4835</v>
      </c>
    </row>
    <row r="1893" spans="1:17" ht="153" x14ac:dyDescent="0.25">
      <c r="A1893" s="7">
        <f t="shared" si="29"/>
        <v>1891</v>
      </c>
      <c r="B1893" s="141" t="s">
        <v>4808</v>
      </c>
      <c r="C1893" s="141">
        <v>891180084</v>
      </c>
      <c r="D1893" s="141">
        <v>2</v>
      </c>
      <c r="E1893" s="162" t="s">
        <v>4886</v>
      </c>
      <c r="F1893" s="163">
        <v>7726388</v>
      </c>
      <c r="G1893" s="144"/>
      <c r="H1893" s="158" t="s">
        <v>5067</v>
      </c>
      <c r="I1893" s="167" t="s">
        <v>5032</v>
      </c>
      <c r="J1893" s="164">
        <v>41124</v>
      </c>
      <c r="K1893" s="147">
        <v>1574650</v>
      </c>
      <c r="L1893" s="148" t="s">
        <v>43</v>
      </c>
      <c r="M1893" s="149" t="s">
        <v>4812</v>
      </c>
      <c r="N1893" s="149" t="s">
        <v>22</v>
      </c>
      <c r="O1893" s="149" t="s">
        <v>23</v>
      </c>
      <c r="P1893" s="149" t="s">
        <v>4813</v>
      </c>
      <c r="Q1893" s="149"/>
    </row>
    <row r="1894" spans="1:17" ht="382.5" x14ac:dyDescent="0.25">
      <c r="A1894" s="7">
        <f t="shared" si="29"/>
        <v>1892</v>
      </c>
      <c r="B1894" s="141" t="s">
        <v>4808</v>
      </c>
      <c r="C1894" s="141">
        <v>891180084</v>
      </c>
      <c r="D1894" s="141">
        <v>2</v>
      </c>
      <c r="E1894" s="162" t="s">
        <v>5068</v>
      </c>
      <c r="F1894" s="163">
        <v>12137026</v>
      </c>
      <c r="G1894" s="144"/>
      <c r="H1894" s="158" t="s">
        <v>5069</v>
      </c>
      <c r="I1894" s="167" t="s">
        <v>5070</v>
      </c>
      <c r="J1894" s="164">
        <v>41124</v>
      </c>
      <c r="K1894" s="147">
        <v>411288</v>
      </c>
      <c r="L1894" s="148" t="s">
        <v>43</v>
      </c>
      <c r="M1894" s="149" t="s">
        <v>4812</v>
      </c>
      <c r="N1894" s="149" t="s">
        <v>22</v>
      </c>
      <c r="O1894" s="149" t="s">
        <v>23</v>
      </c>
      <c r="P1894" s="149" t="s">
        <v>4813</v>
      </c>
      <c r="Q1894" s="149"/>
    </row>
    <row r="1895" spans="1:17" ht="242.25" x14ac:dyDescent="0.25">
      <c r="A1895" s="7">
        <f t="shared" si="29"/>
        <v>1893</v>
      </c>
      <c r="B1895" s="141" t="s">
        <v>4808</v>
      </c>
      <c r="C1895" s="141">
        <v>891180084</v>
      </c>
      <c r="D1895" s="141">
        <v>2</v>
      </c>
      <c r="E1895" s="162" t="s">
        <v>5071</v>
      </c>
      <c r="F1895" s="144">
        <v>19198625</v>
      </c>
      <c r="G1895" s="144"/>
      <c r="H1895" s="158" t="s">
        <v>5072</v>
      </c>
      <c r="I1895" s="167" t="s">
        <v>5005</v>
      </c>
      <c r="J1895" s="164">
        <v>41134</v>
      </c>
      <c r="K1895" s="150">
        <v>360000</v>
      </c>
      <c r="L1895" s="148" t="s">
        <v>43</v>
      </c>
      <c r="M1895" s="149" t="s">
        <v>4812</v>
      </c>
      <c r="N1895" s="149" t="s">
        <v>22</v>
      </c>
      <c r="O1895" s="149" t="s">
        <v>23</v>
      </c>
      <c r="P1895" s="149" t="s">
        <v>24</v>
      </c>
      <c r="Q1895" s="149"/>
    </row>
    <row r="1896" spans="1:17" ht="409.5" x14ac:dyDescent="0.25">
      <c r="A1896" s="7">
        <f t="shared" si="29"/>
        <v>1894</v>
      </c>
      <c r="B1896" s="141" t="s">
        <v>4808</v>
      </c>
      <c r="C1896" s="141">
        <v>891180084</v>
      </c>
      <c r="D1896" s="141">
        <v>2</v>
      </c>
      <c r="E1896" s="162" t="s">
        <v>5073</v>
      </c>
      <c r="F1896" s="143">
        <v>36303157</v>
      </c>
      <c r="G1896" s="144">
        <v>1</v>
      </c>
      <c r="H1896" s="158" t="s">
        <v>5074</v>
      </c>
      <c r="I1896" s="32" t="s">
        <v>5075</v>
      </c>
      <c r="J1896" s="164">
        <v>41134</v>
      </c>
      <c r="K1896" s="150">
        <v>1500000</v>
      </c>
      <c r="L1896" s="148" t="s">
        <v>43</v>
      </c>
      <c r="M1896" s="149" t="s">
        <v>4812</v>
      </c>
      <c r="N1896" s="149" t="s">
        <v>22</v>
      </c>
      <c r="O1896" s="149" t="s">
        <v>23</v>
      </c>
      <c r="P1896" s="149" t="s">
        <v>24</v>
      </c>
      <c r="Q1896" s="149"/>
    </row>
    <row r="1897" spans="1:17" ht="242.25" x14ac:dyDescent="0.25">
      <c r="A1897" s="7">
        <f t="shared" si="29"/>
        <v>1895</v>
      </c>
      <c r="B1897" s="141" t="s">
        <v>4808</v>
      </c>
      <c r="C1897" s="141">
        <v>891180084</v>
      </c>
      <c r="D1897" s="141">
        <v>2</v>
      </c>
      <c r="E1897" s="162" t="s">
        <v>5076</v>
      </c>
      <c r="F1897" s="144">
        <v>28852441</v>
      </c>
      <c r="G1897" s="144"/>
      <c r="H1897" s="158" t="s">
        <v>5077</v>
      </c>
      <c r="I1897" s="167" t="s">
        <v>5005</v>
      </c>
      <c r="J1897" s="164">
        <v>41135</v>
      </c>
      <c r="K1897" s="150">
        <v>360000</v>
      </c>
      <c r="L1897" s="148" t="s">
        <v>43</v>
      </c>
      <c r="M1897" s="149" t="s">
        <v>4812</v>
      </c>
      <c r="N1897" s="149" t="s">
        <v>22</v>
      </c>
      <c r="O1897" s="149" t="s">
        <v>23</v>
      </c>
      <c r="P1897" s="149" t="s">
        <v>24</v>
      </c>
      <c r="Q1897" s="149"/>
    </row>
    <row r="1898" spans="1:17" ht="331.5" x14ac:dyDescent="0.25">
      <c r="A1898" s="7">
        <f t="shared" si="29"/>
        <v>1896</v>
      </c>
      <c r="B1898" s="141" t="s">
        <v>4808</v>
      </c>
      <c r="C1898" s="141">
        <v>891180084</v>
      </c>
      <c r="D1898" s="141">
        <v>2</v>
      </c>
      <c r="E1898" s="162" t="s">
        <v>5078</v>
      </c>
      <c r="F1898" s="144">
        <v>41522255</v>
      </c>
      <c r="G1898" s="144"/>
      <c r="H1898" s="158" t="s">
        <v>5079</v>
      </c>
      <c r="I1898" s="167" t="s">
        <v>5080</v>
      </c>
      <c r="J1898" s="164">
        <v>41137</v>
      </c>
      <c r="K1898" s="150">
        <v>2182362</v>
      </c>
      <c r="L1898" s="148" t="s">
        <v>43</v>
      </c>
      <c r="M1898" s="149" t="s">
        <v>4812</v>
      </c>
      <c r="N1898" s="149" t="s">
        <v>22</v>
      </c>
      <c r="O1898" s="149" t="s">
        <v>23</v>
      </c>
      <c r="P1898" s="149" t="s">
        <v>24</v>
      </c>
      <c r="Q1898" s="149" t="s">
        <v>4835</v>
      </c>
    </row>
    <row r="1899" spans="1:17" ht="331.5" x14ac:dyDescent="0.25">
      <c r="A1899" s="7">
        <f t="shared" si="29"/>
        <v>1897</v>
      </c>
      <c r="B1899" s="141" t="s">
        <v>4808</v>
      </c>
      <c r="C1899" s="141">
        <v>891180084</v>
      </c>
      <c r="D1899" s="141">
        <v>2</v>
      </c>
      <c r="E1899" s="162" t="s">
        <v>5081</v>
      </c>
      <c r="F1899" s="144">
        <v>16642021</v>
      </c>
      <c r="G1899" s="144"/>
      <c r="H1899" s="158" t="s">
        <v>5082</v>
      </c>
      <c r="I1899" s="167" t="s">
        <v>5080</v>
      </c>
      <c r="J1899" s="164">
        <v>41137</v>
      </c>
      <c r="K1899" s="150">
        <v>2894996</v>
      </c>
      <c r="L1899" s="148" t="s">
        <v>43</v>
      </c>
      <c r="M1899" s="149" t="s">
        <v>4812</v>
      </c>
      <c r="N1899" s="149" t="s">
        <v>22</v>
      </c>
      <c r="O1899" s="149" t="s">
        <v>23</v>
      </c>
      <c r="P1899" s="149" t="s">
        <v>24</v>
      </c>
      <c r="Q1899" s="149" t="s">
        <v>4835</v>
      </c>
    </row>
    <row r="1900" spans="1:17" ht="344.25" x14ac:dyDescent="0.25">
      <c r="A1900" s="7">
        <f t="shared" si="29"/>
        <v>1898</v>
      </c>
      <c r="B1900" s="141" t="s">
        <v>4808</v>
      </c>
      <c r="C1900" s="141">
        <v>891180084</v>
      </c>
      <c r="D1900" s="141">
        <v>2</v>
      </c>
      <c r="E1900" s="162" t="s">
        <v>5083</v>
      </c>
      <c r="F1900" s="144">
        <v>19221233</v>
      </c>
      <c r="G1900" s="144"/>
      <c r="H1900" s="158" t="s">
        <v>5084</v>
      </c>
      <c r="I1900" s="167" t="s">
        <v>5085</v>
      </c>
      <c r="J1900" s="164">
        <v>41171</v>
      </c>
      <c r="K1900" s="150">
        <v>2182362</v>
      </c>
      <c r="L1900" s="148" t="s">
        <v>43</v>
      </c>
      <c r="M1900" s="149" t="s">
        <v>4812</v>
      </c>
      <c r="N1900" s="149" t="s">
        <v>22</v>
      </c>
      <c r="O1900" s="149" t="s">
        <v>23</v>
      </c>
      <c r="P1900" s="149" t="s">
        <v>24</v>
      </c>
      <c r="Q1900" s="149" t="s">
        <v>4835</v>
      </c>
    </row>
    <row r="1901" spans="1:17" ht="153" x14ac:dyDescent="0.25">
      <c r="A1901" s="7">
        <f t="shared" si="29"/>
        <v>1899</v>
      </c>
      <c r="B1901" s="141" t="s">
        <v>4808</v>
      </c>
      <c r="C1901" s="141">
        <v>891180084</v>
      </c>
      <c r="D1901" s="141">
        <v>2</v>
      </c>
      <c r="E1901" s="162" t="s">
        <v>4854</v>
      </c>
      <c r="F1901" s="163">
        <v>7696519</v>
      </c>
      <c r="G1901" s="144"/>
      <c r="H1901" s="158" t="s">
        <v>5086</v>
      </c>
      <c r="I1901" s="167" t="s">
        <v>5087</v>
      </c>
      <c r="J1901" s="164">
        <v>41138</v>
      </c>
      <c r="K1901" s="147">
        <v>494890</v>
      </c>
      <c r="L1901" s="148" t="s">
        <v>43</v>
      </c>
      <c r="M1901" s="149" t="s">
        <v>4812</v>
      </c>
      <c r="N1901" s="149" t="s">
        <v>22</v>
      </c>
      <c r="O1901" s="149" t="s">
        <v>23</v>
      </c>
      <c r="P1901" s="149" t="s">
        <v>4813</v>
      </c>
      <c r="Q1901" s="149" t="s">
        <v>4835</v>
      </c>
    </row>
    <row r="1902" spans="1:17" ht="114.75" x14ac:dyDescent="0.25">
      <c r="A1902" s="7">
        <f t="shared" si="29"/>
        <v>1900</v>
      </c>
      <c r="B1902" s="141" t="s">
        <v>4808</v>
      </c>
      <c r="C1902" s="141">
        <v>891180084</v>
      </c>
      <c r="D1902" s="141">
        <v>2</v>
      </c>
      <c r="E1902" s="162" t="s">
        <v>5088</v>
      </c>
      <c r="F1902" s="144">
        <v>1075213437</v>
      </c>
      <c r="G1902" s="144">
        <v>3</v>
      </c>
      <c r="H1902" s="158" t="s">
        <v>5089</v>
      </c>
      <c r="I1902" s="167" t="s">
        <v>5090</v>
      </c>
      <c r="J1902" s="164" t="s">
        <v>5091</v>
      </c>
      <c r="K1902" s="150">
        <v>3000000</v>
      </c>
      <c r="L1902" s="148" t="s">
        <v>43</v>
      </c>
      <c r="M1902" s="149" t="s">
        <v>4812</v>
      </c>
      <c r="N1902" s="149" t="s">
        <v>22</v>
      </c>
      <c r="O1902" s="149" t="s">
        <v>23</v>
      </c>
      <c r="P1902" s="149" t="s">
        <v>24</v>
      </c>
      <c r="Q1902" s="149" t="s">
        <v>4835</v>
      </c>
    </row>
    <row r="1903" spans="1:17" ht="409.5" x14ac:dyDescent="0.25">
      <c r="A1903" s="7">
        <f t="shared" si="29"/>
        <v>1901</v>
      </c>
      <c r="B1903" s="141" t="s">
        <v>4808</v>
      </c>
      <c r="C1903" s="141">
        <v>891180084</v>
      </c>
      <c r="D1903" s="141">
        <v>2</v>
      </c>
      <c r="E1903" s="162" t="s">
        <v>5092</v>
      </c>
      <c r="F1903" s="143">
        <v>12225412</v>
      </c>
      <c r="G1903" s="144">
        <v>1</v>
      </c>
      <c r="H1903" s="158" t="s">
        <v>5093</v>
      </c>
      <c r="I1903" s="32" t="s">
        <v>5094</v>
      </c>
      <c r="J1903" s="164">
        <v>41144</v>
      </c>
      <c r="K1903" s="150">
        <v>3373024</v>
      </c>
      <c r="L1903" s="148" t="s">
        <v>43</v>
      </c>
      <c r="M1903" s="149" t="s">
        <v>4812</v>
      </c>
      <c r="N1903" s="149" t="s">
        <v>22</v>
      </c>
      <c r="O1903" s="149" t="s">
        <v>23</v>
      </c>
      <c r="P1903" s="149" t="s">
        <v>24</v>
      </c>
      <c r="Q1903" s="149"/>
    </row>
    <row r="1904" spans="1:17" ht="409.5" x14ac:dyDescent="0.25">
      <c r="A1904" s="7">
        <f t="shared" si="29"/>
        <v>1902</v>
      </c>
      <c r="B1904" s="141" t="s">
        <v>4808</v>
      </c>
      <c r="C1904" s="141">
        <v>891180084</v>
      </c>
      <c r="D1904" s="141">
        <v>2</v>
      </c>
      <c r="E1904" s="162" t="s">
        <v>442</v>
      </c>
      <c r="F1904" s="143">
        <v>36178454</v>
      </c>
      <c r="G1904" s="144">
        <v>6</v>
      </c>
      <c r="H1904" s="158" t="s">
        <v>5095</v>
      </c>
      <c r="I1904" s="32" t="s">
        <v>5096</v>
      </c>
      <c r="J1904" s="164">
        <v>41144</v>
      </c>
      <c r="K1904" s="150">
        <v>1233320</v>
      </c>
      <c r="L1904" s="148" t="s">
        <v>43</v>
      </c>
      <c r="M1904" s="149" t="s">
        <v>4812</v>
      </c>
      <c r="N1904" s="149" t="s">
        <v>22</v>
      </c>
      <c r="O1904" s="149" t="s">
        <v>23</v>
      </c>
      <c r="P1904" s="149" t="s">
        <v>24</v>
      </c>
      <c r="Q1904" s="149"/>
    </row>
    <row r="1905" spans="1:17" ht="409.5" x14ac:dyDescent="0.25">
      <c r="A1905" s="7">
        <f t="shared" si="29"/>
        <v>1903</v>
      </c>
      <c r="B1905" s="141" t="s">
        <v>4808</v>
      </c>
      <c r="C1905" s="141">
        <v>891180084</v>
      </c>
      <c r="D1905" s="141">
        <v>2</v>
      </c>
      <c r="E1905" s="162" t="s">
        <v>5021</v>
      </c>
      <c r="F1905" s="143">
        <v>40018522</v>
      </c>
      <c r="G1905" s="144">
        <v>8</v>
      </c>
      <c r="H1905" s="158" t="s">
        <v>5097</v>
      </c>
      <c r="I1905" s="32" t="s">
        <v>5098</v>
      </c>
      <c r="J1905" s="164">
        <v>41151</v>
      </c>
      <c r="K1905" s="150">
        <v>4196094</v>
      </c>
      <c r="L1905" s="148" t="s">
        <v>43</v>
      </c>
      <c r="M1905" s="149" t="s">
        <v>4812</v>
      </c>
      <c r="N1905" s="149" t="s">
        <v>22</v>
      </c>
      <c r="O1905" s="149" t="s">
        <v>23</v>
      </c>
      <c r="P1905" s="149" t="s">
        <v>24</v>
      </c>
      <c r="Q1905" s="149"/>
    </row>
    <row r="1906" spans="1:17" ht="242.25" x14ac:dyDescent="0.25">
      <c r="A1906" s="7">
        <f t="shared" si="29"/>
        <v>1904</v>
      </c>
      <c r="B1906" s="141" t="s">
        <v>4808</v>
      </c>
      <c r="C1906" s="141">
        <v>891180084</v>
      </c>
      <c r="D1906" s="141">
        <v>2</v>
      </c>
      <c r="E1906" s="162" t="s">
        <v>5099</v>
      </c>
      <c r="F1906" s="144">
        <v>12095792</v>
      </c>
      <c r="G1906" s="144"/>
      <c r="H1906" s="158" t="s">
        <v>5100</v>
      </c>
      <c r="I1906" s="167" t="s">
        <v>5005</v>
      </c>
      <c r="J1906" s="164">
        <v>41157</v>
      </c>
      <c r="K1906" s="150">
        <v>360000</v>
      </c>
      <c r="L1906" s="148" t="s">
        <v>43</v>
      </c>
      <c r="M1906" s="149" t="s">
        <v>4812</v>
      </c>
      <c r="N1906" s="149" t="s">
        <v>22</v>
      </c>
      <c r="O1906" s="149" t="s">
        <v>23</v>
      </c>
      <c r="P1906" s="149" t="s">
        <v>24</v>
      </c>
      <c r="Q1906" s="149" t="s">
        <v>4835</v>
      </c>
    </row>
    <row r="1907" spans="1:17" ht="242.25" x14ac:dyDescent="0.25">
      <c r="A1907" s="7">
        <f t="shared" si="29"/>
        <v>1905</v>
      </c>
      <c r="B1907" s="141" t="s">
        <v>4808</v>
      </c>
      <c r="C1907" s="141">
        <v>891180084</v>
      </c>
      <c r="D1907" s="141">
        <v>2</v>
      </c>
      <c r="E1907" s="162" t="s">
        <v>2708</v>
      </c>
      <c r="F1907" s="144">
        <v>36311974</v>
      </c>
      <c r="G1907" s="144"/>
      <c r="H1907" s="158" t="s">
        <v>5101</v>
      </c>
      <c r="I1907" s="167" t="s">
        <v>5005</v>
      </c>
      <c r="J1907" s="164">
        <v>41157</v>
      </c>
      <c r="K1907" s="150">
        <v>720000</v>
      </c>
      <c r="L1907" s="148" t="s">
        <v>43</v>
      </c>
      <c r="M1907" s="149" t="s">
        <v>4812</v>
      </c>
      <c r="N1907" s="149" t="s">
        <v>22</v>
      </c>
      <c r="O1907" s="149" t="s">
        <v>23</v>
      </c>
      <c r="P1907" s="149" t="s">
        <v>24</v>
      </c>
      <c r="Q1907" s="149" t="s">
        <v>4835</v>
      </c>
    </row>
    <row r="1908" spans="1:17" ht="409.5" x14ac:dyDescent="0.25">
      <c r="A1908" s="7">
        <f t="shared" si="29"/>
        <v>1906</v>
      </c>
      <c r="B1908" s="141" t="s">
        <v>4808</v>
      </c>
      <c r="C1908" s="141">
        <v>891180084</v>
      </c>
      <c r="D1908" s="141">
        <v>2</v>
      </c>
      <c r="E1908" s="162" t="s">
        <v>4914</v>
      </c>
      <c r="F1908" s="144">
        <v>12114696</v>
      </c>
      <c r="G1908" s="144"/>
      <c r="H1908" s="158" t="s">
        <v>5102</v>
      </c>
      <c r="I1908" s="167" t="s">
        <v>5103</v>
      </c>
      <c r="J1908" s="164">
        <v>41157</v>
      </c>
      <c r="K1908" s="150">
        <v>627870</v>
      </c>
      <c r="L1908" s="148" t="s">
        <v>43</v>
      </c>
      <c r="M1908" s="149" t="s">
        <v>4812</v>
      </c>
      <c r="N1908" s="149" t="s">
        <v>22</v>
      </c>
      <c r="O1908" s="149" t="s">
        <v>23</v>
      </c>
      <c r="P1908" s="149" t="s">
        <v>24</v>
      </c>
      <c r="Q1908" s="149" t="s">
        <v>4835</v>
      </c>
    </row>
    <row r="1909" spans="1:17" ht="216.75" x14ac:dyDescent="0.25">
      <c r="A1909" s="7">
        <f t="shared" si="29"/>
        <v>1907</v>
      </c>
      <c r="B1909" s="141" t="s">
        <v>4808</v>
      </c>
      <c r="C1909" s="141">
        <v>891180084</v>
      </c>
      <c r="D1909" s="141">
        <v>2</v>
      </c>
      <c r="E1909" s="168" t="s">
        <v>5104</v>
      </c>
      <c r="F1909" s="144" t="s">
        <v>4983</v>
      </c>
      <c r="G1909" s="144"/>
      <c r="H1909" s="158" t="s">
        <v>5105</v>
      </c>
      <c r="I1909" s="167" t="s">
        <v>5106</v>
      </c>
      <c r="J1909" s="164">
        <v>41169</v>
      </c>
      <c r="K1909" s="150">
        <v>1500000</v>
      </c>
      <c r="L1909" s="148" t="s">
        <v>43</v>
      </c>
      <c r="M1909" s="149" t="s">
        <v>4812</v>
      </c>
      <c r="N1909" s="149" t="s">
        <v>22</v>
      </c>
      <c r="O1909" s="149" t="s">
        <v>23</v>
      </c>
      <c r="P1909" s="149" t="s">
        <v>24</v>
      </c>
      <c r="Q1909" s="149" t="s">
        <v>4835</v>
      </c>
    </row>
    <row r="1910" spans="1:17" ht="216.75" x14ac:dyDescent="0.25">
      <c r="A1910" s="7">
        <f t="shared" si="29"/>
        <v>1908</v>
      </c>
      <c r="B1910" s="141" t="s">
        <v>4808</v>
      </c>
      <c r="C1910" s="141">
        <v>891180084</v>
      </c>
      <c r="D1910" s="141">
        <v>2</v>
      </c>
      <c r="E1910" s="162" t="s">
        <v>5107</v>
      </c>
      <c r="F1910" s="144">
        <v>2890602</v>
      </c>
      <c r="G1910" s="144"/>
      <c r="H1910" s="158" t="s">
        <v>5108</v>
      </c>
      <c r="I1910" s="167" t="s">
        <v>5109</v>
      </c>
      <c r="J1910" s="164">
        <v>41170</v>
      </c>
      <c r="K1910" s="150">
        <v>1200000</v>
      </c>
      <c r="L1910" s="148" t="s">
        <v>43</v>
      </c>
      <c r="M1910" s="149" t="s">
        <v>4812</v>
      </c>
      <c r="N1910" s="149" t="s">
        <v>2109</v>
      </c>
      <c r="O1910" s="149" t="s">
        <v>23</v>
      </c>
      <c r="P1910" s="149" t="s">
        <v>24</v>
      </c>
      <c r="Q1910" s="149" t="s">
        <v>4835</v>
      </c>
    </row>
    <row r="1911" spans="1:17" ht="216.75" x14ac:dyDescent="0.25">
      <c r="A1911" s="7">
        <f t="shared" si="29"/>
        <v>1909</v>
      </c>
      <c r="B1911" s="141" t="s">
        <v>4808</v>
      </c>
      <c r="C1911" s="141">
        <v>891180084</v>
      </c>
      <c r="D1911" s="141">
        <v>2</v>
      </c>
      <c r="E1911" s="162" t="s">
        <v>5110</v>
      </c>
      <c r="F1911" s="163">
        <v>36154696</v>
      </c>
      <c r="G1911" s="144"/>
      <c r="H1911" s="158" t="s">
        <v>5111</v>
      </c>
      <c r="I1911" s="167" t="s">
        <v>5112</v>
      </c>
      <c r="J1911" s="164">
        <v>41170</v>
      </c>
      <c r="K1911" s="147">
        <v>315000</v>
      </c>
      <c r="L1911" s="148" t="s">
        <v>43</v>
      </c>
      <c r="M1911" s="149" t="s">
        <v>4812</v>
      </c>
      <c r="N1911" s="149" t="s">
        <v>22</v>
      </c>
      <c r="O1911" s="149" t="s">
        <v>23</v>
      </c>
      <c r="P1911" s="149" t="s">
        <v>4813</v>
      </c>
      <c r="Q1911" s="149"/>
    </row>
    <row r="1912" spans="1:17" ht="242.25" x14ac:dyDescent="0.25">
      <c r="A1912" s="7">
        <f t="shared" si="29"/>
        <v>1910</v>
      </c>
      <c r="B1912" s="141" t="s">
        <v>4808</v>
      </c>
      <c r="C1912" s="141">
        <v>891180084</v>
      </c>
      <c r="D1912" s="141">
        <v>2</v>
      </c>
      <c r="E1912" s="162" t="s">
        <v>5113</v>
      </c>
      <c r="F1912" s="144">
        <v>41694234</v>
      </c>
      <c r="G1912" s="144"/>
      <c r="H1912" s="158" t="s">
        <v>5114</v>
      </c>
      <c r="I1912" s="167" t="s">
        <v>5005</v>
      </c>
      <c r="J1912" s="164">
        <v>41171</v>
      </c>
      <c r="K1912" s="150">
        <v>720000</v>
      </c>
      <c r="L1912" s="148" t="s">
        <v>43</v>
      </c>
      <c r="M1912" s="149" t="s">
        <v>4812</v>
      </c>
      <c r="N1912" s="149" t="s">
        <v>22</v>
      </c>
      <c r="O1912" s="149" t="s">
        <v>23</v>
      </c>
      <c r="P1912" s="149" t="s">
        <v>24</v>
      </c>
      <c r="Q1912" s="149"/>
    </row>
    <row r="1913" spans="1:17" ht="409.5" x14ac:dyDescent="0.25">
      <c r="A1913" s="7">
        <f t="shared" si="29"/>
        <v>1911</v>
      </c>
      <c r="B1913" s="141" t="s">
        <v>4808</v>
      </c>
      <c r="C1913" s="141">
        <v>891180084</v>
      </c>
      <c r="D1913" s="141">
        <v>2</v>
      </c>
      <c r="E1913" s="162" t="s">
        <v>5115</v>
      </c>
      <c r="F1913" s="144">
        <v>17192032</v>
      </c>
      <c r="G1913" s="144"/>
      <c r="H1913" s="158" t="s">
        <v>5116</v>
      </c>
      <c r="I1913" s="167" t="s">
        <v>5117</v>
      </c>
      <c r="J1913" s="164">
        <v>41171</v>
      </c>
      <c r="K1913" s="150">
        <v>1200000</v>
      </c>
      <c r="L1913" s="148" t="s">
        <v>43</v>
      </c>
      <c r="M1913" s="149" t="s">
        <v>4812</v>
      </c>
      <c r="N1913" s="149" t="s">
        <v>22</v>
      </c>
      <c r="O1913" s="149" t="s">
        <v>23</v>
      </c>
      <c r="P1913" s="149" t="s">
        <v>24</v>
      </c>
      <c r="Q1913" s="149" t="s">
        <v>4835</v>
      </c>
    </row>
    <row r="1914" spans="1:17" ht="409.5" x14ac:dyDescent="0.25">
      <c r="A1914" s="7">
        <f t="shared" si="29"/>
        <v>1912</v>
      </c>
      <c r="B1914" s="141" t="s">
        <v>4808</v>
      </c>
      <c r="C1914" s="141">
        <v>891180084</v>
      </c>
      <c r="D1914" s="141">
        <v>2</v>
      </c>
      <c r="E1914" s="162" t="s">
        <v>455</v>
      </c>
      <c r="F1914" s="144">
        <v>19188486</v>
      </c>
      <c r="G1914" s="144"/>
      <c r="H1914" s="158" t="s">
        <v>5118</v>
      </c>
      <c r="I1914" s="167" t="s">
        <v>5119</v>
      </c>
      <c r="J1914" s="164">
        <v>41172</v>
      </c>
      <c r="K1914" s="150">
        <v>1800000</v>
      </c>
      <c r="L1914" s="148" t="s">
        <v>43</v>
      </c>
      <c r="M1914" s="149" t="s">
        <v>4812</v>
      </c>
      <c r="N1914" s="149" t="s">
        <v>22</v>
      </c>
      <c r="O1914" s="149" t="s">
        <v>23</v>
      </c>
      <c r="P1914" s="149" t="s">
        <v>24</v>
      </c>
      <c r="Q1914" s="149" t="s">
        <v>4835</v>
      </c>
    </row>
    <row r="1915" spans="1:17" ht="216.75" x14ac:dyDescent="0.25">
      <c r="A1915" s="7">
        <f t="shared" si="29"/>
        <v>1913</v>
      </c>
      <c r="B1915" s="141" t="s">
        <v>4808</v>
      </c>
      <c r="C1915" s="141">
        <v>891180084</v>
      </c>
      <c r="D1915" s="141">
        <v>2</v>
      </c>
      <c r="E1915" s="162" t="s">
        <v>5120</v>
      </c>
      <c r="F1915" s="144">
        <v>36160042</v>
      </c>
      <c r="G1915" s="144">
        <v>6</v>
      </c>
      <c r="H1915" s="158" t="s">
        <v>5121</v>
      </c>
      <c r="I1915" s="167" t="s">
        <v>5122</v>
      </c>
      <c r="J1915" s="164">
        <v>41178</v>
      </c>
      <c r="K1915" s="150">
        <v>1400000</v>
      </c>
      <c r="L1915" s="148" t="s">
        <v>43</v>
      </c>
      <c r="M1915" s="149" t="s">
        <v>4812</v>
      </c>
      <c r="N1915" s="149" t="s">
        <v>22</v>
      </c>
      <c r="O1915" s="149" t="s">
        <v>4945</v>
      </c>
      <c r="P1915" s="149" t="s">
        <v>24</v>
      </c>
      <c r="Q1915" s="149"/>
    </row>
    <row r="1916" spans="1:17" ht="114.75" x14ac:dyDescent="0.25">
      <c r="A1916" s="7">
        <f t="shared" si="29"/>
        <v>1914</v>
      </c>
      <c r="B1916" s="141" t="s">
        <v>4808</v>
      </c>
      <c r="C1916" s="141">
        <v>891180084</v>
      </c>
      <c r="D1916" s="141">
        <v>2</v>
      </c>
      <c r="E1916" s="162" t="s">
        <v>5123</v>
      </c>
      <c r="F1916" s="144">
        <v>36167132</v>
      </c>
      <c r="G1916" s="144">
        <v>2</v>
      </c>
      <c r="H1916" s="158" t="s">
        <v>5124</v>
      </c>
      <c r="I1916" s="167" t="s">
        <v>5090</v>
      </c>
      <c r="J1916" s="164">
        <v>41178</v>
      </c>
      <c r="K1916" s="150">
        <v>4800000</v>
      </c>
      <c r="L1916" s="148" t="s">
        <v>43</v>
      </c>
      <c r="M1916" s="149" t="s">
        <v>4812</v>
      </c>
      <c r="N1916" s="149" t="s">
        <v>22</v>
      </c>
      <c r="O1916" s="149" t="s">
        <v>23</v>
      </c>
      <c r="P1916" s="149" t="s">
        <v>24</v>
      </c>
      <c r="Q1916" s="149"/>
    </row>
    <row r="1917" spans="1:17" ht="114.75" x14ac:dyDescent="0.25">
      <c r="A1917" s="7">
        <f t="shared" si="29"/>
        <v>1915</v>
      </c>
      <c r="B1917" s="141" t="s">
        <v>4808</v>
      </c>
      <c r="C1917" s="141">
        <v>891180084</v>
      </c>
      <c r="D1917" s="141">
        <v>2</v>
      </c>
      <c r="E1917" s="162" t="s">
        <v>5125</v>
      </c>
      <c r="F1917" s="144">
        <v>7706182</v>
      </c>
      <c r="G1917" s="144">
        <v>9</v>
      </c>
      <c r="H1917" s="158" t="s">
        <v>5126</v>
      </c>
      <c r="I1917" s="167" t="s">
        <v>5090</v>
      </c>
      <c r="J1917" s="164">
        <v>41178</v>
      </c>
      <c r="K1917" s="150">
        <v>4050000</v>
      </c>
      <c r="L1917" s="148" t="s">
        <v>43</v>
      </c>
      <c r="M1917" s="149" t="s">
        <v>4812</v>
      </c>
      <c r="N1917" s="149" t="s">
        <v>22</v>
      </c>
      <c r="O1917" s="149" t="s">
        <v>4945</v>
      </c>
      <c r="P1917" s="149" t="s">
        <v>24</v>
      </c>
      <c r="Q1917" s="149"/>
    </row>
    <row r="1918" spans="1:17" ht="216.75" x14ac:dyDescent="0.25">
      <c r="A1918" s="7">
        <f t="shared" si="29"/>
        <v>1916</v>
      </c>
      <c r="B1918" s="141" t="s">
        <v>4808</v>
      </c>
      <c r="C1918" s="141">
        <v>891180084</v>
      </c>
      <c r="D1918" s="141">
        <v>2</v>
      </c>
      <c r="E1918" s="162" t="s">
        <v>4911</v>
      </c>
      <c r="F1918" s="144">
        <v>52083740</v>
      </c>
      <c r="G1918" s="144"/>
      <c r="H1918" s="158" t="s">
        <v>5127</v>
      </c>
      <c r="I1918" s="167" t="s">
        <v>5128</v>
      </c>
      <c r="J1918" s="164">
        <v>40956</v>
      </c>
      <c r="K1918" s="150">
        <v>2894996</v>
      </c>
      <c r="L1918" s="148" t="s">
        <v>43</v>
      </c>
      <c r="M1918" s="149" t="s">
        <v>4812</v>
      </c>
      <c r="N1918" s="149" t="s">
        <v>22</v>
      </c>
      <c r="O1918" s="149" t="s">
        <v>23</v>
      </c>
      <c r="P1918" s="149" t="s">
        <v>5129</v>
      </c>
      <c r="Q1918" s="149"/>
    </row>
    <row r="1919" spans="1:17" ht="409.5" x14ac:dyDescent="0.25">
      <c r="A1919" s="7">
        <f t="shared" si="29"/>
        <v>1917</v>
      </c>
      <c r="B1919" s="141" t="s">
        <v>4808</v>
      </c>
      <c r="C1919" s="141">
        <v>891180084</v>
      </c>
      <c r="D1919" s="141">
        <v>2</v>
      </c>
      <c r="E1919" s="162" t="s">
        <v>5130</v>
      </c>
      <c r="F1919" s="144">
        <v>12138226</v>
      </c>
      <c r="G1919" s="144"/>
      <c r="H1919" s="158" t="s">
        <v>5131</v>
      </c>
      <c r="I1919" s="167" t="s">
        <v>5132</v>
      </c>
      <c r="J1919" s="164">
        <v>41183</v>
      </c>
      <c r="K1919" s="150">
        <v>2182362</v>
      </c>
      <c r="L1919" s="148" t="s">
        <v>43</v>
      </c>
      <c r="M1919" s="149" t="s">
        <v>4812</v>
      </c>
      <c r="N1919" s="149" t="s">
        <v>22</v>
      </c>
      <c r="O1919" s="149" t="s">
        <v>23</v>
      </c>
      <c r="P1919" s="149" t="s">
        <v>24</v>
      </c>
      <c r="Q1919" s="149" t="s">
        <v>4835</v>
      </c>
    </row>
    <row r="1920" spans="1:17" ht="409.5" x14ac:dyDescent="0.25">
      <c r="A1920" s="7">
        <f t="shared" si="29"/>
        <v>1918</v>
      </c>
      <c r="B1920" s="141" t="s">
        <v>4808</v>
      </c>
      <c r="C1920" s="141">
        <v>891180084</v>
      </c>
      <c r="D1920" s="141">
        <v>2</v>
      </c>
      <c r="E1920" s="162" t="s">
        <v>4941</v>
      </c>
      <c r="F1920" s="144">
        <v>6748421</v>
      </c>
      <c r="G1920" s="144"/>
      <c r="H1920" s="158" t="s">
        <v>5133</v>
      </c>
      <c r="I1920" s="167" t="s">
        <v>5134</v>
      </c>
      <c r="J1920" s="164">
        <v>41186</v>
      </c>
      <c r="K1920" s="150">
        <v>1500000</v>
      </c>
      <c r="L1920" s="148" t="s">
        <v>43</v>
      </c>
      <c r="M1920" s="149" t="s">
        <v>4812</v>
      </c>
      <c r="N1920" s="149" t="s">
        <v>22</v>
      </c>
      <c r="O1920" s="149" t="s">
        <v>23</v>
      </c>
      <c r="P1920" s="149" t="s">
        <v>24</v>
      </c>
      <c r="Q1920" s="149" t="s">
        <v>4835</v>
      </c>
    </row>
    <row r="1921" spans="1:17" ht="409.5" x14ac:dyDescent="0.25">
      <c r="A1921" s="7">
        <f t="shared" si="29"/>
        <v>1919</v>
      </c>
      <c r="B1921" s="141" t="s">
        <v>4808</v>
      </c>
      <c r="C1921" s="141">
        <v>891180084</v>
      </c>
      <c r="D1921" s="141">
        <v>2</v>
      </c>
      <c r="E1921" s="162" t="s">
        <v>4911</v>
      </c>
      <c r="F1921" s="144">
        <v>52083740</v>
      </c>
      <c r="G1921" s="144"/>
      <c r="H1921" s="158" t="s">
        <v>5135</v>
      </c>
      <c r="I1921" s="167" t="s">
        <v>5136</v>
      </c>
      <c r="J1921" s="164">
        <v>41186</v>
      </c>
      <c r="K1921" s="150">
        <v>2400000</v>
      </c>
      <c r="L1921" s="148" t="s">
        <v>43</v>
      </c>
      <c r="M1921" s="149" t="s">
        <v>4812</v>
      </c>
      <c r="N1921" s="149" t="s">
        <v>22</v>
      </c>
      <c r="O1921" s="149" t="s">
        <v>23</v>
      </c>
      <c r="P1921" s="149" t="s">
        <v>24</v>
      </c>
      <c r="Q1921" s="149" t="s">
        <v>4835</v>
      </c>
    </row>
    <row r="1922" spans="1:17" ht="216.75" x14ac:dyDescent="0.25">
      <c r="A1922" s="7">
        <f t="shared" si="29"/>
        <v>1920</v>
      </c>
      <c r="B1922" s="141" t="s">
        <v>4808</v>
      </c>
      <c r="C1922" s="141">
        <v>891180084</v>
      </c>
      <c r="D1922" s="141">
        <v>2</v>
      </c>
      <c r="E1922" s="162" t="s">
        <v>4908</v>
      </c>
      <c r="F1922" s="144">
        <v>41510692</v>
      </c>
      <c r="G1922" s="144"/>
      <c r="H1922" s="158" t="s">
        <v>5137</v>
      </c>
      <c r="I1922" s="167" t="s">
        <v>5138</v>
      </c>
      <c r="J1922" s="164">
        <v>41200</v>
      </c>
      <c r="K1922" s="150">
        <v>600000</v>
      </c>
      <c r="L1922" s="148" t="s">
        <v>43</v>
      </c>
      <c r="M1922" s="149" t="s">
        <v>4812</v>
      </c>
      <c r="N1922" s="149" t="s">
        <v>22</v>
      </c>
      <c r="O1922" s="149" t="s">
        <v>23</v>
      </c>
      <c r="P1922" s="149" t="s">
        <v>24</v>
      </c>
      <c r="Q1922" s="149"/>
    </row>
    <row r="1923" spans="1:17" ht="409.5" x14ac:dyDescent="0.25">
      <c r="A1923" s="7">
        <f t="shared" si="29"/>
        <v>1921</v>
      </c>
      <c r="B1923" s="141" t="s">
        <v>4808</v>
      </c>
      <c r="C1923" s="141">
        <v>891180084</v>
      </c>
      <c r="D1923" s="141">
        <v>2</v>
      </c>
      <c r="E1923" s="162" t="s">
        <v>4877</v>
      </c>
      <c r="F1923" s="143">
        <v>36314509</v>
      </c>
      <c r="G1923" s="155">
        <v>6</v>
      </c>
      <c r="H1923" s="158" t="s">
        <v>5139</v>
      </c>
      <c r="I1923" s="32" t="s">
        <v>5140</v>
      </c>
      <c r="J1923" s="164">
        <v>41200</v>
      </c>
      <c r="K1923" s="150">
        <v>1009080</v>
      </c>
      <c r="L1923" s="148" t="s">
        <v>43</v>
      </c>
      <c r="M1923" s="149" t="s">
        <v>4812</v>
      </c>
      <c r="N1923" s="149" t="s">
        <v>22</v>
      </c>
      <c r="O1923" s="149" t="s">
        <v>23</v>
      </c>
      <c r="P1923" s="149" t="s">
        <v>24</v>
      </c>
      <c r="Q1923" s="149"/>
    </row>
    <row r="1924" spans="1:17" ht="409.5" x14ac:dyDescent="0.25">
      <c r="A1924" s="7">
        <f t="shared" si="29"/>
        <v>1922</v>
      </c>
      <c r="B1924" s="141" t="s">
        <v>4808</v>
      </c>
      <c r="C1924" s="141">
        <v>891180084</v>
      </c>
      <c r="D1924" s="141">
        <v>2</v>
      </c>
      <c r="E1924" s="162" t="s">
        <v>5141</v>
      </c>
      <c r="F1924" s="143">
        <v>12116996</v>
      </c>
      <c r="G1924" s="144">
        <v>3</v>
      </c>
      <c r="H1924" s="158" t="s">
        <v>5142</v>
      </c>
      <c r="I1924" s="32" t="s">
        <v>5143</v>
      </c>
      <c r="J1924" s="164">
        <v>41200</v>
      </c>
      <c r="K1924" s="150">
        <v>1897326</v>
      </c>
      <c r="L1924" s="148" t="s">
        <v>43</v>
      </c>
      <c r="M1924" s="149" t="s">
        <v>4812</v>
      </c>
      <c r="N1924" s="149" t="s">
        <v>22</v>
      </c>
      <c r="O1924" s="149" t="s">
        <v>23</v>
      </c>
      <c r="P1924" s="149" t="s">
        <v>24</v>
      </c>
      <c r="Q1924" s="149"/>
    </row>
    <row r="1925" spans="1:17" ht="153" x14ac:dyDescent="0.25">
      <c r="A1925" s="7">
        <f t="shared" ref="A1925:A1988" si="30">A1924+1</f>
        <v>1923</v>
      </c>
      <c r="B1925" s="141" t="s">
        <v>4808</v>
      </c>
      <c r="C1925" s="141">
        <v>891180084</v>
      </c>
      <c r="D1925" s="141">
        <v>2</v>
      </c>
      <c r="E1925" s="168" t="s">
        <v>4890</v>
      </c>
      <c r="F1925" s="169">
        <v>36307606</v>
      </c>
      <c r="G1925" s="144"/>
      <c r="H1925" s="170" t="s">
        <v>5144</v>
      </c>
      <c r="I1925" s="166" t="s">
        <v>5145</v>
      </c>
      <c r="J1925" s="171">
        <v>41200</v>
      </c>
      <c r="K1925" s="147">
        <v>1574650</v>
      </c>
      <c r="L1925" s="148" t="s">
        <v>43</v>
      </c>
      <c r="M1925" s="149" t="s">
        <v>4812</v>
      </c>
      <c r="N1925" s="149" t="s">
        <v>22</v>
      </c>
      <c r="O1925" s="149" t="s">
        <v>23</v>
      </c>
      <c r="P1925" s="149" t="s">
        <v>4813</v>
      </c>
      <c r="Q1925" s="149"/>
    </row>
    <row r="1926" spans="1:17" ht="165.75" x14ac:dyDescent="0.25">
      <c r="A1926" s="7">
        <f t="shared" si="30"/>
        <v>1924</v>
      </c>
      <c r="B1926" s="141" t="s">
        <v>4808</v>
      </c>
      <c r="C1926" s="141">
        <v>891180084</v>
      </c>
      <c r="D1926" s="141">
        <v>2</v>
      </c>
      <c r="E1926" s="168" t="s">
        <v>5146</v>
      </c>
      <c r="F1926" s="169">
        <v>12997540</v>
      </c>
      <c r="G1926" s="144"/>
      <c r="H1926" s="170" t="s">
        <v>5147</v>
      </c>
      <c r="I1926" s="167" t="s">
        <v>5148</v>
      </c>
      <c r="J1926" s="171">
        <v>41200</v>
      </c>
      <c r="K1926" s="147">
        <v>3149300</v>
      </c>
      <c r="L1926" s="148" t="s">
        <v>43</v>
      </c>
      <c r="M1926" s="149" t="s">
        <v>4812</v>
      </c>
      <c r="N1926" s="149" t="s">
        <v>22</v>
      </c>
      <c r="O1926" s="149" t="s">
        <v>23</v>
      </c>
      <c r="P1926" s="149" t="s">
        <v>4813</v>
      </c>
      <c r="Q1926" s="149"/>
    </row>
    <row r="1927" spans="1:17" ht="153" x14ac:dyDescent="0.25">
      <c r="A1927" s="7">
        <f t="shared" si="30"/>
        <v>1925</v>
      </c>
      <c r="B1927" s="141" t="s">
        <v>4808</v>
      </c>
      <c r="C1927" s="141">
        <v>891180084</v>
      </c>
      <c r="D1927" s="141">
        <v>2</v>
      </c>
      <c r="E1927" s="168" t="s">
        <v>5149</v>
      </c>
      <c r="F1927" s="169">
        <v>1075217961</v>
      </c>
      <c r="G1927" s="144"/>
      <c r="H1927" s="170" t="s">
        <v>5150</v>
      </c>
      <c r="I1927" s="166" t="s">
        <v>5145</v>
      </c>
      <c r="J1927" s="171">
        <v>41200</v>
      </c>
      <c r="K1927" s="147">
        <v>1574650</v>
      </c>
      <c r="L1927" s="148" t="s">
        <v>43</v>
      </c>
      <c r="M1927" s="149" t="s">
        <v>4812</v>
      </c>
      <c r="N1927" s="149" t="s">
        <v>22</v>
      </c>
      <c r="O1927" s="149" t="s">
        <v>23</v>
      </c>
      <c r="P1927" s="149" t="s">
        <v>4813</v>
      </c>
      <c r="Q1927" s="149"/>
    </row>
    <row r="1928" spans="1:17" ht="153" x14ac:dyDescent="0.25">
      <c r="A1928" s="7">
        <f t="shared" si="30"/>
        <v>1926</v>
      </c>
      <c r="B1928" s="141" t="s">
        <v>4808</v>
      </c>
      <c r="C1928" s="141">
        <v>891180084</v>
      </c>
      <c r="D1928" s="141">
        <v>2</v>
      </c>
      <c r="E1928" s="168" t="s">
        <v>4869</v>
      </c>
      <c r="F1928" s="169">
        <v>36303083</v>
      </c>
      <c r="G1928" s="144"/>
      <c r="H1928" s="170" t="s">
        <v>5151</v>
      </c>
      <c r="I1928" s="166" t="s">
        <v>5145</v>
      </c>
      <c r="J1928" s="171">
        <v>41200</v>
      </c>
      <c r="K1928" s="147">
        <v>1574650</v>
      </c>
      <c r="L1928" s="148" t="s">
        <v>43</v>
      </c>
      <c r="M1928" s="149" t="s">
        <v>4812</v>
      </c>
      <c r="N1928" s="149" t="s">
        <v>22</v>
      </c>
      <c r="O1928" s="149" t="s">
        <v>23</v>
      </c>
      <c r="P1928" s="149" t="s">
        <v>4813</v>
      </c>
      <c r="Q1928" s="149"/>
    </row>
    <row r="1929" spans="1:17" ht="153" x14ac:dyDescent="0.25">
      <c r="A1929" s="7">
        <f t="shared" si="30"/>
        <v>1927</v>
      </c>
      <c r="B1929" s="141" t="s">
        <v>4808</v>
      </c>
      <c r="C1929" s="141">
        <v>891180084</v>
      </c>
      <c r="D1929" s="141">
        <v>2</v>
      </c>
      <c r="E1929" s="168" t="s">
        <v>4848</v>
      </c>
      <c r="F1929" s="169">
        <v>26421024</v>
      </c>
      <c r="G1929" s="144"/>
      <c r="H1929" s="170" t="s">
        <v>5152</v>
      </c>
      <c r="I1929" s="166" t="s">
        <v>5145</v>
      </c>
      <c r="J1929" s="171">
        <v>41200</v>
      </c>
      <c r="K1929" s="147">
        <v>1574650</v>
      </c>
      <c r="L1929" s="148" t="s">
        <v>43</v>
      </c>
      <c r="M1929" s="149" t="s">
        <v>4812</v>
      </c>
      <c r="N1929" s="149" t="s">
        <v>22</v>
      </c>
      <c r="O1929" s="149" t="s">
        <v>23</v>
      </c>
      <c r="P1929" s="149" t="s">
        <v>4813</v>
      </c>
      <c r="Q1929" s="149"/>
    </row>
    <row r="1930" spans="1:17" ht="165.75" x14ac:dyDescent="0.25">
      <c r="A1930" s="7">
        <f t="shared" si="30"/>
        <v>1928</v>
      </c>
      <c r="B1930" s="141" t="s">
        <v>4808</v>
      </c>
      <c r="C1930" s="141">
        <v>891180084</v>
      </c>
      <c r="D1930" s="141">
        <v>2</v>
      </c>
      <c r="E1930" s="168" t="s">
        <v>4854</v>
      </c>
      <c r="F1930" s="169">
        <v>7696519</v>
      </c>
      <c r="G1930" s="144"/>
      <c r="H1930" s="170" t="s">
        <v>5153</v>
      </c>
      <c r="I1930" s="167" t="s">
        <v>5148</v>
      </c>
      <c r="J1930" s="171">
        <v>41200</v>
      </c>
      <c r="K1930" s="147">
        <v>3149300</v>
      </c>
      <c r="L1930" s="148" t="s">
        <v>43</v>
      </c>
      <c r="M1930" s="149" t="s">
        <v>4812</v>
      </c>
      <c r="N1930" s="149" t="s">
        <v>22</v>
      </c>
      <c r="O1930" s="149" t="s">
        <v>23</v>
      </c>
      <c r="P1930" s="149" t="s">
        <v>4813</v>
      </c>
      <c r="Q1930" s="149"/>
    </row>
    <row r="1931" spans="1:17" ht="165.75" x14ac:dyDescent="0.25">
      <c r="A1931" s="7">
        <f t="shared" si="30"/>
        <v>1929</v>
      </c>
      <c r="B1931" s="141" t="s">
        <v>4808</v>
      </c>
      <c r="C1931" s="141">
        <v>891180084</v>
      </c>
      <c r="D1931" s="141">
        <v>2</v>
      </c>
      <c r="E1931" s="168" t="s">
        <v>2623</v>
      </c>
      <c r="F1931" s="169">
        <v>7730600</v>
      </c>
      <c r="G1931" s="144"/>
      <c r="H1931" s="170" t="s">
        <v>5154</v>
      </c>
      <c r="I1931" s="167" t="s">
        <v>5148</v>
      </c>
      <c r="J1931" s="171">
        <v>41200</v>
      </c>
      <c r="K1931" s="147">
        <v>3149300</v>
      </c>
      <c r="L1931" s="148" t="s">
        <v>43</v>
      </c>
      <c r="M1931" s="149" t="s">
        <v>4812</v>
      </c>
      <c r="N1931" s="149" t="s">
        <v>22</v>
      </c>
      <c r="O1931" s="149" t="s">
        <v>23</v>
      </c>
      <c r="P1931" s="149" t="s">
        <v>4813</v>
      </c>
      <c r="Q1931" s="149"/>
    </row>
    <row r="1932" spans="1:17" ht="153" x14ac:dyDescent="0.25">
      <c r="A1932" s="7">
        <f t="shared" si="30"/>
        <v>1930</v>
      </c>
      <c r="B1932" s="141" t="s">
        <v>4808</v>
      </c>
      <c r="C1932" s="141">
        <v>891180084</v>
      </c>
      <c r="D1932" s="141">
        <v>2</v>
      </c>
      <c r="E1932" s="168" t="s">
        <v>4836</v>
      </c>
      <c r="F1932" s="169">
        <v>7718196</v>
      </c>
      <c r="G1932" s="144"/>
      <c r="H1932" s="170" t="s">
        <v>5155</v>
      </c>
      <c r="I1932" s="166" t="s">
        <v>5145</v>
      </c>
      <c r="J1932" s="171">
        <v>41200</v>
      </c>
      <c r="K1932" s="147">
        <v>1574650</v>
      </c>
      <c r="L1932" s="148" t="s">
        <v>43</v>
      </c>
      <c r="M1932" s="149" t="s">
        <v>4812</v>
      </c>
      <c r="N1932" s="149" t="s">
        <v>22</v>
      </c>
      <c r="O1932" s="149" t="s">
        <v>23</v>
      </c>
      <c r="P1932" s="149" t="s">
        <v>4813</v>
      </c>
      <c r="Q1932" s="149"/>
    </row>
    <row r="1933" spans="1:17" ht="165.75" x14ac:dyDescent="0.25">
      <c r="A1933" s="7">
        <f t="shared" si="30"/>
        <v>1931</v>
      </c>
      <c r="B1933" s="141" t="s">
        <v>4808</v>
      </c>
      <c r="C1933" s="141">
        <v>891180084</v>
      </c>
      <c r="D1933" s="141">
        <v>2</v>
      </c>
      <c r="E1933" s="168" t="s">
        <v>2356</v>
      </c>
      <c r="F1933" s="169">
        <v>26421468</v>
      </c>
      <c r="G1933" s="144"/>
      <c r="H1933" s="170" t="s">
        <v>5156</v>
      </c>
      <c r="I1933" s="167" t="s">
        <v>5148</v>
      </c>
      <c r="J1933" s="171">
        <v>41200</v>
      </c>
      <c r="K1933" s="147">
        <v>3149300</v>
      </c>
      <c r="L1933" s="148" t="s">
        <v>43</v>
      </c>
      <c r="M1933" s="149" t="s">
        <v>4812</v>
      </c>
      <c r="N1933" s="149" t="s">
        <v>22</v>
      </c>
      <c r="O1933" s="149" t="s">
        <v>23</v>
      </c>
      <c r="P1933" s="149" t="s">
        <v>4813</v>
      </c>
      <c r="Q1933" s="149"/>
    </row>
    <row r="1934" spans="1:17" ht="165.75" x14ac:dyDescent="0.25">
      <c r="A1934" s="7">
        <f t="shared" si="30"/>
        <v>1932</v>
      </c>
      <c r="B1934" s="141" t="s">
        <v>4808</v>
      </c>
      <c r="C1934" s="141">
        <v>891180084</v>
      </c>
      <c r="D1934" s="141">
        <v>2</v>
      </c>
      <c r="E1934" s="168" t="s">
        <v>4875</v>
      </c>
      <c r="F1934" s="169">
        <v>7697030</v>
      </c>
      <c r="G1934" s="144"/>
      <c r="H1934" s="170" t="s">
        <v>5157</v>
      </c>
      <c r="I1934" s="167" t="s">
        <v>5148</v>
      </c>
      <c r="J1934" s="171">
        <v>41200</v>
      </c>
      <c r="K1934" s="147">
        <v>3149300</v>
      </c>
      <c r="L1934" s="148" t="s">
        <v>43</v>
      </c>
      <c r="M1934" s="149" t="s">
        <v>4812</v>
      </c>
      <c r="N1934" s="149" t="s">
        <v>22</v>
      </c>
      <c r="O1934" s="149" t="s">
        <v>23</v>
      </c>
      <c r="P1934" s="149" t="s">
        <v>4813</v>
      </c>
      <c r="Q1934" s="149"/>
    </row>
    <row r="1935" spans="1:17" ht="191.25" x14ac:dyDescent="0.25">
      <c r="A1935" s="7">
        <f t="shared" si="30"/>
        <v>1933</v>
      </c>
      <c r="B1935" s="141" t="s">
        <v>4808</v>
      </c>
      <c r="C1935" s="141">
        <v>891180084</v>
      </c>
      <c r="D1935" s="141">
        <v>2</v>
      </c>
      <c r="E1935" s="168" t="s">
        <v>4839</v>
      </c>
      <c r="F1935" s="169">
        <v>55180042</v>
      </c>
      <c r="G1935" s="144"/>
      <c r="H1935" s="170" t="s">
        <v>5158</v>
      </c>
      <c r="I1935" s="166" t="s">
        <v>5159</v>
      </c>
      <c r="J1935" s="171">
        <v>41200</v>
      </c>
      <c r="K1935" s="147">
        <v>5297250</v>
      </c>
      <c r="L1935" s="148" t="s">
        <v>43</v>
      </c>
      <c r="M1935" s="149" t="s">
        <v>4812</v>
      </c>
      <c r="N1935" s="149" t="s">
        <v>22</v>
      </c>
      <c r="O1935" s="149" t="s">
        <v>23</v>
      </c>
      <c r="P1935" s="149" t="s">
        <v>4813</v>
      </c>
      <c r="Q1935" s="149"/>
    </row>
    <row r="1936" spans="1:17" ht="306" x14ac:dyDescent="0.25">
      <c r="A1936" s="7">
        <f t="shared" si="30"/>
        <v>1934</v>
      </c>
      <c r="B1936" s="141" t="s">
        <v>4808</v>
      </c>
      <c r="C1936" s="141">
        <v>891180084</v>
      </c>
      <c r="D1936" s="141">
        <v>2</v>
      </c>
      <c r="E1936" s="168" t="s">
        <v>5160</v>
      </c>
      <c r="F1936" s="144">
        <v>24308038</v>
      </c>
      <c r="G1936" s="144"/>
      <c r="H1936" s="170" t="s">
        <v>5161</v>
      </c>
      <c r="I1936" s="166" t="s">
        <v>5162</v>
      </c>
      <c r="J1936" s="171">
        <v>41201</v>
      </c>
      <c r="K1936" s="150">
        <v>2700000</v>
      </c>
      <c r="L1936" s="148" t="s">
        <v>43</v>
      </c>
      <c r="M1936" s="149" t="s">
        <v>4812</v>
      </c>
      <c r="N1936" s="149" t="s">
        <v>22</v>
      </c>
      <c r="O1936" s="149" t="s">
        <v>23</v>
      </c>
      <c r="P1936" s="149" t="s">
        <v>24</v>
      </c>
      <c r="Q1936" s="149" t="s">
        <v>4835</v>
      </c>
    </row>
    <row r="1937" spans="1:17" ht="165.75" x14ac:dyDescent="0.25">
      <c r="A1937" s="7">
        <f t="shared" si="30"/>
        <v>1935</v>
      </c>
      <c r="B1937" s="141" t="s">
        <v>4808</v>
      </c>
      <c r="C1937" s="141">
        <v>891180084</v>
      </c>
      <c r="D1937" s="141">
        <v>2</v>
      </c>
      <c r="E1937" s="168" t="s">
        <v>5027</v>
      </c>
      <c r="F1937" s="169">
        <v>36309794</v>
      </c>
      <c r="G1937" s="144"/>
      <c r="H1937" s="170" t="s">
        <v>5163</v>
      </c>
      <c r="I1937" s="167" t="s">
        <v>5148</v>
      </c>
      <c r="J1937" s="171">
        <v>41201</v>
      </c>
      <c r="K1937" s="147">
        <v>3149300</v>
      </c>
      <c r="L1937" s="148" t="s">
        <v>43</v>
      </c>
      <c r="M1937" s="149" t="s">
        <v>4812</v>
      </c>
      <c r="N1937" s="149" t="s">
        <v>22</v>
      </c>
      <c r="O1937" s="149" t="s">
        <v>23</v>
      </c>
      <c r="P1937" s="149" t="s">
        <v>4813</v>
      </c>
      <c r="Q1937" s="149"/>
    </row>
    <row r="1938" spans="1:17" ht="165.75" x14ac:dyDescent="0.25">
      <c r="A1938" s="7">
        <f t="shared" si="30"/>
        <v>1936</v>
      </c>
      <c r="B1938" s="141" t="s">
        <v>4808</v>
      </c>
      <c r="C1938" s="141">
        <v>891180084</v>
      </c>
      <c r="D1938" s="141">
        <v>2</v>
      </c>
      <c r="E1938" s="168" t="s">
        <v>4873</v>
      </c>
      <c r="F1938" s="169">
        <v>55157227</v>
      </c>
      <c r="G1938" s="144"/>
      <c r="H1938" s="170" t="s">
        <v>5164</v>
      </c>
      <c r="I1938" s="167" t="s">
        <v>5148</v>
      </c>
      <c r="J1938" s="171">
        <v>41201</v>
      </c>
      <c r="K1938" s="147">
        <v>3149300</v>
      </c>
      <c r="L1938" s="148" t="s">
        <v>43</v>
      </c>
      <c r="M1938" s="149" t="s">
        <v>4812</v>
      </c>
      <c r="N1938" s="149" t="s">
        <v>22</v>
      </c>
      <c r="O1938" s="149" t="s">
        <v>23</v>
      </c>
      <c r="P1938" s="149" t="s">
        <v>4813</v>
      </c>
      <c r="Q1938" s="149"/>
    </row>
    <row r="1939" spans="1:17" ht="165.75" x14ac:dyDescent="0.25">
      <c r="A1939" s="7">
        <f t="shared" si="30"/>
        <v>1937</v>
      </c>
      <c r="B1939" s="141" t="s">
        <v>4808</v>
      </c>
      <c r="C1939" s="141">
        <v>891180084</v>
      </c>
      <c r="D1939" s="141">
        <v>2</v>
      </c>
      <c r="E1939" s="168" t="s">
        <v>762</v>
      </c>
      <c r="F1939" s="169">
        <v>26421125</v>
      </c>
      <c r="G1939" s="144"/>
      <c r="H1939" s="170" t="s">
        <v>5165</v>
      </c>
      <c r="I1939" s="167" t="s">
        <v>5166</v>
      </c>
      <c r="J1939" s="171">
        <v>41201</v>
      </c>
      <c r="K1939" s="147">
        <v>4723950</v>
      </c>
      <c r="L1939" s="148" t="s">
        <v>43</v>
      </c>
      <c r="M1939" s="149" t="s">
        <v>4812</v>
      </c>
      <c r="N1939" s="149" t="s">
        <v>22</v>
      </c>
      <c r="O1939" s="149" t="s">
        <v>23</v>
      </c>
      <c r="P1939" s="149" t="s">
        <v>4813</v>
      </c>
      <c r="Q1939" s="149"/>
    </row>
    <row r="1940" spans="1:17" ht="165.75" x14ac:dyDescent="0.25">
      <c r="A1940" s="7">
        <f t="shared" si="30"/>
        <v>1938</v>
      </c>
      <c r="B1940" s="141" t="s">
        <v>4808</v>
      </c>
      <c r="C1940" s="141">
        <v>891180084</v>
      </c>
      <c r="D1940" s="141">
        <v>2</v>
      </c>
      <c r="E1940" s="168" t="s">
        <v>4846</v>
      </c>
      <c r="F1940" s="169">
        <v>36069290</v>
      </c>
      <c r="G1940" s="144"/>
      <c r="H1940" s="170" t="s">
        <v>5167</v>
      </c>
      <c r="I1940" s="166" t="s">
        <v>5148</v>
      </c>
      <c r="J1940" s="171">
        <v>41201</v>
      </c>
      <c r="K1940" s="147">
        <v>3149300</v>
      </c>
      <c r="L1940" s="148" t="s">
        <v>43</v>
      </c>
      <c r="M1940" s="149" t="s">
        <v>4812</v>
      </c>
      <c r="N1940" s="149" t="s">
        <v>22</v>
      </c>
      <c r="O1940" s="149" t="s">
        <v>23</v>
      </c>
      <c r="P1940" s="149" t="s">
        <v>4813</v>
      </c>
      <c r="Q1940" s="149"/>
    </row>
    <row r="1941" spans="1:17" ht="127.5" x14ac:dyDescent="0.25">
      <c r="A1941" s="7">
        <f t="shared" si="30"/>
        <v>1939</v>
      </c>
      <c r="B1941" s="141" t="s">
        <v>4808</v>
      </c>
      <c r="C1941" s="141">
        <v>891180084</v>
      </c>
      <c r="D1941" s="141">
        <v>2</v>
      </c>
      <c r="E1941" s="168" t="s">
        <v>5168</v>
      </c>
      <c r="F1941" s="169">
        <v>7710750</v>
      </c>
      <c r="G1941" s="144"/>
      <c r="H1941" s="170" t="s">
        <v>5169</v>
      </c>
      <c r="I1941" s="167" t="s">
        <v>5170</v>
      </c>
      <c r="J1941" s="171">
        <v>41208</v>
      </c>
      <c r="K1941" s="147">
        <v>520000</v>
      </c>
      <c r="L1941" s="148" t="s">
        <v>43</v>
      </c>
      <c r="M1941" s="149" t="s">
        <v>4812</v>
      </c>
      <c r="N1941" s="149" t="s">
        <v>22</v>
      </c>
      <c r="O1941" s="149" t="s">
        <v>23</v>
      </c>
      <c r="P1941" s="149" t="s">
        <v>4813</v>
      </c>
      <c r="Q1941" s="149"/>
    </row>
    <row r="1942" spans="1:17" ht="267.75" x14ac:dyDescent="0.25">
      <c r="A1942" s="7">
        <f t="shared" si="30"/>
        <v>1940</v>
      </c>
      <c r="B1942" s="141" t="s">
        <v>4808</v>
      </c>
      <c r="C1942" s="141">
        <v>891180084</v>
      </c>
      <c r="D1942" s="141">
        <v>2</v>
      </c>
      <c r="E1942" s="168" t="s">
        <v>5110</v>
      </c>
      <c r="F1942" s="169">
        <v>36154696</v>
      </c>
      <c r="G1942" s="144"/>
      <c r="H1942" s="170" t="s">
        <v>5171</v>
      </c>
      <c r="I1942" s="167" t="s">
        <v>5172</v>
      </c>
      <c r="J1942" s="171">
        <v>41212</v>
      </c>
      <c r="K1942" s="147">
        <v>2000000</v>
      </c>
      <c r="L1942" s="148" t="s">
        <v>43</v>
      </c>
      <c r="M1942" s="149" t="s">
        <v>4812</v>
      </c>
      <c r="N1942" s="149" t="s">
        <v>22</v>
      </c>
      <c r="O1942" s="149" t="s">
        <v>23</v>
      </c>
      <c r="P1942" s="149" t="s">
        <v>4813</v>
      </c>
      <c r="Q1942" s="149"/>
    </row>
    <row r="1943" spans="1:17" ht="229.5" x14ac:dyDescent="0.25">
      <c r="A1943" s="7">
        <f t="shared" si="30"/>
        <v>1941</v>
      </c>
      <c r="B1943" s="141" t="s">
        <v>4808</v>
      </c>
      <c r="C1943" s="141">
        <v>891180084</v>
      </c>
      <c r="D1943" s="141">
        <v>2</v>
      </c>
      <c r="E1943" s="168" t="s">
        <v>4854</v>
      </c>
      <c r="F1943" s="169">
        <v>7696519</v>
      </c>
      <c r="G1943" s="144"/>
      <c r="H1943" s="170" t="s">
        <v>5173</v>
      </c>
      <c r="I1943" s="167" t="s">
        <v>5174</v>
      </c>
      <c r="J1943" s="171">
        <v>41212</v>
      </c>
      <c r="K1943" s="147">
        <v>2000000</v>
      </c>
      <c r="L1943" s="148" t="s">
        <v>43</v>
      </c>
      <c r="M1943" s="149" t="s">
        <v>4812</v>
      </c>
      <c r="N1943" s="149" t="s">
        <v>22</v>
      </c>
      <c r="O1943" s="149" t="s">
        <v>23</v>
      </c>
      <c r="P1943" s="149" t="s">
        <v>4813</v>
      </c>
      <c r="Q1943" s="149"/>
    </row>
    <row r="1944" spans="1:17" ht="153" x14ac:dyDescent="0.25">
      <c r="A1944" s="7">
        <f t="shared" si="30"/>
        <v>1942</v>
      </c>
      <c r="B1944" s="141" t="s">
        <v>4808</v>
      </c>
      <c r="C1944" s="141">
        <v>891180084</v>
      </c>
      <c r="D1944" s="141">
        <v>2</v>
      </c>
      <c r="E1944" s="168" t="s">
        <v>762</v>
      </c>
      <c r="F1944" s="169">
        <v>26421125</v>
      </c>
      <c r="G1944" s="144"/>
      <c r="H1944" s="170" t="s">
        <v>5175</v>
      </c>
      <c r="I1944" s="167" t="s">
        <v>5176</v>
      </c>
      <c r="J1944" s="171">
        <v>41213</v>
      </c>
      <c r="K1944" s="147">
        <v>1229800</v>
      </c>
      <c r="L1944" s="148" t="s">
        <v>43</v>
      </c>
      <c r="M1944" s="149" t="s">
        <v>4812</v>
      </c>
      <c r="N1944" s="149" t="s">
        <v>22</v>
      </c>
      <c r="O1944" s="149" t="s">
        <v>23</v>
      </c>
      <c r="P1944" s="149" t="s">
        <v>4813</v>
      </c>
      <c r="Q1944" s="149"/>
    </row>
    <row r="1945" spans="1:17" ht="242.25" x14ac:dyDescent="0.25">
      <c r="A1945" s="7">
        <f t="shared" si="30"/>
        <v>1943</v>
      </c>
      <c r="B1945" s="141" t="s">
        <v>4808</v>
      </c>
      <c r="C1945" s="141">
        <v>891180084</v>
      </c>
      <c r="D1945" s="141">
        <v>2</v>
      </c>
      <c r="E1945" s="168" t="s">
        <v>5177</v>
      </c>
      <c r="F1945" s="144">
        <v>55166373</v>
      </c>
      <c r="G1945" s="144"/>
      <c r="H1945" s="170" t="s">
        <v>5178</v>
      </c>
      <c r="I1945" s="167" t="s">
        <v>5179</v>
      </c>
      <c r="J1945" s="171">
        <v>41215</v>
      </c>
      <c r="K1945" s="150">
        <v>1440000</v>
      </c>
      <c r="L1945" s="148" t="s">
        <v>43</v>
      </c>
      <c r="M1945" s="149" t="s">
        <v>4812</v>
      </c>
      <c r="N1945" s="149" t="s">
        <v>22</v>
      </c>
      <c r="O1945" s="149" t="s">
        <v>23</v>
      </c>
      <c r="P1945" s="149" t="s">
        <v>24</v>
      </c>
      <c r="Q1945" s="149"/>
    </row>
    <row r="1946" spans="1:17" ht="178.5" x14ac:dyDescent="0.25">
      <c r="A1946" s="7">
        <f t="shared" si="30"/>
        <v>1944</v>
      </c>
      <c r="B1946" s="141" t="s">
        <v>4808</v>
      </c>
      <c r="C1946" s="141">
        <v>891180084</v>
      </c>
      <c r="D1946" s="141">
        <v>2</v>
      </c>
      <c r="E1946" s="168" t="s">
        <v>5180</v>
      </c>
      <c r="F1946" s="144">
        <v>36068201</v>
      </c>
      <c r="G1946" s="144">
        <v>8</v>
      </c>
      <c r="H1946" s="170" t="s">
        <v>5181</v>
      </c>
      <c r="I1946" s="167" t="s">
        <v>5182</v>
      </c>
      <c r="J1946" s="171">
        <v>41215</v>
      </c>
      <c r="K1946" s="150">
        <v>2580000</v>
      </c>
      <c r="L1946" s="148" t="s">
        <v>43</v>
      </c>
      <c r="M1946" s="149" t="s">
        <v>4812</v>
      </c>
      <c r="N1946" s="149" t="s">
        <v>22</v>
      </c>
      <c r="O1946" s="149" t="s">
        <v>23</v>
      </c>
      <c r="P1946" s="149" t="s">
        <v>24</v>
      </c>
      <c r="Q1946" s="149"/>
    </row>
    <row r="1947" spans="1:17" ht="306" x14ac:dyDescent="0.25">
      <c r="A1947" s="7">
        <f t="shared" si="30"/>
        <v>1945</v>
      </c>
      <c r="B1947" s="141" t="s">
        <v>4808</v>
      </c>
      <c r="C1947" s="141">
        <v>891180084</v>
      </c>
      <c r="D1947" s="141">
        <v>2</v>
      </c>
      <c r="E1947" s="168" t="s">
        <v>5110</v>
      </c>
      <c r="F1947" s="169">
        <v>36154696</v>
      </c>
      <c r="G1947" s="144"/>
      <c r="H1947" s="170" t="s">
        <v>5183</v>
      </c>
      <c r="I1947" s="167" t="s">
        <v>5184</v>
      </c>
      <c r="J1947" s="171">
        <v>41215</v>
      </c>
      <c r="K1947" s="147">
        <v>2345000</v>
      </c>
      <c r="L1947" s="148" t="s">
        <v>43</v>
      </c>
      <c r="M1947" s="149" t="s">
        <v>4812</v>
      </c>
      <c r="N1947" s="149" t="s">
        <v>22</v>
      </c>
      <c r="O1947" s="149" t="s">
        <v>23</v>
      </c>
      <c r="P1947" s="149" t="s">
        <v>4813</v>
      </c>
      <c r="Q1947" s="149"/>
    </row>
    <row r="1948" spans="1:17" ht="409.5" x14ac:dyDescent="0.25">
      <c r="A1948" s="7">
        <f t="shared" si="30"/>
        <v>1946</v>
      </c>
      <c r="B1948" s="141" t="s">
        <v>4808</v>
      </c>
      <c r="C1948" s="141">
        <v>891180084</v>
      </c>
      <c r="D1948" s="141">
        <v>2</v>
      </c>
      <c r="E1948" s="168" t="s">
        <v>5185</v>
      </c>
      <c r="F1948" s="143">
        <v>36158427</v>
      </c>
      <c r="G1948" s="144">
        <v>1</v>
      </c>
      <c r="H1948" s="170" t="s">
        <v>5186</v>
      </c>
      <c r="I1948" s="32" t="s">
        <v>5187</v>
      </c>
      <c r="J1948" s="171">
        <v>41220</v>
      </c>
      <c r="K1948" s="150">
        <v>2197954</v>
      </c>
      <c r="L1948" s="148" t="s">
        <v>43</v>
      </c>
      <c r="M1948" s="149" t="s">
        <v>4812</v>
      </c>
      <c r="N1948" s="149" t="s">
        <v>22</v>
      </c>
      <c r="O1948" s="149" t="s">
        <v>23</v>
      </c>
      <c r="P1948" s="149" t="s">
        <v>24</v>
      </c>
      <c r="Q1948" s="149"/>
    </row>
    <row r="1949" spans="1:17" ht="409.5" x14ac:dyDescent="0.25">
      <c r="A1949" s="7">
        <f t="shared" si="30"/>
        <v>1947</v>
      </c>
      <c r="B1949" s="141" t="s">
        <v>4808</v>
      </c>
      <c r="C1949" s="141">
        <v>891180084</v>
      </c>
      <c r="D1949" s="141">
        <v>2</v>
      </c>
      <c r="E1949" s="168" t="s">
        <v>5185</v>
      </c>
      <c r="F1949" s="143">
        <v>36158427</v>
      </c>
      <c r="G1949" s="144">
        <v>1</v>
      </c>
      <c r="H1949" s="170" t="s">
        <v>5188</v>
      </c>
      <c r="I1949" s="32" t="s">
        <v>5187</v>
      </c>
      <c r="J1949" s="171">
        <v>41221</v>
      </c>
      <c r="K1949" s="150">
        <v>1233320</v>
      </c>
      <c r="L1949" s="148" t="s">
        <v>43</v>
      </c>
      <c r="M1949" s="149" t="s">
        <v>4812</v>
      </c>
      <c r="N1949" s="149" t="s">
        <v>22</v>
      </c>
      <c r="O1949" s="149" t="s">
        <v>23</v>
      </c>
      <c r="P1949" s="149" t="s">
        <v>24</v>
      </c>
      <c r="Q1949" s="149"/>
    </row>
    <row r="1950" spans="1:17" ht="409.5" x14ac:dyDescent="0.25">
      <c r="A1950" s="7">
        <f t="shared" si="30"/>
        <v>1948</v>
      </c>
      <c r="B1950" s="141" t="s">
        <v>4808</v>
      </c>
      <c r="C1950" s="141">
        <v>891180084</v>
      </c>
      <c r="D1950" s="141">
        <v>2</v>
      </c>
      <c r="E1950" s="168" t="s">
        <v>5189</v>
      </c>
      <c r="F1950" s="144">
        <v>41719804</v>
      </c>
      <c r="G1950" s="144"/>
      <c r="H1950" s="170" t="s">
        <v>5190</v>
      </c>
      <c r="I1950" s="167" t="s">
        <v>5191</v>
      </c>
      <c r="J1950" s="171">
        <v>41226</v>
      </c>
      <c r="K1950" s="150">
        <v>3600000</v>
      </c>
      <c r="L1950" s="148" t="s">
        <v>43</v>
      </c>
      <c r="M1950" s="149" t="s">
        <v>4812</v>
      </c>
      <c r="N1950" s="149" t="s">
        <v>22</v>
      </c>
      <c r="O1950" s="149" t="s">
        <v>23</v>
      </c>
      <c r="P1950" s="149" t="s">
        <v>24</v>
      </c>
      <c r="Q1950" s="149" t="s">
        <v>4835</v>
      </c>
    </row>
    <row r="1951" spans="1:17" ht="216.75" x14ac:dyDescent="0.25">
      <c r="A1951" s="7">
        <f t="shared" si="30"/>
        <v>1949</v>
      </c>
      <c r="B1951" s="141" t="s">
        <v>4808</v>
      </c>
      <c r="C1951" s="141">
        <v>891180084</v>
      </c>
      <c r="D1951" s="141">
        <v>2</v>
      </c>
      <c r="E1951" s="168" t="s">
        <v>5192</v>
      </c>
      <c r="F1951" s="144" t="s">
        <v>4983</v>
      </c>
      <c r="G1951" s="144"/>
      <c r="H1951" s="170" t="s">
        <v>5193</v>
      </c>
      <c r="I1951" s="167" t="s">
        <v>5194</v>
      </c>
      <c r="J1951" s="171">
        <v>41226</v>
      </c>
      <c r="K1951" s="150">
        <v>3000000</v>
      </c>
      <c r="L1951" s="148" t="s">
        <v>43</v>
      </c>
      <c r="M1951" s="149" t="s">
        <v>4812</v>
      </c>
      <c r="N1951" s="149"/>
      <c r="O1951" s="149"/>
      <c r="P1951" s="149"/>
      <c r="Q1951" s="149"/>
    </row>
    <row r="1952" spans="1:17" ht="409.5" x14ac:dyDescent="0.25">
      <c r="A1952" s="7">
        <f t="shared" si="30"/>
        <v>1950</v>
      </c>
      <c r="B1952" s="141" t="s">
        <v>4808</v>
      </c>
      <c r="C1952" s="141">
        <v>891180084</v>
      </c>
      <c r="D1952" s="141">
        <v>2</v>
      </c>
      <c r="E1952" s="168" t="s">
        <v>2162</v>
      </c>
      <c r="F1952" s="144">
        <v>24230438</v>
      </c>
      <c r="G1952" s="144"/>
      <c r="H1952" s="170" t="s">
        <v>5195</v>
      </c>
      <c r="I1952" s="167" t="s">
        <v>5196</v>
      </c>
      <c r="J1952" s="171">
        <v>41228</v>
      </c>
      <c r="K1952" s="150">
        <v>1800000</v>
      </c>
      <c r="L1952" s="148" t="s">
        <v>43</v>
      </c>
      <c r="M1952" s="149" t="s">
        <v>4812</v>
      </c>
      <c r="N1952" s="149" t="s">
        <v>22</v>
      </c>
      <c r="O1952" s="149" t="s">
        <v>23</v>
      </c>
      <c r="P1952" s="149" t="s">
        <v>24</v>
      </c>
      <c r="Q1952" s="149" t="s">
        <v>4835</v>
      </c>
    </row>
    <row r="1953" spans="1:17" ht="191.25" x14ac:dyDescent="0.25">
      <c r="A1953" s="7">
        <f t="shared" si="30"/>
        <v>1951</v>
      </c>
      <c r="B1953" s="141" t="s">
        <v>4808</v>
      </c>
      <c r="C1953" s="141">
        <v>891180084</v>
      </c>
      <c r="D1953" s="141">
        <v>2</v>
      </c>
      <c r="E1953" s="172" t="s">
        <v>4821</v>
      </c>
      <c r="F1953" s="173">
        <v>7725777</v>
      </c>
      <c r="G1953" s="144"/>
      <c r="H1953" s="170" t="s">
        <v>5197</v>
      </c>
      <c r="I1953" s="167" t="s">
        <v>5198</v>
      </c>
      <c r="J1953" s="171">
        <v>41235</v>
      </c>
      <c r="K1953" s="147">
        <v>1500000</v>
      </c>
      <c r="L1953" s="148" t="s">
        <v>43</v>
      </c>
      <c r="M1953" s="149" t="s">
        <v>4812</v>
      </c>
      <c r="N1953" s="149" t="s">
        <v>22</v>
      </c>
      <c r="O1953" s="149" t="s">
        <v>23</v>
      </c>
      <c r="P1953" s="149" t="s">
        <v>4813</v>
      </c>
      <c r="Q1953" s="149"/>
    </row>
    <row r="1954" spans="1:17" ht="409.5" x14ac:dyDescent="0.25">
      <c r="A1954" s="7">
        <f t="shared" si="30"/>
        <v>1952</v>
      </c>
      <c r="B1954" s="141" t="s">
        <v>4808</v>
      </c>
      <c r="C1954" s="141">
        <v>891180084</v>
      </c>
      <c r="D1954" s="141">
        <v>2</v>
      </c>
      <c r="E1954" s="172" t="s">
        <v>2419</v>
      </c>
      <c r="F1954" s="144">
        <v>36179246</v>
      </c>
      <c r="G1954" s="144"/>
      <c r="H1954" s="170" t="s">
        <v>5199</v>
      </c>
      <c r="I1954" s="167" t="s">
        <v>5200</v>
      </c>
      <c r="J1954" s="171">
        <v>41236</v>
      </c>
      <c r="K1954" s="150">
        <v>1800000</v>
      </c>
      <c r="L1954" s="148" t="s">
        <v>43</v>
      </c>
      <c r="M1954" s="149" t="s">
        <v>4812</v>
      </c>
      <c r="N1954" s="149" t="s">
        <v>22</v>
      </c>
      <c r="O1954" s="149" t="s">
        <v>23</v>
      </c>
      <c r="P1954" s="149" t="s">
        <v>24</v>
      </c>
      <c r="Q1954" s="149" t="s">
        <v>4835</v>
      </c>
    </row>
    <row r="1955" spans="1:17" ht="204" x14ac:dyDescent="0.25">
      <c r="A1955" s="7">
        <f t="shared" si="30"/>
        <v>1953</v>
      </c>
      <c r="B1955" s="141" t="s">
        <v>4808</v>
      </c>
      <c r="C1955" s="141">
        <v>891180084</v>
      </c>
      <c r="D1955" s="141">
        <v>2</v>
      </c>
      <c r="E1955" s="172" t="s">
        <v>444</v>
      </c>
      <c r="F1955" s="173">
        <v>26425002</v>
      </c>
      <c r="G1955" s="144"/>
      <c r="H1955" s="170" t="s">
        <v>5201</v>
      </c>
      <c r="I1955" s="167" t="s">
        <v>5202</v>
      </c>
      <c r="J1955" s="171">
        <v>41243</v>
      </c>
      <c r="K1955" s="147">
        <v>1349700</v>
      </c>
      <c r="L1955" s="148" t="s">
        <v>43</v>
      </c>
      <c r="M1955" s="149" t="s">
        <v>4812</v>
      </c>
      <c r="N1955" s="149" t="s">
        <v>22</v>
      </c>
      <c r="O1955" s="149" t="s">
        <v>23</v>
      </c>
      <c r="P1955" s="149" t="s">
        <v>4937</v>
      </c>
      <c r="Q1955" s="149"/>
    </row>
    <row r="1956" spans="1:17" ht="204" x14ac:dyDescent="0.25">
      <c r="A1956" s="7">
        <f t="shared" si="30"/>
        <v>1954</v>
      </c>
      <c r="B1956" s="141" t="s">
        <v>4808</v>
      </c>
      <c r="C1956" s="141">
        <v>891180084</v>
      </c>
      <c r="D1956" s="141">
        <v>2</v>
      </c>
      <c r="E1956" s="172" t="s">
        <v>2625</v>
      </c>
      <c r="F1956" s="173">
        <v>7724682</v>
      </c>
      <c r="G1956" s="144"/>
      <c r="H1956" s="170" t="s">
        <v>5203</v>
      </c>
      <c r="I1956" s="167" t="s">
        <v>5202</v>
      </c>
      <c r="J1956" s="171">
        <v>41233</v>
      </c>
      <c r="K1956" s="147">
        <v>1349700</v>
      </c>
      <c r="L1956" s="148" t="s">
        <v>43</v>
      </c>
      <c r="M1956" s="149" t="s">
        <v>4812</v>
      </c>
      <c r="N1956" s="149" t="s">
        <v>22</v>
      </c>
      <c r="O1956" s="149" t="s">
        <v>23</v>
      </c>
      <c r="P1956" s="149" t="s">
        <v>4937</v>
      </c>
      <c r="Q1956" s="149"/>
    </row>
    <row r="1957" spans="1:17" ht="255" x14ac:dyDescent="0.25">
      <c r="A1957" s="7">
        <f t="shared" si="30"/>
        <v>1955</v>
      </c>
      <c r="B1957" s="141" t="s">
        <v>4808</v>
      </c>
      <c r="C1957" s="141">
        <v>891180084</v>
      </c>
      <c r="D1957" s="141">
        <v>2</v>
      </c>
      <c r="E1957" s="172" t="s">
        <v>5204</v>
      </c>
      <c r="F1957" s="144" t="s">
        <v>4983</v>
      </c>
      <c r="G1957" s="144"/>
      <c r="H1957" s="170" t="s">
        <v>5205</v>
      </c>
      <c r="I1957" s="167" t="s">
        <v>5206</v>
      </c>
      <c r="J1957" s="171">
        <v>41248</v>
      </c>
      <c r="K1957" s="150">
        <v>1325000</v>
      </c>
      <c r="L1957" s="148" t="s">
        <v>43</v>
      </c>
      <c r="M1957" s="149" t="s">
        <v>4812</v>
      </c>
      <c r="N1957" s="149" t="s">
        <v>22</v>
      </c>
      <c r="O1957" s="149" t="s">
        <v>23</v>
      </c>
      <c r="P1957" s="149" t="s">
        <v>24</v>
      </c>
      <c r="Q1957" s="149"/>
    </row>
    <row r="1958" spans="1:17" ht="255" x14ac:dyDescent="0.25">
      <c r="A1958" s="7">
        <f t="shared" si="30"/>
        <v>1956</v>
      </c>
      <c r="B1958" s="141" t="s">
        <v>4808</v>
      </c>
      <c r="C1958" s="141">
        <v>891180084</v>
      </c>
      <c r="D1958" s="141">
        <v>2</v>
      </c>
      <c r="E1958" s="172" t="s">
        <v>5207</v>
      </c>
      <c r="F1958" s="144">
        <v>14297280</v>
      </c>
      <c r="G1958" s="144">
        <v>1</v>
      </c>
      <c r="H1958" s="170" t="s">
        <v>5208</v>
      </c>
      <c r="I1958" s="167" t="s">
        <v>5209</v>
      </c>
      <c r="J1958" s="171">
        <v>41248</v>
      </c>
      <c r="K1958" s="150">
        <v>1325000</v>
      </c>
      <c r="L1958" s="148" t="s">
        <v>43</v>
      </c>
      <c r="M1958" s="149" t="s">
        <v>4812</v>
      </c>
      <c r="N1958" s="149" t="s">
        <v>22</v>
      </c>
      <c r="O1958" s="149" t="s">
        <v>23</v>
      </c>
      <c r="P1958" s="149" t="s">
        <v>24</v>
      </c>
      <c r="Q1958" s="149"/>
    </row>
    <row r="1959" spans="1:17" ht="255" x14ac:dyDescent="0.25">
      <c r="A1959" s="7">
        <f t="shared" si="30"/>
        <v>1957</v>
      </c>
      <c r="B1959" s="141" t="s">
        <v>4808</v>
      </c>
      <c r="C1959" s="141">
        <v>891180084</v>
      </c>
      <c r="D1959" s="141">
        <v>2</v>
      </c>
      <c r="E1959" s="172" t="s">
        <v>5210</v>
      </c>
      <c r="F1959" s="144">
        <v>7725413</v>
      </c>
      <c r="G1959" s="144">
        <v>6</v>
      </c>
      <c r="H1959" s="170" t="s">
        <v>5211</v>
      </c>
      <c r="I1959" s="167" t="s">
        <v>5212</v>
      </c>
      <c r="J1959" s="171">
        <v>41249</v>
      </c>
      <c r="K1959" s="150">
        <v>1448787</v>
      </c>
      <c r="L1959" s="148" t="s">
        <v>43</v>
      </c>
      <c r="M1959" s="149" t="s">
        <v>4812</v>
      </c>
      <c r="N1959" s="149" t="s">
        <v>22</v>
      </c>
      <c r="O1959" s="149" t="s">
        <v>23</v>
      </c>
      <c r="P1959" s="149" t="s">
        <v>24</v>
      </c>
      <c r="Q1959" s="149"/>
    </row>
    <row r="1960" spans="1:17" ht="89.25" x14ac:dyDescent="0.25">
      <c r="A1960" s="7">
        <f t="shared" si="30"/>
        <v>1958</v>
      </c>
      <c r="B1960" s="141" t="s">
        <v>4808</v>
      </c>
      <c r="C1960" s="141">
        <v>891180084</v>
      </c>
      <c r="D1960" s="141">
        <v>2</v>
      </c>
      <c r="E1960" s="172" t="s">
        <v>5213</v>
      </c>
      <c r="F1960" s="144">
        <v>37830097</v>
      </c>
      <c r="G1960" s="144">
        <v>1</v>
      </c>
      <c r="H1960" s="170" t="s">
        <v>5214</v>
      </c>
      <c r="I1960" s="167" t="s">
        <v>5215</v>
      </c>
      <c r="J1960" s="171">
        <v>41255</v>
      </c>
      <c r="K1960" s="150">
        <v>2000000</v>
      </c>
      <c r="L1960" s="148" t="s">
        <v>43</v>
      </c>
      <c r="M1960" s="149" t="s">
        <v>4812</v>
      </c>
      <c r="N1960" s="149" t="s">
        <v>22</v>
      </c>
      <c r="O1960" s="149" t="s">
        <v>4945</v>
      </c>
      <c r="P1960" s="149" t="s">
        <v>24</v>
      </c>
      <c r="Q1960" s="149"/>
    </row>
    <row r="1961" spans="1:17" ht="229.5" x14ac:dyDescent="0.25">
      <c r="A1961" s="7">
        <f t="shared" si="30"/>
        <v>1959</v>
      </c>
      <c r="B1961" s="141" t="s">
        <v>4808</v>
      </c>
      <c r="C1961" s="141">
        <v>891180084</v>
      </c>
      <c r="D1961" s="141">
        <v>2</v>
      </c>
      <c r="E1961" s="162" t="s">
        <v>5216</v>
      </c>
      <c r="F1961" s="144">
        <v>800078340</v>
      </c>
      <c r="G1961" s="144">
        <v>7</v>
      </c>
      <c r="H1961" s="158" t="s">
        <v>5217</v>
      </c>
      <c r="I1961" s="174" t="s">
        <v>5218</v>
      </c>
      <c r="J1961" s="164">
        <v>40955</v>
      </c>
      <c r="K1961" s="150">
        <v>3402856</v>
      </c>
      <c r="L1961" s="175" t="s">
        <v>5219</v>
      </c>
      <c r="M1961" s="149" t="s">
        <v>4812</v>
      </c>
      <c r="N1961" s="149" t="s">
        <v>22</v>
      </c>
      <c r="O1961" s="149" t="s">
        <v>23</v>
      </c>
      <c r="P1961" s="149" t="s">
        <v>24</v>
      </c>
      <c r="Q1961" s="149" t="s">
        <v>4835</v>
      </c>
    </row>
    <row r="1962" spans="1:17" ht="178.5" x14ac:dyDescent="0.25">
      <c r="A1962" s="7">
        <f t="shared" si="30"/>
        <v>1960</v>
      </c>
      <c r="B1962" s="141" t="s">
        <v>4808</v>
      </c>
      <c r="C1962" s="141">
        <v>891180084</v>
      </c>
      <c r="D1962" s="141">
        <v>2</v>
      </c>
      <c r="E1962" s="162" t="s">
        <v>5220</v>
      </c>
      <c r="F1962" s="144">
        <v>36148225</v>
      </c>
      <c r="G1962" s="144">
        <v>8</v>
      </c>
      <c r="H1962" s="158" t="s">
        <v>5221</v>
      </c>
      <c r="I1962" s="174" t="s">
        <v>5222</v>
      </c>
      <c r="J1962" s="164">
        <v>40955</v>
      </c>
      <c r="K1962" s="150">
        <v>1304999</v>
      </c>
      <c r="L1962" s="175" t="s">
        <v>5219</v>
      </c>
      <c r="M1962" s="149" t="s">
        <v>4812</v>
      </c>
      <c r="N1962" s="149" t="s">
        <v>22</v>
      </c>
      <c r="O1962" s="149" t="s">
        <v>4945</v>
      </c>
      <c r="P1962" s="149" t="s">
        <v>5223</v>
      </c>
      <c r="Q1962" s="149"/>
    </row>
    <row r="1963" spans="1:17" ht="293.25" x14ac:dyDescent="0.25">
      <c r="A1963" s="7">
        <f t="shared" si="30"/>
        <v>1961</v>
      </c>
      <c r="B1963" s="141" t="s">
        <v>4808</v>
      </c>
      <c r="C1963" s="141">
        <v>891180084</v>
      </c>
      <c r="D1963" s="141">
        <v>2</v>
      </c>
      <c r="E1963" s="162" t="s">
        <v>5216</v>
      </c>
      <c r="F1963" s="144">
        <v>800078340</v>
      </c>
      <c r="G1963" s="144">
        <v>7</v>
      </c>
      <c r="H1963" s="158" t="s">
        <v>5224</v>
      </c>
      <c r="I1963" s="174" t="s">
        <v>5225</v>
      </c>
      <c r="J1963" s="164">
        <v>40969</v>
      </c>
      <c r="K1963" s="150">
        <v>3575520</v>
      </c>
      <c r="L1963" s="175" t="s">
        <v>5219</v>
      </c>
      <c r="M1963" s="149" t="s">
        <v>4812</v>
      </c>
      <c r="N1963" s="149" t="s">
        <v>22</v>
      </c>
      <c r="O1963" s="149" t="s">
        <v>23</v>
      </c>
      <c r="P1963" s="149" t="s">
        <v>24</v>
      </c>
      <c r="Q1963" s="149" t="s">
        <v>4835</v>
      </c>
    </row>
    <row r="1964" spans="1:17" ht="229.5" x14ac:dyDescent="0.25">
      <c r="A1964" s="7">
        <f t="shared" si="30"/>
        <v>1962</v>
      </c>
      <c r="B1964" s="141" t="s">
        <v>4808</v>
      </c>
      <c r="C1964" s="141">
        <v>891180084</v>
      </c>
      <c r="D1964" s="141">
        <v>2</v>
      </c>
      <c r="E1964" s="162" t="s">
        <v>5220</v>
      </c>
      <c r="F1964" s="144">
        <v>36148225</v>
      </c>
      <c r="G1964" s="144">
        <v>8</v>
      </c>
      <c r="H1964" s="158" t="s">
        <v>5226</v>
      </c>
      <c r="I1964" s="174" t="s">
        <v>5227</v>
      </c>
      <c r="J1964" s="164">
        <v>40969</v>
      </c>
      <c r="K1964" s="150">
        <v>1739999</v>
      </c>
      <c r="L1964" s="175" t="s">
        <v>5219</v>
      </c>
      <c r="M1964" s="149" t="s">
        <v>4812</v>
      </c>
      <c r="N1964" s="149" t="s">
        <v>22</v>
      </c>
      <c r="O1964" s="149" t="s">
        <v>5228</v>
      </c>
      <c r="P1964" s="149" t="s">
        <v>5129</v>
      </c>
      <c r="Q1964" s="149"/>
    </row>
    <row r="1965" spans="1:17" ht="153" x14ac:dyDescent="0.25">
      <c r="A1965" s="7">
        <f t="shared" si="30"/>
        <v>1963</v>
      </c>
      <c r="B1965" s="141" t="s">
        <v>4808</v>
      </c>
      <c r="C1965" s="141">
        <v>891180084</v>
      </c>
      <c r="D1965" s="141">
        <v>2</v>
      </c>
      <c r="E1965" s="168" t="s">
        <v>5229</v>
      </c>
      <c r="F1965" s="143">
        <v>12109451</v>
      </c>
      <c r="G1965" s="144"/>
      <c r="H1965" s="170" t="s">
        <v>5230</v>
      </c>
      <c r="I1965" s="176" t="s">
        <v>5231</v>
      </c>
      <c r="J1965" s="171">
        <v>40991</v>
      </c>
      <c r="K1965" s="147">
        <v>800000</v>
      </c>
      <c r="L1965" s="175" t="s">
        <v>5219</v>
      </c>
      <c r="M1965" s="149" t="s">
        <v>4812</v>
      </c>
      <c r="N1965" s="149" t="s">
        <v>22</v>
      </c>
      <c r="O1965" s="149" t="s">
        <v>23</v>
      </c>
      <c r="P1965" s="149" t="s">
        <v>4813</v>
      </c>
      <c r="Q1965" s="149"/>
    </row>
    <row r="1966" spans="1:17" ht="153" x14ac:dyDescent="0.25">
      <c r="A1966" s="7">
        <f t="shared" si="30"/>
        <v>1964</v>
      </c>
      <c r="B1966" s="141" t="s">
        <v>4808</v>
      </c>
      <c r="C1966" s="141">
        <v>891180084</v>
      </c>
      <c r="D1966" s="141">
        <v>2</v>
      </c>
      <c r="E1966" s="168" t="s">
        <v>5232</v>
      </c>
      <c r="F1966" s="143">
        <v>890103197</v>
      </c>
      <c r="G1966" s="144"/>
      <c r="H1966" s="170" t="s">
        <v>5233</v>
      </c>
      <c r="I1966" s="176" t="s">
        <v>5231</v>
      </c>
      <c r="J1966" s="171">
        <v>40994</v>
      </c>
      <c r="K1966" s="147">
        <v>800000</v>
      </c>
      <c r="L1966" s="175" t="s">
        <v>5219</v>
      </c>
      <c r="M1966" s="149" t="s">
        <v>4812</v>
      </c>
      <c r="N1966" s="149" t="s">
        <v>22</v>
      </c>
      <c r="O1966" s="149" t="s">
        <v>23</v>
      </c>
      <c r="P1966" s="149" t="s">
        <v>4813</v>
      </c>
      <c r="Q1966" s="149"/>
    </row>
    <row r="1967" spans="1:17" ht="153" x14ac:dyDescent="0.25">
      <c r="A1967" s="7">
        <f t="shared" si="30"/>
        <v>1965</v>
      </c>
      <c r="B1967" s="141" t="s">
        <v>4808</v>
      </c>
      <c r="C1967" s="141">
        <v>891180084</v>
      </c>
      <c r="D1967" s="141">
        <v>2</v>
      </c>
      <c r="E1967" s="168" t="s">
        <v>5234</v>
      </c>
      <c r="F1967" s="143">
        <v>36163121</v>
      </c>
      <c r="G1967" s="144"/>
      <c r="H1967" s="170" t="s">
        <v>5235</v>
      </c>
      <c r="I1967" s="176" t="s">
        <v>5231</v>
      </c>
      <c r="J1967" s="171">
        <v>40994</v>
      </c>
      <c r="K1967" s="147">
        <v>600000</v>
      </c>
      <c r="L1967" s="175" t="s">
        <v>5219</v>
      </c>
      <c r="M1967" s="149" t="s">
        <v>4812</v>
      </c>
      <c r="N1967" s="149" t="s">
        <v>22</v>
      </c>
      <c r="O1967" s="149" t="s">
        <v>23</v>
      </c>
      <c r="P1967" s="149" t="s">
        <v>4813</v>
      </c>
      <c r="Q1967" s="149"/>
    </row>
    <row r="1968" spans="1:17" ht="153" x14ac:dyDescent="0.25">
      <c r="A1968" s="7">
        <f t="shared" si="30"/>
        <v>1966</v>
      </c>
      <c r="B1968" s="141" t="s">
        <v>4808</v>
      </c>
      <c r="C1968" s="141">
        <v>891180084</v>
      </c>
      <c r="D1968" s="141">
        <v>2</v>
      </c>
      <c r="E1968" s="168" t="s">
        <v>932</v>
      </c>
      <c r="F1968" s="143">
        <v>813013124</v>
      </c>
      <c r="G1968" s="144"/>
      <c r="H1968" s="170" t="s">
        <v>5236</v>
      </c>
      <c r="I1968" s="176" t="s">
        <v>5231</v>
      </c>
      <c r="J1968" s="171">
        <v>40998</v>
      </c>
      <c r="K1968" s="147">
        <v>800000</v>
      </c>
      <c r="L1968" s="175" t="s">
        <v>5219</v>
      </c>
      <c r="M1968" s="149" t="s">
        <v>4812</v>
      </c>
      <c r="N1968" s="149" t="s">
        <v>22</v>
      </c>
      <c r="O1968" s="149" t="s">
        <v>23</v>
      </c>
      <c r="P1968" s="149" t="s">
        <v>4813</v>
      </c>
      <c r="Q1968" s="149"/>
    </row>
    <row r="1969" spans="1:17" ht="216.75" x14ac:dyDescent="0.25">
      <c r="A1969" s="7">
        <f t="shared" si="30"/>
        <v>1967</v>
      </c>
      <c r="B1969" s="141" t="s">
        <v>4808</v>
      </c>
      <c r="C1969" s="141">
        <v>891180084</v>
      </c>
      <c r="D1969" s="141">
        <v>2</v>
      </c>
      <c r="E1969" s="162" t="s">
        <v>526</v>
      </c>
      <c r="F1969" s="144">
        <v>1075232068</v>
      </c>
      <c r="G1969" s="144">
        <v>1</v>
      </c>
      <c r="H1969" s="158" t="s">
        <v>5237</v>
      </c>
      <c r="I1969" s="174" t="s">
        <v>5238</v>
      </c>
      <c r="J1969" s="164">
        <v>41023</v>
      </c>
      <c r="K1969" s="150">
        <v>600000</v>
      </c>
      <c r="L1969" s="177" t="s">
        <v>5219</v>
      </c>
      <c r="M1969" s="149" t="s">
        <v>4812</v>
      </c>
      <c r="N1969" s="149" t="s">
        <v>22</v>
      </c>
      <c r="O1969" s="149" t="s">
        <v>23</v>
      </c>
      <c r="P1969" s="149" t="s">
        <v>4813</v>
      </c>
      <c r="Q1969" s="149"/>
    </row>
    <row r="1970" spans="1:17" ht="191.25" x14ac:dyDescent="0.25">
      <c r="A1970" s="7">
        <f t="shared" si="30"/>
        <v>1968</v>
      </c>
      <c r="B1970" s="141" t="s">
        <v>4808</v>
      </c>
      <c r="C1970" s="141">
        <v>891180084</v>
      </c>
      <c r="D1970" s="141">
        <v>2</v>
      </c>
      <c r="E1970" s="162" t="s">
        <v>5239</v>
      </c>
      <c r="F1970" s="144">
        <v>7716215</v>
      </c>
      <c r="G1970" s="144">
        <v>6</v>
      </c>
      <c r="H1970" s="158" t="s">
        <v>5240</v>
      </c>
      <c r="I1970" s="174" t="s">
        <v>5241</v>
      </c>
      <c r="J1970" s="164">
        <v>41024</v>
      </c>
      <c r="K1970" s="150">
        <v>800000</v>
      </c>
      <c r="L1970" s="177" t="s">
        <v>5219</v>
      </c>
      <c r="M1970" s="149" t="s">
        <v>4812</v>
      </c>
      <c r="N1970" s="149" t="s">
        <v>22</v>
      </c>
      <c r="O1970" s="149" t="s">
        <v>23</v>
      </c>
      <c r="P1970" s="149" t="s">
        <v>4813</v>
      </c>
      <c r="Q1970" s="149"/>
    </row>
    <row r="1971" spans="1:17" ht="216.75" x14ac:dyDescent="0.25">
      <c r="A1971" s="7">
        <f t="shared" si="30"/>
        <v>1969</v>
      </c>
      <c r="B1971" s="141" t="s">
        <v>4808</v>
      </c>
      <c r="C1971" s="141">
        <v>891180084</v>
      </c>
      <c r="D1971" s="141">
        <v>2</v>
      </c>
      <c r="E1971" s="168" t="s">
        <v>5242</v>
      </c>
      <c r="F1971" s="143">
        <v>16692953</v>
      </c>
      <c r="G1971" s="144"/>
      <c r="H1971" s="170" t="s">
        <v>5243</v>
      </c>
      <c r="I1971" s="176" t="s">
        <v>5244</v>
      </c>
      <c r="J1971" s="171">
        <v>41031</v>
      </c>
      <c r="K1971" s="147">
        <v>280000</v>
      </c>
      <c r="L1971" s="175" t="s">
        <v>5219</v>
      </c>
      <c r="M1971" s="149" t="s">
        <v>4812</v>
      </c>
      <c r="N1971" s="149" t="s">
        <v>22</v>
      </c>
      <c r="O1971" s="149" t="s">
        <v>23</v>
      </c>
      <c r="P1971" s="149" t="s">
        <v>4937</v>
      </c>
      <c r="Q1971" s="149"/>
    </row>
    <row r="1972" spans="1:17" ht="165.75" x14ac:dyDescent="0.25">
      <c r="A1972" s="7">
        <f t="shared" si="30"/>
        <v>1970</v>
      </c>
      <c r="B1972" s="141" t="s">
        <v>4808</v>
      </c>
      <c r="C1972" s="141">
        <v>891180084</v>
      </c>
      <c r="D1972" s="141">
        <v>2</v>
      </c>
      <c r="E1972" s="168" t="s">
        <v>5245</v>
      </c>
      <c r="F1972" s="143">
        <v>36290046</v>
      </c>
      <c r="G1972" s="144"/>
      <c r="H1972" s="170" t="s">
        <v>5246</v>
      </c>
      <c r="I1972" s="176" t="s">
        <v>5247</v>
      </c>
      <c r="J1972" s="171">
        <v>41031</v>
      </c>
      <c r="K1972" s="147">
        <v>250000</v>
      </c>
      <c r="L1972" s="175" t="s">
        <v>5219</v>
      </c>
      <c r="M1972" s="149" t="s">
        <v>4812</v>
      </c>
      <c r="N1972" s="149" t="s">
        <v>22</v>
      </c>
      <c r="O1972" s="149" t="s">
        <v>23</v>
      </c>
      <c r="P1972" s="149" t="s">
        <v>4937</v>
      </c>
      <c r="Q1972" s="149"/>
    </row>
    <row r="1973" spans="1:17" ht="255" x14ac:dyDescent="0.25">
      <c r="A1973" s="7">
        <f t="shared" si="30"/>
        <v>1971</v>
      </c>
      <c r="B1973" s="141" t="s">
        <v>4808</v>
      </c>
      <c r="C1973" s="141">
        <v>891180084</v>
      </c>
      <c r="D1973" s="141">
        <v>2</v>
      </c>
      <c r="E1973" s="168" t="s">
        <v>5248</v>
      </c>
      <c r="F1973" s="143">
        <v>52699175</v>
      </c>
      <c r="G1973" s="144"/>
      <c r="H1973" s="170" t="s">
        <v>5249</v>
      </c>
      <c r="I1973" s="176" t="s">
        <v>5250</v>
      </c>
      <c r="J1973" s="171">
        <v>41032</v>
      </c>
      <c r="K1973" s="178">
        <v>250000</v>
      </c>
      <c r="L1973" s="175" t="s">
        <v>5219</v>
      </c>
      <c r="M1973" s="149" t="s">
        <v>4812</v>
      </c>
      <c r="N1973" s="149" t="s">
        <v>22</v>
      </c>
      <c r="O1973" s="149" t="s">
        <v>23</v>
      </c>
      <c r="P1973" s="149" t="s">
        <v>24</v>
      </c>
      <c r="Q1973" s="149"/>
    </row>
    <row r="1974" spans="1:17" ht="216.75" x14ac:dyDescent="0.25">
      <c r="A1974" s="7">
        <f t="shared" si="30"/>
        <v>1972</v>
      </c>
      <c r="B1974" s="141" t="s">
        <v>4808</v>
      </c>
      <c r="C1974" s="141">
        <v>891180084</v>
      </c>
      <c r="D1974" s="141">
        <v>2</v>
      </c>
      <c r="E1974" s="162" t="s">
        <v>5251</v>
      </c>
      <c r="F1974" s="144">
        <v>900214572</v>
      </c>
      <c r="G1974" s="144">
        <v>5</v>
      </c>
      <c r="H1974" s="158" t="s">
        <v>5252</v>
      </c>
      <c r="I1974" s="174" t="s">
        <v>5253</v>
      </c>
      <c r="J1974" s="164">
        <v>41058</v>
      </c>
      <c r="K1974" s="150">
        <v>4000000</v>
      </c>
      <c r="L1974" s="177" t="s">
        <v>5219</v>
      </c>
      <c r="M1974" s="149" t="s">
        <v>4812</v>
      </c>
      <c r="N1974" s="149" t="s">
        <v>22</v>
      </c>
      <c r="O1974" s="149" t="s">
        <v>23</v>
      </c>
      <c r="P1974" s="149" t="s">
        <v>24</v>
      </c>
      <c r="Q1974" s="149"/>
    </row>
    <row r="1975" spans="1:17" ht="242.25" x14ac:dyDescent="0.25">
      <c r="A1975" s="7">
        <f t="shared" si="30"/>
        <v>1973</v>
      </c>
      <c r="B1975" s="141" t="s">
        <v>4808</v>
      </c>
      <c r="C1975" s="141">
        <v>891180084</v>
      </c>
      <c r="D1975" s="141">
        <v>2</v>
      </c>
      <c r="E1975" s="168" t="s">
        <v>5254</v>
      </c>
      <c r="F1975" s="143">
        <v>10273228</v>
      </c>
      <c r="G1975" s="144"/>
      <c r="H1975" s="170" t="s">
        <v>5255</v>
      </c>
      <c r="I1975" s="176" t="s">
        <v>5256</v>
      </c>
      <c r="J1975" s="171">
        <v>41065</v>
      </c>
      <c r="K1975" s="147">
        <v>900000</v>
      </c>
      <c r="L1975" s="175" t="s">
        <v>5219</v>
      </c>
      <c r="M1975" s="149" t="s">
        <v>4812</v>
      </c>
      <c r="N1975" s="149" t="s">
        <v>22</v>
      </c>
      <c r="O1975" s="149" t="s">
        <v>23</v>
      </c>
      <c r="P1975" s="149" t="s">
        <v>24</v>
      </c>
      <c r="Q1975" s="149"/>
    </row>
    <row r="1976" spans="1:17" ht="229.5" x14ac:dyDescent="0.25">
      <c r="A1976" s="7">
        <f t="shared" si="30"/>
        <v>1974</v>
      </c>
      <c r="B1976" s="141" t="s">
        <v>4808</v>
      </c>
      <c r="C1976" s="141">
        <v>891180084</v>
      </c>
      <c r="D1976" s="141">
        <v>2</v>
      </c>
      <c r="E1976" s="162" t="s">
        <v>5257</v>
      </c>
      <c r="F1976" s="144">
        <v>36173556</v>
      </c>
      <c r="G1976" s="144">
        <v>6</v>
      </c>
      <c r="H1976" s="158" t="s">
        <v>5258</v>
      </c>
      <c r="I1976" s="174" t="s">
        <v>5259</v>
      </c>
      <c r="J1976" s="164">
        <v>41065</v>
      </c>
      <c r="K1976" s="150">
        <v>1750000</v>
      </c>
      <c r="L1976" s="177" t="s">
        <v>5219</v>
      </c>
      <c r="M1976" s="149" t="s">
        <v>4812</v>
      </c>
      <c r="N1976" s="149" t="s">
        <v>22</v>
      </c>
      <c r="O1976" s="149" t="s">
        <v>23</v>
      </c>
      <c r="P1976" s="149" t="s">
        <v>24</v>
      </c>
      <c r="Q1976" s="149"/>
    </row>
    <row r="1977" spans="1:17" ht="191.25" x14ac:dyDescent="0.25">
      <c r="A1977" s="7">
        <f t="shared" si="30"/>
        <v>1975</v>
      </c>
      <c r="B1977" s="141" t="s">
        <v>4808</v>
      </c>
      <c r="C1977" s="141">
        <v>891180084</v>
      </c>
      <c r="D1977" s="141">
        <v>2</v>
      </c>
      <c r="E1977" s="168" t="s">
        <v>5234</v>
      </c>
      <c r="F1977" s="143">
        <v>36163121</v>
      </c>
      <c r="G1977" s="144"/>
      <c r="H1977" s="170" t="s">
        <v>5260</v>
      </c>
      <c r="I1977" s="176" t="s">
        <v>5261</v>
      </c>
      <c r="J1977" s="171">
        <v>41079</v>
      </c>
      <c r="K1977" s="147">
        <v>600000</v>
      </c>
      <c r="L1977" s="175" t="s">
        <v>5219</v>
      </c>
      <c r="M1977" s="149" t="s">
        <v>4812</v>
      </c>
      <c r="N1977" s="149" t="s">
        <v>22</v>
      </c>
      <c r="O1977" s="149" t="s">
        <v>23</v>
      </c>
      <c r="P1977" s="149" t="s">
        <v>24</v>
      </c>
      <c r="Q1977" s="149"/>
    </row>
    <row r="1978" spans="1:17" ht="191.25" x14ac:dyDescent="0.25">
      <c r="A1978" s="7">
        <f t="shared" si="30"/>
        <v>1976</v>
      </c>
      <c r="B1978" s="141" t="s">
        <v>4808</v>
      </c>
      <c r="C1978" s="141">
        <v>891180084</v>
      </c>
      <c r="D1978" s="141">
        <v>2</v>
      </c>
      <c r="E1978" s="168" t="s">
        <v>5229</v>
      </c>
      <c r="F1978" s="143">
        <v>12109451</v>
      </c>
      <c r="G1978" s="144"/>
      <c r="H1978" s="170" t="s">
        <v>5262</v>
      </c>
      <c r="I1978" s="176" t="s">
        <v>5263</v>
      </c>
      <c r="J1978" s="171">
        <v>41080</v>
      </c>
      <c r="K1978" s="147">
        <v>800000</v>
      </c>
      <c r="L1978" s="175" t="s">
        <v>5219</v>
      </c>
      <c r="M1978" s="149" t="s">
        <v>4812</v>
      </c>
      <c r="N1978" s="149" t="s">
        <v>22</v>
      </c>
      <c r="O1978" s="149" t="s">
        <v>23</v>
      </c>
      <c r="P1978" s="149" t="s">
        <v>24</v>
      </c>
      <c r="Q1978" s="149"/>
    </row>
    <row r="1979" spans="1:17" ht="191.25" x14ac:dyDescent="0.25">
      <c r="A1979" s="7">
        <f t="shared" si="30"/>
        <v>1977</v>
      </c>
      <c r="B1979" s="141" t="s">
        <v>4808</v>
      </c>
      <c r="C1979" s="141">
        <v>891180084</v>
      </c>
      <c r="D1979" s="141">
        <v>2</v>
      </c>
      <c r="E1979" s="168" t="s">
        <v>932</v>
      </c>
      <c r="F1979" s="143">
        <v>813013124</v>
      </c>
      <c r="G1979" s="144"/>
      <c r="H1979" s="170" t="s">
        <v>5264</v>
      </c>
      <c r="I1979" s="176" t="s">
        <v>5261</v>
      </c>
      <c r="J1979" s="171">
        <v>41082</v>
      </c>
      <c r="K1979" s="147">
        <v>800000</v>
      </c>
      <c r="L1979" s="175" t="s">
        <v>5219</v>
      </c>
      <c r="M1979" s="149" t="s">
        <v>4812</v>
      </c>
      <c r="N1979" s="149" t="s">
        <v>22</v>
      </c>
      <c r="O1979" s="149" t="s">
        <v>23</v>
      </c>
      <c r="P1979" s="149" t="s">
        <v>24</v>
      </c>
      <c r="Q1979" s="149"/>
    </row>
    <row r="1980" spans="1:17" ht="191.25" x14ac:dyDescent="0.25">
      <c r="A1980" s="7">
        <f t="shared" si="30"/>
        <v>1978</v>
      </c>
      <c r="B1980" s="141" t="s">
        <v>4808</v>
      </c>
      <c r="C1980" s="141">
        <v>891180084</v>
      </c>
      <c r="D1980" s="141">
        <v>2</v>
      </c>
      <c r="E1980" s="168" t="s">
        <v>5232</v>
      </c>
      <c r="F1980" s="143">
        <v>890103197</v>
      </c>
      <c r="G1980" s="144"/>
      <c r="H1980" s="170" t="s">
        <v>5265</v>
      </c>
      <c r="I1980" s="176" t="s">
        <v>5261</v>
      </c>
      <c r="J1980" s="171">
        <v>41082</v>
      </c>
      <c r="K1980" s="147">
        <v>800000</v>
      </c>
      <c r="L1980" s="175" t="s">
        <v>5219</v>
      </c>
      <c r="M1980" s="149" t="s">
        <v>4812</v>
      </c>
      <c r="N1980" s="149" t="s">
        <v>22</v>
      </c>
      <c r="O1980" s="149" t="s">
        <v>23</v>
      </c>
      <c r="P1980" s="149" t="s">
        <v>24</v>
      </c>
      <c r="Q1980" s="149"/>
    </row>
    <row r="1981" spans="1:17" ht="178.5" x14ac:dyDescent="0.25">
      <c r="A1981" s="7">
        <f t="shared" si="30"/>
        <v>1979</v>
      </c>
      <c r="B1981" s="141" t="s">
        <v>4808</v>
      </c>
      <c r="C1981" s="141">
        <v>891180084</v>
      </c>
      <c r="D1981" s="141">
        <v>2</v>
      </c>
      <c r="E1981" s="162" t="s">
        <v>85</v>
      </c>
      <c r="F1981" s="144">
        <v>800220327</v>
      </c>
      <c r="G1981" s="155" t="s">
        <v>5266</v>
      </c>
      <c r="H1981" s="158" t="s">
        <v>5267</v>
      </c>
      <c r="I1981" s="174" t="s">
        <v>5268</v>
      </c>
      <c r="J1981" s="164">
        <v>41073</v>
      </c>
      <c r="K1981" s="150">
        <v>860000</v>
      </c>
      <c r="L1981" s="177" t="s">
        <v>5219</v>
      </c>
      <c r="M1981" s="149" t="s">
        <v>4812</v>
      </c>
      <c r="N1981" s="149" t="s">
        <v>22</v>
      </c>
      <c r="O1981" s="149" t="s">
        <v>23</v>
      </c>
      <c r="P1981" s="149" t="s">
        <v>24</v>
      </c>
      <c r="Q1981" s="149"/>
    </row>
    <row r="1982" spans="1:17" ht="178.5" x14ac:dyDescent="0.25">
      <c r="A1982" s="7">
        <f t="shared" si="30"/>
        <v>1980</v>
      </c>
      <c r="B1982" s="141" t="s">
        <v>4808</v>
      </c>
      <c r="C1982" s="141">
        <v>891180084</v>
      </c>
      <c r="D1982" s="141">
        <v>2</v>
      </c>
      <c r="E1982" s="162" t="s">
        <v>5269</v>
      </c>
      <c r="F1982" s="144">
        <v>900460081</v>
      </c>
      <c r="G1982" s="144">
        <v>7</v>
      </c>
      <c r="H1982" s="158" t="s">
        <v>5270</v>
      </c>
      <c r="I1982" s="174" t="s">
        <v>5271</v>
      </c>
      <c r="J1982" s="164">
        <v>41085</v>
      </c>
      <c r="K1982" s="150">
        <v>900000</v>
      </c>
      <c r="L1982" s="177" t="s">
        <v>5219</v>
      </c>
      <c r="M1982" s="149" t="s">
        <v>4812</v>
      </c>
      <c r="N1982" s="149" t="s">
        <v>22</v>
      </c>
      <c r="O1982" s="149" t="s">
        <v>23</v>
      </c>
      <c r="P1982" s="149" t="s">
        <v>24</v>
      </c>
      <c r="Q1982" s="149"/>
    </row>
    <row r="1983" spans="1:17" ht="127.5" x14ac:dyDescent="0.25">
      <c r="A1983" s="7">
        <f t="shared" si="30"/>
        <v>1981</v>
      </c>
      <c r="B1983" s="141" t="s">
        <v>4808</v>
      </c>
      <c r="C1983" s="141">
        <v>891180084</v>
      </c>
      <c r="D1983" s="141">
        <v>2</v>
      </c>
      <c r="E1983" s="168" t="s">
        <v>5272</v>
      </c>
      <c r="F1983" s="143">
        <v>900256300</v>
      </c>
      <c r="G1983" s="144"/>
      <c r="H1983" s="170" t="s">
        <v>5273</v>
      </c>
      <c r="I1983" s="176" t="s">
        <v>5274</v>
      </c>
      <c r="J1983" s="171">
        <v>41120</v>
      </c>
      <c r="K1983" s="147">
        <v>3300014</v>
      </c>
      <c r="L1983" s="175" t="s">
        <v>5219</v>
      </c>
      <c r="M1983" s="149" t="s">
        <v>4812</v>
      </c>
      <c r="N1983" s="149" t="s">
        <v>22</v>
      </c>
      <c r="O1983" s="149" t="s">
        <v>23</v>
      </c>
      <c r="P1983" s="149" t="s">
        <v>24</v>
      </c>
      <c r="Q1983" s="149"/>
    </row>
    <row r="1984" spans="1:17" ht="229.5" x14ac:dyDescent="0.25">
      <c r="A1984" s="7">
        <f t="shared" si="30"/>
        <v>1982</v>
      </c>
      <c r="B1984" s="141" t="s">
        <v>4808</v>
      </c>
      <c r="C1984" s="141">
        <v>891180084</v>
      </c>
      <c r="D1984" s="141">
        <v>2</v>
      </c>
      <c r="E1984" s="179" t="s">
        <v>5254</v>
      </c>
      <c r="F1984" s="144">
        <v>10273228</v>
      </c>
      <c r="G1984" s="144"/>
      <c r="H1984" s="180" t="s">
        <v>5275</v>
      </c>
      <c r="I1984" s="181" t="s">
        <v>5276</v>
      </c>
      <c r="J1984" s="182">
        <v>41120</v>
      </c>
      <c r="K1984" s="150">
        <v>250000</v>
      </c>
      <c r="L1984" s="177" t="s">
        <v>5219</v>
      </c>
      <c r="M1984" s="149" t="s">
        <v>4812</v>
      </c>
      <c r="N1984" s="149" t="s">
        <v>22</v>
      </c>
      <c r="O1984" s="149" t="s">
        <v>23</v>
      </c>
      <c r="P1984" s="149" t="s">
        <v>24</v>
      </c>
      <c r="Q1984" s="149"/>
    </row>
    <row r="1985" spans="1:17" ht="191.25" x14ac:dyDescent="0.25">
      <c r="A1985" s="7">
        <f t="shared" si="30"/>
        <v>1983</v>
      </c>
      <c r="B1985" s="141" t="s">
        <v>4808</v>
      </c>
      <c r="C1985" s="141">
        <v>891180084</v>
      </c>
      <c r="D1985" s="141">
        <v>2</v>
      </c>
      <c r="E1985" s="155" t="s">
        <v>67</v>
      </c>
      <c r="F1985" s="155">
        <v>1075241426</v>
      </c>
      <c r="G1985" s="155" t="s">
        <v>5277</v>
      </c>
      <c r="H1985" s="158" t="s">
        <v>5278</v>
      </c>
      <c r="I1985" s="174" t="s">
        <v>5279</v>
      </c>
      <c r="J1985" s="164">
        <v>41120</v>
      </c>
      <c r="K1985" s="150">
        <v>1000000</v>
      </c>
      <c r="L1985" s="177" t="s">
        <v>5219</v>
      </c>
      <c r="M1985" s="149" t="s">
        <v>4812</v>
      </c>
      <c r="N1985" s="149" t="s">
        <v>22</v>
      </c>
      <c r="O1985" s="149" t="s">
        <v>23</v>
      </c>
      <c r="P1985" s="149" t="s">
        <v>24</v>
      </c>
      <c r="Q1985" s="149"/>
    </row>
    <row r="1986" spans="1:17" ht="191.25" x14ac:dyDescent="0.25">
      <c r="A1986" s="7">
        <f t="shared" si="30"/>
        <v>1984</v>
      </c>
      <c r="B1986" s="141" t="s">
        <v>4808</v>
      </c>
      <c r="C1986" s="141">
        <v>891180084</v>
      </c>
      <c r="D1986" s="141">
        <v>2</v>
      </c>
      <c r="E1986" s="155" t="s">
        <v>292</v>
      </c>
      <c r="F1986" s="155">
        <v>900501029</v>
      </c>
      <c r="G1986" s="155">
        <v>8</v>
      </c>
      <c r="H1986" s="158" t="s">
        <v>5280</v>
      </c>
      <c r="I1986" s="174" t="s">
        <v>5281</v>
      </c>
      <c r="J1986" s="164" t="s">
        <v>5282</v>
      </c>
      <c r="K1986" s="150">
        <v>2487040</v>
      </c>
      <c r="L1986" s="177" t="s">
        <v>5219</v>
      </c>
      <c r="M1986" s="149" t="s">
        <v>4812</v>
      </c>
      <c r="N1986" s="149" t="s">
        <v>22</v>
      </c>
      <c r="O1986" s="149" t="s">
        <v>23</v>
      </c>
      <c r="P1986" s="149" t="s">
        <v>24</v>
      </c>
      <c r="Q1986" s="149"/>
    </row>
    <row r="1987" spans="1:17" ht="369.75" x14ac:dyDescent="0.25">
      <c r="A1987" s="7">
        <f t="shared" si="30"/>
        <v>1985</v>
      </c>
      <c r="B1987" s="141" t="s">
        <v>4808</v>
      </c>
      <c r="C1987" s="141">
        <v>891180084</v>
      </c>
      <c r="D1987" s="141">
        <v>2</v>
      </c>
      <c r="E1987" s="144" t="s">
        <v>5283</v>
      </c>
      <c r="F1987" s="144">
        <v>12137485</v>
      </c>
      <c r="G1987" s="144">
        <v>1</v>
      </c>
      <c r="H1987" s="158" t="s">
        <v>5284</v>
      </c>
      <c r="I1987" s="174" t="s">
        <v>5285</v>
      </c>
      <c r="J1987" s="164">
        <v>41134</v>
      </c>
      <c r="K1987" s="150">
        <v>4158000</v>
      </c>
      <c r="L1987" s="177" t="s">
        <v>5219</v>
      </c>
      <c r="M1987" s="149" t="s">
        <v>4812</v>
      </c>
      <c r="N1987" s="149" t="s">
        <v>22</v>
      </c>
      <c r="O1987" s="149" t="s">
        <v>23</v>
      </c>
      <c r="P1987" s="149" t="s">
        <v>24</v>
      </c>
      <c r="Q1987" s="149"/>
    </row>
    <row r="1988" spans="1:17" ht="191.25" x14ac:dyDescent="0.25">
      <c r="A1988" s="7">
        <f t="shared" si="30"/>
        <v>1986</v>
      </c>
      <c r="B1988" s="141" t="s">
        <v>4808</v>
      </c>
      <c r="C1988" s="141">
        <v>891180084</v>
      </c>
      <c r="D1988" s="141">
        <v>2</v>
      </c>
      <c r="E1988" s="168" t="s">
        <v>5245</v>
      </c>
      <c r="F1988" s="143">
        <v>36290046</v>
      </c>
      <c r="G1988" s="144"/>
      <c r="H1988" s="170" t="s">
        <v>5286</v>
      </c>
      <c r="I1988" s="176" t="s">
        <v>5287</v>
      </c>
      <c r="J1988" s="171">
        <v>41134</v>
      </c>
      <c r="K1988" s="150">
        <v>360000</v>
      </c>
      <c r="L1988" s="175" t="s">
        <v>5219</v>
      </c>
      <c r="M1988" s="149" t="s">
        <v>4812</v>
      </c>
      <c r="N1988" s="149" t="s">
        <v>22</v>
      </c>
      <c r="O1988" s="149" t="s">
        <v>23</v>
      </c>
      <c r="P1988" s="149" t="s">
        <v>4937</v>
      </c>
      <c r="Q1988" s="149"/>
    </row>
    <row r="1989" spans="1:17" ht="229.5" x14ac:dyDescent="0.25">
      <c r="A1989" s="7">
        <f t="shared" ref="A1989:A2052" si="31">A1988+1</f>
        <v>1987</v>
      </c>
      <c r="B1989" s="141" t="s">
        <v>4808</v>
      </c>
      <c r="C1989" s="141">
        <v>891180084</v>
      </c>
      <c r="D1989" s="141">
        <v>2</v>
      </c>
      <c r="E1989" s="162" t="s">
        <v>292</v>
      </c>
      <c r="F1989" s="144">
        <v>900501029</v>
      </c>
      <c r="G1989" s="144">
        <v>8</v>
      </c>
      <c r="H1989" s="183" t="s">
        <v>5288</v>
      </c>
      <c r="I1989" s="174" t="s">
        <v>5289</v>
      </c>
      <c r="J1989" s="164">
        <v>41137</v>
      </c>
      <c r="K1989" s="150">
        <v>3624226</v>
      </c>
      <c r="L1989" s="177" t="s">
        <v>5219</v>
      </c>
      <c r="M1989" s="149" t="s">
        <v>4812</v>
      </c>
      <c r="N1989" s="149" t="s">
        <v>22</v>
      </c>
      <c r="O1989" s="149" t="s">
        <v>23</v>
      </c>
      <c r="P1989" s="149" t="s">
        <v>24</v>
      </c>
      <c r="Q1989" s="149" t="s">
        <v>4835</v>
      </c>
    </row>
    <row r="1990" spans="1:17" ht="204" x14ac:dyDescent="0.25">
      <c r="A1990" s="7">
        <f t="shared" si="31"/>
        <v>1988</v>
      </c>
      <c r="B1990" s="141" t="s">
        <v>4808</v>
      </c>
      <c r="C1990" s="141">
        <v>891180084</v>
      </c>
      <c r="D1990" s="141">
        <v>2</v>
      </c>
      <c r="E1990" s="162" t="s">
        <v>5216</v>
      </c>
      <c r="F1990" s="144">
        <v>80007834</v>
      </c>
      <c r="G1990" s="144">
        <v>7</v>
      </c>
      <c r="H1990" s="183" t="s">
        <v>5290</v>
      </c>
      <c r="I1990" s="174" t="s">
        <v>5291</v>
      </c>
      <c r="J1990" s="164">
        <v>41137</v>
      </c>
      <c r="K1990" s="150">
        <v>5012000</v>
      </c>
      <c r="L1990" s="177" t="s">
        <v>5219</v>
      </c>
      <c r="M1990" s="149" t="s">
        <v>4812</v>
      </c>
      <c r="N1990" s="149" t="s">
        <v>22</v>
      </c>
      <c r="O1990" s="149" t="s">
        <v>4945</v>
      </c>
      <c r="P1990" s="149" t="s">
        <v>5223</v>
      </c>
      <c r="Q1990" s="149"/>
    </row>
    <row r="1991" spans="1:17" ht="191.25" x14ac:dyDescent="0.25">
      <c r="A1991" s="7">
        <f t="shared" si="31"/>
        <v>1989</v>
      </c>
      <c r="B1991" s="141" t="s">
        <v>4808</v>
      </c>
      <c r="C1991" s="141">
        <v>891180084</v>
      </c>
      <c r="D1991" s="141">
        <v>2</v>
      </c>
      <c r="E1991" s="184" t="s">
        <v>5229</v>
      </c>
      <c r="F1991" s="143">
        <v>12109451</v>
      </c>
      <c r="G1991" s="144"/>
      <c r="H1991" s="170" t="s">
        <v>5292</v>
      </c>
      <c r="I1991" s="185" t="s">
        <v>5261</v>
      </c>
      <c r="J1991" s="171">
        <v>41149</v>
      </c>
      <c r="K1991" s="147">
        <v>800000</v>
      </c>
      <c r="L1991" s="175" t="s">
        <v>5219</v>
      </c>
      <c r="M1991" s="149" t="s">
        <v>4812</v>
      </c>
      <c r="N1991" s="149" t="s">
        <v>22</v>
      </c>
      <c r="O1991" s="149" t="s">
        <v>23</v>
      </c>
      <c r="P1991" s="149" t="s">
        <v>24</v>
      </c>
      <c r="Q1991" s="149"/>
    </row>
    <row r="1992" spans="1:17" ht="178.5" x14ac:dyDescent="0.25">
      <c r="A1992" s="7">
        <f t="shared" si="31"/>
        <v>1990</v>
      </c>
      <c r="B1992" s="141" t="s">
        <v>4808</v>
      </c>
      <c r="C1992" s="141">
        <v>891180084</v>
      </c>
      <c r="D1992" s="141">
        <v>2</v>
      </c>
      <c r="E1992" s="184" t="s">
        <v>5232</v>
      </c>
      <c r="F1992" s="143">
        <v>890103197</v>
      </c>
      <c r="G1992" s="144"/>
      <c r="H1992" s="170" t="s">
        <v>5293</v>
      </c>
      <c r="I1992" s="185" t="s">
        <v>5294</v>
      </c>
      <c r="J1992" s="164">
        <v>41155</v>
      </c>
      <c r="K1992" s="147">
        <v>800000</v>
      </c>
      <c r="L1992" s="175" t="s">
        <v>5219</v>
      </c>
      <c r="M1992" s="149" t="s">
        <v>4812</v>
      </c>
      <c r="N1992" s="149" t="s">
        <v>22</v>
      </c>
      <c r="O1992" s="149" t="s">
        <v>23</v>
      </c>
      <c r="P1992" s="149" t="s">
        <v>24</v>
      </c>
      <c r="Q1992" s="149"/>
    </row>
    <row r="1993" spans="1:17" ht="191.25" x14ac:dyDescent="0.25">
      <c r="A1993" s="7">
        <f t="shared" si="31"/>
        <v>1991</v>
      </c>
      <c r="B1993" s="141" t="s">
        <v>4808</v>
      </c>
      <c r="C1993" s="141">
        <v>891180084</v>
      </c>
      <c r="D1993" s="141">
        <v>2</v>
      </c>
      <c r="E1993" s="186" t="s">
        <v>932</v>
      </c>
      <c r="F1993" s="143">
        <v>813013124</v>
      </c>
      <c r="G1993" s="144"/>
      <c r="H1993" s="170" t="s">
        <v>5295</v>
      </c>
      <c r="I1993" s="176" t="s">
        <v>5261</v>
      </c>
      <c r="J1993" s="171">
        <v>41155</v>
      </c>
      <c r="K1993" s="147">
        <v>800000</v>
      </c>
      <c r="L1993" s="175" t="s">
        <v>5219</v>
      </c>
      <c r="M1993" s="149" t="s">
        <v>4812</v>
      </c>
      <c r="N1993" s="149" t="s">
        <v>22</v>
      </c>
      <c r="O1993" s="149" t="s">
        <v>23</v>
      </c>
      <c r="P1993" s="149" t="s">
        <v>24</v>
      </c>
      <c r="Q1993" s="149"/>
    </row>
    <row r="1994" spans="1:17" ht="293.25" x14ac:dyDescent="0.25">
      <c r="A1994" s="7">
        <f t="shared" si="31"/>
        <v>1992</v>
      </c>
      <c r="B1994" s="141" t="s">
        <v>4808</v>
      </c>
      <c r="C1994" s="141">
        <v>891180084</v>
      </c>
      <c r="D1994" s="141">
        <v>2</v>
      </c>
      <c r="E1994" s="187" t="s">
        <v>5296</v>
      </c>
      <c r="F1994" s="155">
        <v>900513088</v>
      </c>
      <c r="G1994" s="155" t="s">
        <v>5297</v>
      </c>
      <c r="H1994" s="170" t="s">
        <v>5298</v>
      </c>
      <c r="I1994" s="176" t="s">
        <v>5299</v>
      </c>
      <c r="J1994" s="171">
        <v>41169</v>
      </c>
      <c r="K1994" s="150">
        <v>7053560</v>
      </c>
      <c r="L1994" s="175" t="s">
        <v>5219</v>
      </c>
      <c r="M1994" s="149" t="s">
        <v>4812</v>
      </c>
      <c r="N1994" s="149" t="s">
        <v>22</v>
      </c>
      <c r="O1994" s="149" t="s">
        <v>4945</v>
      </c>
      <c r="P1994" s="149" t="s">
        <v>24</v>
      </c>
      <c r="Q1994" s="149"/>
    </row>
    <row r="1995" spans="1:17" ht="191.25" x14ac:dyDescent="0.25">
      <c r="A1995" s="7">
        <f t="shared" si="31"/>
        <v>1993</v>
      </c>
      <c r="B1995" s="141" t="s">
        <v>4808</v>
      </c>
      <c r="C1995" s="141">
        <v>891180084</v>
      </c>
      <c r="D1995" s="141">
        <v>2</v>
      </c>
      <c r="E1995" s="184" t="s">
        <v>5234</v>
      </c>
      <c r="F1995" s="143">
        <v>36163121</v>
      </c>
      <c r="G1995" s="144"/>
      <c r="H1995" s="170" t="s">
        <v>5300</v>
      </c>
      <c r="I1995" s="185" t="s">
        <v>5261</v>
      </c>
      <c r="J1995" s="188">
        <v>41179</v>
      </c>
      <c r="K1995" s="147">
        <v>600000</v>
      </c>
      <c r="L1995" s="175" t="s">
        <v>5219</v>
      </c>
      <c r="M1995" s="149" t="s">
        <v>4812</v>
      </c>
      <c r="N1995" s="149" t="s">
        <v>22</v>
      </c>
      <c r="O1995" s="149" t="s">
        <v>23</v>
      </c>
      <c r="P1995" s="149" t="s">
        <v>24</v>
      </c>
      <c r="Q1995" s="149"/>
    </row>
    <row r="1996" spans="1:17" ht="242.25" x14ac:dyDescent="0.25">
      <c r="A1996" s="7">
        <f t="shared" si="31"/>
        <v>1994</v>
      </c>
      <c r="B1996" s="141" t="s">
        <v>4808</v>
      </c>
      <c r="C1996" s="141">
        <v>891180084</v>
      </c>
      <c r="D1996" s="141">
        <v>2</v>
      </c>
      <c r="E1996" s="142" t="s">
        <v>658</v>
      </c>
      <c r="F1996" s="144">
        <v>36147801</v>
      </c>
      <c r="G1996" s="155" t="s">
        <v>5301</v>
      </c>
      <c r="H1996" s="158" t="s">
        <v>5302</v>
      </c>
      <c r="I1996" s="185" t="s">
        <v>5303</v>
      </c>
      <c r="J1996" s="164">
        <v>41179</v>
      </c>
      <c r="K1996" s="150">
        <v>280000</v>
      </c>
      <c r="L1996" s="177" t="s">
        <v>5219</v>
      </c>
      <c r="M1996" s="149" t="s">
        <v>4812</v>
      </c>
      <c r="N1996" s="149" t="s">
        <v>22</v>
      </c>
      <c r="O1996" s="149" t="s">
        <v>4945</v>
      </c>
      <c r="P1996" s="149" t="s">
        <v>24</v>
      </c>
      <c r="Q1996" s="149"/>
    </row>
    <row r="1997" spans="1:17" ht="229.5" x14ac:dyDescent="0.25">
      <c r="A1997" s="7">
        <f t="shared" si="31"/>
        <v>1995</v>
      </c>
      <c r="B1997" s="141" t="s">
        <v>4808</v>
      </c>
      <c r="C1997" s="141">
        <v>891180084</v>
      </c>
      <c r="D1997" s="141">
        <v>2</v>
      </c>
      <c r="E1997" s="184" t="s">
        <v>5304</v>
      </c>
      <c r="F1997" s="143">
        <v>55151190</v>
      </c>
      <c r="G1997" s="144"/>
      <c r="H1997" s="158" t="s">
        <v>5305</v>
      </c>
      <c r="I1997" s="189" t="s">
        <v>5306</v>
      </c>
      <c r="J1997" s="164">
        <v>41185</v>
      </c>
      <c r="K1997" s="150">
        <v>995400</v>
      </c>
      <c r="L1997" s="190" t="s">
        <v>5219</v>
      </c>
      <c r="M1997" s="149" t="s">
        <v>4812</v>
      </c>
      <c r="N1997" s="149" t="s">
        <v>22</v>
      </c>
      <c r="O1997" s="149" t="s">
        <v>23</v>
      </c>
      <c r="P1997" s="149" t="s">
        <v>24</v>
      </c>
      <c r="Q1997" s="149"/>
    </row>
    <row r="1998" spans="1:17" ht="242.25" x14ac:dyDescent="0.25">
      <c r="A1998" s="7">
        <f t="shared" si="31"/>
        <v>1996</v>
      </c>
      <c r="B1998" s="141" t="s">
        <v>4808</v>
      </c>
      <c r="C1998" s="141">
        <v>891180084</v>
      </c>
      <c r="D1998" s="141">
        <v>2</v>
      </c>
      <c r="E1998" s="184" t="s">
        <v>1501</v>
      </c>
      <c r="F1998" s="144">
        <v>7703086</v>
      </c>
      <c r="G1998" s="144">
        <v>6</v>
      </c>
      <c r="H1998" s="158" t="s">
        <v>5307</v>
      </c>
      <c r="I1998" s="185" t="s">
        <v>5308</v>
      </c>
      <c r="J1998" s="164">
        <v>41214</v>
      </c>
      <c r="K1998" s="150">
        <v>700000</v>
      </c>
      <c r="L1998" s="177" t="s">
        <v>5219</v>
      </c>
      <c r="M1998" s="149" t="s">
        <v>4812</v>
      </c>
      <c r="N1998" s="149" t="s">
        <v>22</v>
      </c>
      <c r="O1998" s="149" t="s">
        <v>23</v>
      </c>
      <c r="P1998" s="149" t="s">
        <v>24</v>
      </c>
      <c r="Q1998" s="149"/>
    </row>
    <row r="1999" spans="1:17" ht="76.5" x14ac:dyDescent="0.25">
      <c r="A1999" s="7">
        <f t="shared" si="31"/>
        <v>1997</v>
      </c>
      <c r="B1999" s="141" t="s">
        <v>4808</v>
      </c>
      <c r="C1999" s="141">
        <v>891180084</v>
      </c>
      <c r="D1999" s="141">
        <v>2</v>
      </c>
      <c r="E1999" s="191" t="s">
        <v>5309</v>
      </c>
      <c r="F1999" s="143">
        <v>813009199</v>
      </c>
      <c r="G1999" s="144"/>
      <c r="H1999" s="170" t="s">
        <v>5310</v>
      </c>
      <c r="I1999" s="176" t="s">
        <v>5311</v>
      </c>
      <c r="J1999" s="171">
        <v>41221</v>
      </c>
      <c r="K1999" s="147">
        <v>4550000</v>
      </c>
      <c r="L1999" s="175" t="s">
        <v>5219</v>
      </c>
      <c r="M1999" s="149" t="s">
        <v>4812</v>
      </c>
      <c r="N1999" s="149" t="s">
        <v>22</v>
      </c>
      <c r="O1999" s="149" t="s">
        <v>23</v>
      </c>
      <c r="P1999" s="149" t="s">
        <v>24</v>
      </c>
      <c r="Q1999" s="149"/>
    </row>
    <row r="2000" spans="1:17" ht="165.75" x14ac:dyDescent="0.25">
      <c r="A2000" s="7">
        <f t="shared" si="31"/>
        <v>1998</v>
      </c>
      <c r="B2000" s="141" t="s">
        <v>4808</v>
      </c>
      <c r="C2000" s="141">
        <v>891180084</v>
      </c>
      <c r="D2000" s="141">
        <v>2</v>
      </c>
      <c r="E2000" s="184" t="s">
        <v>2080</v>
      </c>
      <c r="F2000" s="143">
        <v>7716155</v>
      </c>
      <c r="G2000" s="144"/>
      <c r="H2000" s="170" t="s">
        <v>5312</v>
      </c>
      <c r="I2000" s="185" t="s">
        <v>5313</v>
      </c>
      <c r="J2000" s="164">
        <v>41221</v>
      </c>
      <c r="K2000" s="147">
        <v>1000000</v>
      </c>
      <c r="L2000" s="175" t="s">
        <v>5219</v>
      </c>
      <c r="M2000" s="149" t="s">
        <v>4812</v>
      </c>
      <c r="N2000" s="149" t="s">
        <v>22</v>
      </c>
      <c r="O2000" s="149" t="s">
        <v>23</v>
      </c>
      <c r="P2000" s="149" t="s">
        <v>24</v>
      </c>
      <c r="Q2000" s="149"/>
    </row>
    <row r="2001" spans="1:17" ht="191.25" x14ac:dyDescent="0.25">
      <c r="A2001" s="7">
        <f t="shared" si="31"/>
        <v>1999</v>
      </c>
      <c r="B2001" s="141" t="s">
        <v>4808</v>
      </c>
      <c r="C2001" s="141">
        <v>891180084</v>
      </c>
      <c r="D2001" s="141">
        <v>2</v>
      </c>
      <c r="E2001" s="184" t="s">
        <v>5232</v>
      </c>
      <c r="F2001" s="143">
        <v>890103197</v>
      </c>
      <c r="G2001" s="144"/>
      <c r="H2001" s="170" t="s">
        <v>5314</v>
      </c>
      <c r="I2001" s="185" t="s">
        <v>5261</v>
      </c>
      <c r="J2001" s="164">
        <v>41228</v>
      </c>
      <c r="K2001" s="147">
        <v>800000</v>
      </c>
      <c r="L2001" s="175" t="s">
        <v>5219</v>
      </c>
      <c r="M2001" s="149" t="s">
        <v>4812</v>
      </c>
      <c r="N2001" s="149" t="s">
        <v>22</v>
      </c>
      <c r="O2001" s="149" t="s">
        <v>23</v>
      </c>
      <c r="P2001" s="149" t="s">
        <v>24</v>
      </c>
      <c r="Q2001" s="149"/>
    </row>
    <row r="2002" spans="1:17" ht="191.25" x14ac:dyDescent="0.25">
      <c r="A2002" s="7">
        <f t="shared" si="31"/>
        <v>2000</v>
      </c>
      <c r="B2002" s="141" t="s">
        <v>4808</v>
      </c>
      <c r="C2002" s="141">
        <v>891180084</v>
      </c>
      <c r="D2002" s="141">
        <v>2</v>
      </c>
      <c r="E2002" s="184" t="s">
        <v>5229</v>
      </c>
      <c r="F2002" s="143">
        <v>12109451</v>
      </c>
      <c r="G2002" s="144"/>
      <c r="H2002" s="170" t="s">
        <v>5315</v>
      </c>
      <c r="I2002" s="185" t="s">
        <v>5261</v>
      </c>
      <c r="J2002" s="171">
        <v>41228</v>
      </c>
      <c r="K2002" s="147">
        <v>800000</v>
      </c>
      <c r="L2002" s="175" t="s">
        <v>5219</v>
      </c>
      <c r="M2002" s="149" t="s">
        <v>4812</v>
      </c>
      <c r="N2002" s="149" t="s">
        <v>22</v>
      </c>
      <c r="O2002" s="149" t="s">
        <v>23</v>
      </c>
      <c r="P2002" s="149" t="s">
        <v>24</v>
      </c>
      <c r="Q2002" s="149"/>
    </row>
    <row r="2003" spans="1:17" ht="191.25" x14ac:dyDescent="0.25">
      <c r="A2003" s="7">
        <f t="shared" si="31"/>
        <v>2001</v>
      </c>
      <c r="B2003" s="141" t="s">
        <v>4808</v>
      </c>
      <c r="C2003" s="141">
        <v>891180084</v>
      </c>
      <c r="D2003" s="141">
        <v>2</v>
      </c>
      <c r="E2003" s="184" t="s">
        <v>932</v>
      </c>
      <c r="F2003" s="143">
        <v>813013124</v>
      </c>
      <c r="G2003" s="144"/>
      <c r="H2003" s="170" t="s">
        <v>5316</v>
      </c>
      <c r="I2003" s="185" t="s">
        <v>5261</v>
      </c>
      <c r="J2003" s="171">
        <v>41228</v>
      </c>
      <c r="K2003" s="147">
        <v>800000</v>
      </c>
      <c r="L2003" s="175" t="s">
        <v>5219</v>
      </c>
      <c r="M2003" s="149" t="s">
        <v>4812</v>
      </c>
      <c r="N2003" s="149" t="s">
        <v>22</v>
      </c>
      <c r="O2003" s="149" t="s">
        <v>23</v>
      </c>
      <c r="P2003" s="149" t="s">
        <v>24</v>
      </c>
      <c r="Q2003" s="149"/>
    </row>
    <row r="2004" spans="1:17" ht="191.25" x14ac:dyDescent="0.25">
      <c r="A2004" s="7">
        <f t="shared" si="31"/>
        <v>2002</v>
      </c>
      <c r="B2004" s="141" t="s">
        <v>4808</v>
      </c>
      <c r="C2004" s="141">
        <v>891180084</v>
      </c>
      <c r="D2004" s="141">
        <v>2</v>
      </c>
      <c r="E2004" s="184" t="s">
        <v>5317</v>
      </c>
      <c r="F2004" s="143">
        <v>7698770</v>
      </c>
      <c r="G2004" s="144"/>
      <c r="H2004" s="170" t="s">
        <v>5318</v>
      </c>
      <c r="I2004" s="185" t="s">
        <v>5261</v>
      </c>
      <c r="J2004" s="164">
        <v>41232</v>
      </c>
      <c r="K2004" s="147">
        <v>600000</v>
      </c>
      <c r="L2004" s="175" t="s">
        <v>5219</v>
      </c>
      <c r="M2004" s="149" t="s">
        <v>4812</v>
      </c>
      <c r="N2004" s="149" t="s">
        <v>22</v>
      </c>
      <c r="O2004" s="149" t="s">
        <v>23</v>
      </c>
      <c r="P2004" s="149" t="s">
        <v>24</v>
      </c>
      <c r="Q2004" s="149"/>
    </row>
    <row r="2005" spans="1:17" ht="357" x14ac:dyDescent="0.25">
      <c r="A2005" s="7">
        <f t="shared" si="31"/>
        <v>2003</v>
      </c>
      <c r="B2005" s="141" t="s">
        <v>4808</v>
      </c>
      <c r="C2005" s="141">
        <v>891180084</v>
      </c>
      <c r="D2005" s="141">
        <v>2</v>
      </c>
      <c r="E2005" s="184" t="s">
        <v>5319</v>
      </c>
      <c r="F2005" s="144">
        <v>26558521</v>
      </c>
      <c r="G2005" s="144">
        <v>6</v>
      </c>
      <c r="H2005" s="158" t="s">
        <v>5320</v>
      </c>
      <c r="I2005" s="185" t="s">
        <v>5321</v>
      </c>
      <c r="J2005" s="164">
        <v>41247</v>
      </c>
      <c r="K2005" s="150">
        <v>5275000</v>
      </c>
      <c r="L2005" s="177" t="s">
        <v>5219</v>
      </c>
      <c r="M2005" s="149" t="s">
        <v>4812</v>
      </c>
      <c r="N2005" s="149" t="s">
        <v>22</v>
      </c>
      <c r="O2005" s="149" t="s">
        <v>4945</v>
      </c>
      <c r="P2005" s="149" t="s">
        <v>5322</v>
      </c>
      <c r="Q2005" s="149"/>
    </row>
    <row r="2006" spans="1:17" ht="229.5" x14ac:dyDescent="0.25">
      <c r="A2006" s="7">
        <f t="shared" si="31"/>
        <v>2004</v>
      </c>
      <c r="B2006" s="141" t="s">
        <v>4808</v>
      </c>
      <c r="C2006" s="141">
        <v>891180084</v>
      </c>
      <c r="D2006" s="141">
        <v>2</v>
      </c>
      <c r="E2006" s="187" t="s">
        <v>658</v>
      </c>
      <c r="F2006" s="144">
        <v>36147801</v>
      </c>
      <c r="G2006" s="144">
        <v>6</v>
      </c>
      <c r="H2006" s="183" t="s">
        <v>5323</v>
      </c>
      <c r="I2006" s="185" t="s">
        <v>5324</v>
      </c>
      <c r="J2006" s="164">
        <v>41248</v>
      </c>
      <c r="K2006" s="150">
        <v>350000</v>
      </c>
      <c r="L2006" s="177" t="s">
        <v>5219</v>
      </c>
      <c r="M2006" s="149" t="s">
        <v>4812</v>
      </c>
      <c r="N2006" s="149" t="s">
        <v>22</v>
      </c>
      <c r="O2006" s="149" t="s">
        <v>23</v>
      </c>
      <c r="P2006" s="149" t="s">
        <v>24</v>
      </c>
      <c r="Q2006" s="149"/>
    </row>
    <row r="2007" spans="1:17" ht="140.25" x14ac:dyDescent="0.25">
      <c r="A2007" s="7">
        <f t="shared" si="31"/>
        <v>2005</v>
      </c>
      <c r="B2007" s="141" t="s">
        <v>4808</v>
      </c>
      <c r="C2007" s="141">
        <v>891180084</v>
      </c>
      <c r="D2007" s="141">
        <v>2</v>
      </c>
      <c r="E2007" s="187" t="s">
        <v>1238</v>
      </c>
      <c r="F2007" s="144">
        <v>891101664</v>
      </c>
      <c r="G2007" s="144">
        <v>7</v>
      </c>
      <c r="H2007" s="158" t="s">
        <v>5325</v>
      </c>
      <c r="I2007" s="185" t="s">
        <v>5326</v>
      </c>
      <c r="J2007" s="164">
        <v>41248</v>
      </c>
      <c r="K2007" s="150">
        <v>1003200</v>
      </c>
      <c r="L2007" s="177" t="s">
        <v>5219</v>
      </c>
      <c r="M2007" s="149" t="s">
        <v>4812</v>
      </c>
      <c r="N2007" s="149" t="s">
        <v>22</v>
      </c>
      <c r="O2007" s="149"/>
      <c r="P2007" s="149"/>
      <c r="Q2007" s="149"/>
    </row>
    <row r="2008" spans="1:17" ht="178.5" x14ac:dyDescent="0.25">
      <c r="A2008" s="7">
        <f t="shared" si="31"/>
        <v>2006</v>
      </c>
      <c r="B2008" s="141" t="s">
        <v>4808</v>
      </c>
      <c r="C2008" s="141">
        <v>891180084</v>
      </c>
      <c r="D2008" s="141">
        <v>2</v>
      </c>
      <c r="E2008" s="187" t="s">
        <v>85</v>
      </c>
      <c r="F2008" s="144">
        <v>800220327</v>
      </c>
      <c r="G2008" s="144">
        <v>9</v>
      </c>
      <c r="H2008" s="183" t="s">
        <v>5327</v>
      </c>
      <c r="I2008" s="185" t="s">
        <v>5328</v>
      </c>
      <c r="J2008" s="164">
        <v>41249</v>
      </c>
      <c r="K2008" s="150">
        <v>1700000</v>
      </c>
      <c r="L2008" s="177" t="s">
        <v>5219</v>
      </c>
      <c r="M2008" s="149" t="s">
        <v>4812</v>
      </c>
      <c r="N2008" s="149" t="s">
        <v>22</v>
      </c>
      <c r="O2008" s="149" t="s">
        <v>23</v>
      </c>
      <c r="P2008" s="149" t="s">
        <v>24</v>
      </c>
      <c r="Q2008" s="149" t="s">
        <v>4835</v>
      </c>
    </row>
    <row r="2009" spans="1:17" ht="178.5" x14ac:dyDescent="0.25">
      <c r="A2009" s="7">
        <f t="shared" si="31"/>
        <v>2007</v>
      </c>
      <c r="B2009" s="141" t="s">
        <v>4808</v>
      </c>
      <c r="C2009" s="141">
        <v>891180084</v>
      </c>
      <c r="D2009" s="141">
        <v>2</v>
      </c>
      <c r="E2009" s="187" t="s">
        <v>76</v>
      </c>
      <c r="F2009" s="144">
        <v>860014923</v>
      </c>
      <c r="G2009" s="144">
        <v>4</v>
      </c>
      <c r="H2009" s="183" t="s">
        <v>5329</v>
      </c>
      <c r="I2009" s="185" t="s">
        <v>5330</v>
      </c>
      <c r="J2009" s="164">
        <v>41249</v>
      </c>
      <c r="K2009" s="150">
        <v>499999</v>
      </c>
      <c r="L2009" s="177" t="s">
        <v>5219</v>
      </c>
      <c r="M2009" s="149" t="s">
        <v>4812</v>
      </c>
      <c r="N2009" s="149" t="s">
        <v>22</v>
      </c>
      <c r="O2009" s="149" t="s">
        <v>23</v>
      </c>
      <c r="P2009" s="149" t="s">
        <v>24</v>
      </c>
      <c r="Q2009" s="149" t="s">
        <v>4835</v>
      </c>
    </row>
    <row r="2010" spans="1:17" ht="165.75" x14ac:dyDescent="0.25">
      <c r="A2010" s="7">
        <f t="shared" si="31"/>
        <v>2008</v>
      </c>
      <c r="B2010" s="141" t="s">
        <v>4808</v>
      </c>
      <c r="C2010" s="141">
        <v>891180084</v>
      </c>
      <c r="D2010" s="141">
        <v>2</v>
      </c>
      <c r="E2010" s="192" t="s">
        <v>338</v>
      </c>
      <c r="F2010" s="143">
        <v>7694101</v>
      </c>
      <c r="G2010" s="144"/>
      <c r="H2010" s="145" t="s">
        <v>5331</v>
      </c>
      <c r="I2010" s="193" t="s">
        <v>5332</v>
      </c>
      <c r="J2010" s="146">
        <v>40946</v>
      </c>
      <c r="K2010" s="150">
        <v>5955200</v>
      </c>
      <c r="L2010" s="194" t="s">
        <v>5333</v>
      </c>
      <c r="M2010" s="149" t="s">
        <v>4812</v>
      </c>
      <c r="N2010" s="149" t="s">
        <v>22</v>
      </c>
      <c r="O2010" s="149" t="s">
        <v>23</v>
      </c>
      <c r="P2010" s="149" t="s">
        <v>24</v>
      </c>
      <c r="Q2010" s="149"/>
    </row>
    <row r="2011" spans="1:17" ht="127.5" x14ac:dyDescent="0.25">
      <c r="A2011" s="7">
        <f t="shared" si="31"/>
        <v>2009</v>
      </c>
      <c r="B2011" s="141" t="s">
        <v>4808</v>
      </c>
      <c r="C2011" s="141">
        <v>891180084</v>
      </c>
      <c r="D2011" s="141">
        <v>2</v>
      </c>
      <c r="E2011" s="192" t="s">
        <v>1210</v>
      </c>
      <c r="F2011" s="143">
        <v>1075210838</v>
      </c>
      <c r="G2011" s="144"/>
      <c r="H2011" s="145" t="s">
        <v>5334</v>
      </c>
      <c r="I2011" s="193" t="s">
        <v>5335</v>
      </c>
      <c r="J2011" s="146">
        <v>40984</v>
      </c>
      <c r="K2011" s="150">
        <v>7000000</v>
      </c>
      <c r="L2011" s="194" t="s">
        <v>5333</v>
      </c>
      <c r="M2011" s="149" t="s">
        <v>4812</v>
      </c>
      <c r="N2011" s="149" t="s">
        <v>22</v>
      </c>
      <c r="O2011" s="149" t="s">
        <v>23</v>
      </c>
      <c r="P2011" s="149" t="s">
        <v>24</v>
      </c>
      <c r="Q2011" s="149"/>
    </row>
    <row r="2012" spans="1:17" ht="191.25" x14ac:dyDescent="0.25">
      <c r="A2012" s="7">
        <f t="shared" si="31"/>
        <v>2010</v>
      </c>
      <c r="B2012" s="141" t="s">
        <v>4808</v>
      </c>
      <c r="C2012" s="141">
        <v>891180084</v>
      </c>
      <c r="D2012" s="141">
        <v>2</v>
      </c>
      <c r="E2012" s="192" t="s">
        <v>1488</v>
      </c>
      <c r="F2012" s="143">
        <v>55153458</v>
      </c>
      <c r="G2012" s="144"/>
      <c r="H2012" s="145" t="s">
        <v>5336</v>
      </c>
      <c r="I2012" s="193" t="s">
        <v>5337</v>
      </c>
      <c r="J2012" s="146">
        <v>40984</v>
      </c>
      <c r="K2012" s="150">
        <v>5440000</v>
      </c>
      <c r="L2012" s="194" t="s">
        <v>5333</v>
      </c>
      <c r="M2012" s="149" t="s">
        <v>4812</v>
      </c>
      <c r="N2012" s="149" t="s">
        <v>22</v>
      </c>
      <c r="O2012" s="149" t="s">
        <v>23</v>
      </c>
      <c r="P2012" s="149" t="s">
        <v>24</v>
      </c>
      <c r="Q2012" s="149"/>
    </row>
    <row r="2013" spans="1:17" ht="267.75" x14ac:dyDescent="0.25">
      <c r="A2013" s="7">
        <f t="shared" si="31"/>
        <v>2011</v>
      </c>
      <c r="B2013" s="141" t="s">
        <v>4808</v>
      </c>
      <c r="C2013" s="141">
        <v>891180084</v>
      </c>
      <c r="D2013" s="141">
        <v>2</v>
      </c>
      <c r="E2013" s="192" t="s">
        <v>254</v>
      </c>
      <c r="F2013" s="173">
        <v>12222550</v>
      </c>
      <c r="G2013" s="155" t="s">
        <v>5301</v>
      </c>
      <c r="H2013" s="145" t="s">
        <v>5338</v>
      </c>
      <c r="I2013" s="193" t="s">
        <v>5339</v>
      </c>
      <c r="J2013" s="146">
        <v>41012</v>
      </c>
      <c r="K2013" s="150">
        <v>3994320</v>
      </c>
      <c r="L2013" s="194" t="s">
        <v>5333</v>
      </c>
      <c r="M2013" s="149" t="s">
        <v>4812</v>
      </c>
      <c r="N2013" s="149" t="s">
        <v>22</v>
      </c>
      <c r="O2013" s="149" t="s">
        <v>23</v>
      </c>
      <c r="P2013" s="149" t="s">
        <v>24</v>
      </c>
      <c r="Q2013" s="149"/>
    </row>
    <row r="2014" spans="1:17" ht="216.75" x14ac:dyDescent="0.25">
      <c r="A2014" s="7">
        <f t="shared" si="31"/>
        <v>2012</v>
      </c>
      <c r="B2014" s="141" t="s">
        <v>4808</v>
      </c>
      <c r="C2014" s="141">
        <v>891180084</v>
      </c>
      <c r="D2014" s="141">
        <v>2</v>
      </c>
      <c r="E2014" s="192" t="s">
        <v>614</v>
      </c>
      <c r="F2014" s="173">
        <v>36172136</v>
      </c>
      <c r="G2014" s="155" t="s">
        <v>5340</v>
      </c>
      <c r="H2014" s="145" t="s">
        <v>5341</v>
      </c>
      <c r="I2014" s="193" t="s">
        <v>5342</v>
      </c>
      <c r="J2014" s="146">
        <v>41001</v>
      </c>
      <c r="K2014" s="150">
        <v>1350000</v>
      </c>
      <c r="L2014" s="194" t="s">
        <v>5333</v>
      </c>
      <c r="M2014" s="149" t="s">
        <v>4812</v>
      </c>
      <c r="N2014" s="149" t="s">
        <v>22</v>
      </c>
      <c r="O2014" s="149" t="s">
        <v>23</v>
      </c>
      <c r="P2014" s="149" t="s">
        <v>24</v>
      </c>
      <c r="Q2014" s="149"/>
    </row>
    <row r="2015" spans="1:17" ht="153" x14ac:dyDescent="0.25">
      <c r="A2015" s="7">
        <f t="shared" si="31"/>
        <v>2013</v>
      </c>
      <c r="B2015" s="141" t="s">
        <v>4808</v>
      </c>
      <c r="C2015" s="141">
        <v>891180084</v>
      </c>
      <c r="D2015" s="141">
        <v>2</v>
      </c>
      <c r="E2015" s="192" t="s">
        <v>316</v>
      </c>
      <c r="F2015" s="143">
        <v>12127303</v>
      </c>
      <c r="G2015" s="144"/>
      <c r="H2015" s="145" t="s">
        <v>5343</v>
      </c>
      <c r="I2015" s="193" t="s">
        <v>5344</v>
      </c>
      <c r="J2015" s="146">
        <v>41032</v>
      </c>
      <c r="K2015" s="147">
        <v>697500</v>
      </c>
      <c r="L2015" s="194" t="s">
        <v>5333</v>
      </c>
      <c r="M2015" s="149" t="s">
        <v>4812</v>
      </c>
      <c r="N2015" s="149" t="s">
        <v>22</v>
      </c>
      <c r="O2015" s="149" t="s">
        <v>23</v>
      </c>
      <c r="P2015" s="149" t="s">
        <v>24</v>
      </c>
      <c r="Q2015" s="149"/>
    </row>
    <row r="2016" spans="1:17" ht="229.5" x14ac:dyDescent="0.25">
      <c r="A2016" s="7">
        <f t="shared" si="31"/>
        <v>2014</v>
      </c>
      <c r="B2016" s="141" t="s">
        <v>4808</v>
      </c>
      <c r="C2016" s="141">
        <v>891180084</v>
      </c>
      <c r="D2016" s="141">
        <v>2</v>
      </c>
      <c r="E2016" s="192" t="s">
        <v>5345</v>
      </c>
      <c r="F2016" s="143">
        <v>900191097</v>
      </c>
      <c r="G2016" s="144"/>
      <c r="H2016" s="145" t="s">
        <v>5346</v>
      </c>
      <c r="I2016" s="166" t="s">
        <v>5347</v>
      </c>
      <c r="J2016" s="146">
        <v>41033</v>
      </c>
      <c r="K2016" s="150">
        <v>2079998</v>
      </c>
      <c r="L2016" s="194" t="s">
        <v>5333</v>
      </c>
      <c r="M2016" s="149" t="s">
        <v>4812</v>
      </c>
      <c r="N2016" s="149" t="s">
        <v>22</v>
      </c>
      <c r="O2016" s="149" t="s">
        <v>23</v>
      </c>
      <c r="P2016" s="149" t="s">
        <v>24</v>
      </c>
      <c r="Q2016" s="149"/>
    </row>
    <row r="2017" spans="1:17" ht="114.75" x14ac:dyDescent="0.25">
      <c r="A2017" s="7">
        <f t="shared" si="31"/>
        <v>2015</v>
      </c>
      <c r="B2017" s="141" t="s">
        <v>4808</v>
      </c>
      <c r="C2017" s="141">
        <v>891180084</v>
      </c>
      <c r="D2017" s="141">
        <v>2</v>
      </c>
      <c r="E2017" s="192" t="s">
        <v>5348</v>
      </c>
      <c r="F2017" s="143">
        <v>900432682</v>
      </c>
      <c r="G2017" s="144"/>
      <c r="H2017" s="145" t="s">
        <v>5349</v>
      </c>
      <c r="I2017" s="166" t="s">
        <v>5350</v>
      </c>
      <c r="J2017" s="146">
        <v>41044</v>
      </c>
      <c r="K2017" s="147">
        <v>14610000</v>
      </c>
      <c r="L2017" s="194" t="s">
        <v>5333</v>
      </c>
      <c r="M2017" s="149" t="s">
        <v>4812</v>
      </c>
      <c r="N2017" s="149" t="s">
        <v>22</v>
      </c>
      <c r="O2017" s="149" t="s">
        <v>23</v>
      </c>
      <c r="P2017" s="149" t="s">
        <v>24</v>
      </c>
      <c r="Q2017" s="149"/>
    </row>
    <row r="2018" spans="1:17" ht="229.5" x14ac:dyDescent="0.25">
      <c r="A2018" s="7">
        <f t="shared" si="31"/>
        <v>2016</v>
      </c>
      <c r="B2018" s="141" t="s">
        <v>4808</v>
      </c>
      <c r="C2018" s="141">
        <v>891180084</v>
      </c>
      <c r="D2018" s="141">
        <v>2</v>
      </c>
      <c r="E2018" s="192" t="s">
        <v>5351</v>
      </c>
      <c r="F2018" s="144">
        <v>34543210</v>
      </c>
      <c r="G2018" s="144">
        <v>4</v>
      </c>
      <c r="H2018" s="145" t="s">
        <v>5352</v>
      </c>
      <c r="I2018" s="166" t="s">
        <v>5353</v>
      </c>
      <c r="J2018" s="146">
        <v>41046</v>
      </c>
      <c r="K2018" s="150">
        <v>900000</v>
      </c>
      <c r="L2018" s="194" t="s">
        <v>5333</v>
      </c>
      <c r="M2018" s="149" t="s">
        <v>4812</v>
      </c>
      <c r="N2018" s="149" t="s">
        <v>22</v>
      </c>
      <c r="O2018" s="149" t="s">
        <v>23</v>
      </c>
      <c r="P2018" s="149" t="s">
        <v>24</v>
      </c>
      <c r="Q2018" s="149"/>
    </row>
    <row r="2019" spans="1:17" ht="178.5" x14ac:dyDescent="0.25">
      <c r="A2019" s="7">
        <f t="shared" si="31"/>
        <v>2017</v>
      </c>
      <c r="B2019" s="141" t="s">
        <v>4808</v>
      </c>
      <c r="C2019" s="141">
        <v>891180084</v>
      </c>
      <c r="D2019" s="141">
        <v>2</v>
      </c>
      <c r="E2019" s="195" t="s">
        <v>1129</v>
      </c>
      <c r="F2019" s="143">
        <v>51580461</v>
      </c>
      <c r="G2019" s="144">
        <v>5</v>
      </c>
      <c r="H2019" s="145" t="s">
        <v>5354</v>
      </c>
      <c r="I2019" s="196" t="s">
        <v>5355</v>
      </c>
      <c r="J2019" s="146">
        <v>41047</v>
      </c>
      <c r="K2019" s="150">
        <v>1900000</v>
      </c>
      <c r="L2019" s="197" t="s">
        <v>5333</v>
      </c>
      <c r="M2019" s="149" t="s">
        <v>4812</v>
      </c>
      <c r="N2019" s="149" t="s">
        <v>22</v>
      </c>
      <c r="O2019" s="149" t="s">
        <v>23</v>
      </c>
      <c r="P2019" s="149" t="s">
        <v>24</v>
      </c>
      <c r="Q2019" s="149"/>
    </row>
    <row r="2020" spans="1:17" ht="114.75" x14ac:dyDescent="0.25">
      <c r="A2020" s="7">
        <f t="shared" si="31"/>
        <v>2018</v>
      </c>
      <c r="B2020" s="141" t="s">
        <v>4808</v>
      </c>
      <c r="C2020" s="141">
        <v>891180084</v>
      </c>
      <c r="D2020" s="141">
        <v>2</v>
      </c>
      <c r="E2020" s="195" t="s">
        <v>1583</v>
      </c>
      <c r="F2020" s="143">
        <v>800058607</v>
      </c>
      <c r="G2020" s="144"/>
      <c r="H2020" s="145" t="s">
        <v>5356</v>
      </c>
      <c r="I2020" s="193" t="s">
        <v>5357</v>
      </c>
      <c r="J2020" s="146">
        <v>41047</v>
      </c>
      <c r="K2020" s="147">
        <v>2166880</v>
      </c>
      <c r="L2020" s="194" t="s">
        <v>5333</v>
      </c>
      <c r="M2020" s="149" t="s">
        <v>4812</v>
      </c>
      <c r="N2020" s="149" t="s">
        <v>22</v>
      </c>
      <c r="O2020" s="149" t="s">
        <v>23</v>
      </c>
      <c r="P2020" s="149" t="s">
        <v>24</v>
      </c>
      <c r="Q2020" s="149"/>
    </row>
    <row r="2021" spans="1:17" ht="216.75" x14ac:dyDescent="0.25">
      <c r="A2021" s="7">
        <f t="shared" si="31"/>
        <v>2019</v>
      </c>
      <c r="B2021" s="141" t="s">
        <v>4808</v>
      </c>
      <c r="C2021" s="141">
        <v>891180084</v>
      </c>
      <c r="D2021" s="141">
        <v>2</v>
      </c>
      <c r="E2021" s="195" t="s">
        <v>2595</v>
      </c>
      <c r="F2021" s="143">
        <v>12094697</v>
      </c>
      <c r="G2021" s="144">
        <v>1</v>
      </c>
      <c r="H2021" s="145" t="s">
        <v>5358</v>
      </c>
      <c r="I2021" s="196" t="s">
        <v>5359</v>
      </c>
      <c r="J2021" s="146">
        <v>41051</v>
      </c>
      <c r="K2021" s="150">
        <v>2333530</v>
      </c>
      <c r="L2021" s="197" t="s">
        <v>5333</v>
      </c>
      <c r="M2021" s="149" t="s">
        <v>4812</v>
      </c>
      <c r="N2021" s="149" t="s">
        <v>22</v>
      </c>
      <c r="O2021" s="149" t="s">
        <v>23</v>
      </c>
      <c r="P2021" s="149" t="s">
        <v>24</v>
      </c>
      <c r="Q2021" s="149"/>
    </row>
    <row r="2022" spans="1:17" ht="102" x14ac:dyDescent="0.25">
      <c r="A2022" s="7">
        <f t="shared" si="31"/>
        <v>2020</v>
      </c>
      <c r="B2022" s="141" t="s">
        <v>4808</v>
      </c>
      <c r="C2022" s="141">
        <v>891180084</v>
      </c>
      <c r="D2022" s="141">
        <v>2</v>
      </c>
      <c r="E2022" s="195" t="s">
        <v>5360</v>
      </c>
      <c r="F2022" s="143">
        <v>860534740</v>
      </c>
      <c r="G2022" s="144"/>
      <c r="H2022" s="145" t="s">
        <v>5361</v>
      </c>
      <c r="I2022" s="193" t="s">
        <v>5362</v>
      </c>
      <c r="J2022" s="146">
        <v>41051</v>
      </c>
      <c r="K2022" s="147">
        <v>538000</v>
      </c>
      <c r="L2022" s="194" t="s">
        <v>5333</v>
      </c>
      <c r="M2022" s="149" t="s">
        <v>4812</v>
      </c>
      <c r="N2022" s="149" t="s">
        <v>22</v>
      </c>
      <c r="O2022" s="149" t="s">
        <v>23</v>
      </c>
      <c r="P2022" s="149" t="s">
        <v>24</v>
      </c>
      <c r="Q2022" s="149"/>
    </row>
    <row r="2023" spans="1:17" ht="293.25" x14ac:dyDescent="0.25">
      <c r="A2023" s="7">
        <f t="shared" si="31"/>
        <v>2021</v>
      </c>
      <c r="B2023" s="198" t="s">
        <v>4808</v>
      </c>
      <c r="C2023" s="198">
        <v>891180084</v>
      </c>
      <c r="D2023" s="198">
        <v>2</v>
      </c>
      <c r="E2023" s="195" t="s">
        <v>1488</v>
      </c>
      <c r="F2023" s="156">
        <v>55153458</v>
      </c>
      <c r="G2023" s="155">
        <v>6</v>
      </c>
      <c r="H2023" s="152" t="s">
        <v>5363</v>
      </c>
      <c r="I2023" s="193" t="s">
        <v>5364</v>
      </c>
      <c r="J2023" s="153">
        <v>41052</v>
      </c>
      <c r="K2023" s="161">
        <v>3749700</v>
      </c>
      <c r="L2023" s="194" t="s">
        <v>5333</v>
      </c>
      <c r="M2023" s="149" t="s">
        <v>4812</v>
      </c>
      <c r="N2023" s="154" t="s">
        <v>22</v>
      </c>
      <c r="O2023" s="154" t="s">
        <v>23</v>
      </c>
      <c r="P2023" s="154" t="s">
        <v>24</v>
      </c>
      <c r="Q2023" s="154"/>
    </row>
    <row r="2024" spans="1:17" ht="165.75" x14ac:dyDescent="0.25">
      <c r="A2024" s="7">
        <f t="shared" si="31"/>
        <v>2022</v>
      </c>
      <c r="B2024" s="198" t="s">
        <v>4808</v>
      </c>
      <c r="C2024" s="198">
        <v>891180084</v>
      </c>
      <c r="D2024" s="198">
        <v>2</v>
      </c>
      <c r="E2024" s="195" t="s">
        <v>5348</v>
      </c>
      <c r="F2024" s="156">
        <v>900432682</v>
      </c>
      <c r="G2024" s="155">
        <v>1</v>
      </c>
      <c r="H2024" s="152" t="s">
        <v>5365</v>
      </c>
      <c r="I2024" s="193" t="s">
        <v>5332</v>
      </c>
      <c r="J2024" s="153">
        <v>41052</v>
      </c>
      <c r="K2024" s="161">
        <v>3570000</v>
      </c>
      <c r="L2024" s="194" t="s">
        <v>5333</v>
      </c>
      <c r="M2024" s="149" t="s">
        <v>4812</v>
      </c>
      <c r="N2024" s="154" t="s">
        <v>22</v>
      </c>
      <c r="O2024" s="154" t="s">
        <v>23</v>
      </c>
      <c r="P2024" s="154" t="s">
        <v>24</v>
      </c>
      <c r="Q2024" s="154"/>
    </row>
    <row r="2025" spans="1:17" ht="204" x14ac:dyDescent="0.25">
      <c r="A2025" s="7">
        <f t="shared" si="31"/>
        <v>2023</v>
      </c>
      <c r="B2025" s="141" t="s">
        <v>4808</v>
      </c>
      <c r="C2025" s="141">
        <v>891180084</v>
      </c>
      <c r="D2025" s="141">
        <v>2</v>
      </c>
      <c r="E2025" s="179" t="s">
        <v>67</v>
      </c>
      <c r="F2025" s="144">
        <v>1075241426</v>
      </c>
      <c r="G2025" s="144"/>
      <c r="H2025" s="180" t="s">
        <v>5366</v>
      </c>
      <c r="I2025" s="181" t="s">
        <v>5367</v>
      </c>
      <c r="J2025" s="182">
        <v>41052</v>
      </c>
      <c r="K2025" s="150">
        <v>600000</v>
      </c>
      <c r="L2025" s="194" t="s">
        <v>5333</v>
      </c>
      <c r="M2025" s="149" t="s">
        <v>4812</v>
      </c>
      <c r="N2025" s="149" t="s">
        <v>22</v>
      </c>
      <c r="O2025" s="149" t="s">
        <v>23</v>
      </c>
      <c r="P2025" s="149" t="s">
        <v>24</v>
      </c>
      <c r="Q2025" s="149"/>
    </row>
    <row r="2026" spans="1:17" ht="229.5" x14ac:dyDescent="0.25">
      <c r="A2026" s="7">
        <f t="shared" si="31"/>
        <v>2024</v>
      </c>
      <c r="B2026" s="141" t="s">
        <v>4808</v>
      </c>
      <c r="C2026" s="141">
        <v>891180084</v>
      </c>
      <c r="D2026" s="141">
        <v>2</v>
      </c>
      <c r="E2026" s="179" t="s">
        <v>614</v>
      </c>
      <c r="F2026" s="173">
        <v>36172136</v>
      </c>
      <c r="G2026" s="155" t="s">
        <v>5340</v>
      </c>
      <c r="H2026" s="180" t="s">
        <v>5368</v>
      </c>
      <c r="I2026" s="181" t="s">
        <v>5369</v>
      </c>
      <c r="J2026" s="182">
        <v>41059</v>
      </c>
      <c r="K2026" s="150">
        <v>880000</v>
      </c>
      <c r="L2026" s="194" t="s">
        <v>5333</v>
      </c>
      <c r="M2026" s="149" t="s">
        <v>4812</v>
      </c>
      <c r="N2026" s="149" t="s">
        <v>22</v>
      </c>
      <c r="O2026" s="149" t="s">
        <v>23</v>
      </c>
      <c r="P2026" s="149" t="s">
        <v>24</v>
      </c>
      <c r="Q2026" s="149"/>
    </row>
    <row r="2027" spans="1:17" ht="114.75" x14ac:dyDescent="0.25">
      <c r="A2027" s="7">
        <f t="shared" si="31"/>
        <v>2025</v>
      </c>
      <c r="B2027" s="141" t="s">
        <v>4808</v>
      </c>
      <c r="C2027" s="141">
        <v>891180084</v>
      </c>
      <c r="D2027" s="141">
        <v>2</v>
      </c>
      <c r="E2027" s="179" t="s">
        <v>2595</v>
      </c>
      <c r="F2027" s="143">
        <v>12094697</v>
      </c>
      <c r="G2027" s="144"/>
      <c r="H2027" s="180" t="s">
        <v>5370</v>
      </c>
      <c r="I2027" s="181" t="s">
        <v>5371</v>
      </c>
      <c r="J2027" s="182">
        <v>41059</v>
      </c>
      <c r="K2027" s="147">
        <v>4149911</v>
      </c>
      <c r="L2027" s="194" t="s">
        <v>5333</v>
      </c>
      <c r="M2027" s="149" t="s">
        <v>4812</v>
      </c>
      <c r="N2027" s="149" t="s">
        <v>22</v>
      </c>
      <c r="O2027" s="149" t="s">
        <v>23</v>
      </c>
      <c r="P2027" s="149" t="s">
        <v>24</v>
      </c>
      <c r="Q2027" s="149"/>
    </row>
    <row r="2028" spans="1:17" ht="191.25" x14ac:dyDescent="0.25">
      <c r="A2028" s="7">
        <f t="shared" si="31"/>
        <v>2026</v>
      </c>
      <c r="B2028" s="141" t="s">
        <v>4808</v>
      </c>
      <c r="C2028" s="141">
        <v>891180084</v>
      </c>
      <c r="D2028" s="141">
        <v>2</v>
      </c>
      <c r="E2028" s="179" t="s">
        <v>67</v>
      </c>
      <c r="F2028" s="144">
        <v>1075241426</v>
      </c>
      <c r="G2028" s="144"/>
      <c r="H2028" s="180" t="s">
        <v>5372</v>
      </c>
      <c r="I2028" s="181" t="s">
        <v>5373</v>
      </c>
      <c r="J2028" s="182">
        <v>41064</v>
      </c>
      <c r="K2028" s="150">
        <v>500000</v>
      </c>
      <c r="L2028" s="194" t="s">
        <v>5333</v>
      </c>
      <c r="M2028" s="149" t="s">
        <v>4812</v>
      </c>
      <c r="N2028" s="149" t="s">
        <v>22</v>
      </c>
      <c r="O2028" s="149" t="s">
        <v>23</v>
      </c>
      <c r="P2028" s="149" t="s">
        <v>24</v>
      </c>
      <c r="Q2028" s="149"/>
    </row>
    <row r="2029" spans="1:17" ht="178.5" x14ac:dyDescent="0.25">
      <c r="A2029" s="7">
        <f t="shared" si="31"/>
        <v>2027</v>
      </c>
      <c r="B2029" s="141" t="s">
        <v>4808</v>
      </c>
      <c r="C2029" s="141">
        <v>891180084</v>
      </c>
      <c r="D2029" s="141">
        <v>2</v>
      </c>
      <c r="E2029" s="179" t="s">
        <v>5374</v>
      </c>
      <c r="F2029" s="143">
        <v>7728828</v>
      </c>
      <c r="G2029" s="144">
        <v>2</v>
      </c>
      <c r="H2029" s="180" t="s">
        <v>5375</v>
      </c>
      <c r="I2029" s="199" t="s">
        <v>5376</v>
      </c>
      <c r="J2029" s="182">
        <v>41065</v>
      </c>
      <c r="K2029" s="150">
        <v>489655</v>
      </c>
      <c r="L2029" s="197" t="s">
        <v>5333</v>
      </c>
      <c r="M2029" s="149" t="s">
        <v>4812</v>
      </c>
      <c r="N2029" s="149" t="s">
        <v>22</v>
      </c>
      <c r="O2029" s="149" t="s">
        <v>23</v>
      </c>
      <c r="P2029" s="149" t="s">
        <v>24</v>
      </c>
      <c r="Q2029" s="149"/>
    </row>
    <row r="2030" spans="1:17" ht="191.25" x14ac:dyDescent="0.25">
      <c r="A2030" s="7">
        <f t="shared" si="31"/>
        <v>2028</v>
      </c>
      <c r="B2030" s="141" t="s">
        <v>4808</v>
      </c>
      <c r="C2030" s="141">
        <v>891180084</v>
      </c>
      <c r="D2030" s="141">
        <v>2</v>
      </c>
      <c r="E2030" s="179" t="s">
        <v>1488</v>
      </c>
      <c r="F2030" s="143">
        <v>55153458</v>
      </c>
      <c r="G2030" s="144"/>
      <c r="H2030" s="180" t="s">
        <v>5377</v>
      </c>
      <c r="I2030" s="181" t="s">
        <v>5378</v>
      </c>
      <c r="J2030" s="182">
        <v>41066</v>
      </c>
      <c r="K2030" s="147">
        <v>599998</v>
      </c>
      <c r="L2030" s="194" t="s">
        <v>5333</v>
      </c>
      <c r="M2030" s="149" t="s">
        <v>4812</v>
      </c>
      <c r="N2030" s="149" t="s">
        <v>22</v>
      </c>
      <c r="O2030" s="149" t="s">
        <v>23</v>
      </c>
      <c r="P2030" s="149" t="s">
        <v>24</v>
      </c>
      <c r="Q2030" s="149"/>
    </row>
    <row r="2031" spans="1:17" ht="216.75" x14ac:dyDescent="0.25">
      <c r="A2031" s="7">
        <f t="shared" si="31"/>
        <v>2029</v>
      </c>
      <c r="B2031" s="141" t="s">
        <v>4808</v>
      </c>
      <c r="C2031" s="141">
        <v>891180084</v>
      </c>
      <c r="D2031" s="141">
        <v>2</v>
      </c>
      <c r="E2031" s="179" t="s">
        <v>316</v>
      </c>
      <c r="F2031" s="143">
        <v>12127303</v>
      </c>
      <c r="G2031" s="144"/>
      <c r="H2031" s="180" t="s">
        <v>5379</v>
      </c>
      <c r="I2031" s="181" t="s">
        <v>5380</v>
      </c>
      <c r="J2031" s="182">
        <v>41079</v>
      </c>
      <c r="K2031" s="147">
        <v>2000000</v>
      </c>
      <c r="L2031" s="194" t="s">
        <v>5333</v>
      </c>
      <c r="M2031" s="149" t="s">
        <v>4812</v>
      </c>
      <c r="N2031" s="149" t="s">
        <v>22</v>
      </c>
      <c r="O2031" s="149" t="s">
        <v>23</v>
      </c>
      <c r="P2031" s="149" t="s">
        <v>24</v>
      </c>
      <c r="Q2031" s="149"/>
    </row>
    <row r="2032" spans="1:17" ht="216.75" x14ac:dyDescent="0.25">
      <c r="A2032" s="7">
        <f t="shared" si="31"/>
        <v>2030</v>
      </c>
      <c r="B2032" s="141" t="s">
        <v>4808</v>
      </c>
      <c r="C2032" s="141">
        <v>891180084</v>
      </c>
      <c r="D2032" s="141">
        <v>2</v>
      </c>
      <c r="E2032" s="179" t="s">
        <v>2595</v>
      </c>
      <c r="F2032" s="144">
        <v>12094697</v>
      </c>
      <c r="G2032" s="144"/>
      <c r="H2032" s="180" t="s">
        <v>5381</v>
      </c>
      <c r="I2032" s="181" t="s">
        <v>5382</v>
      </c>
      <c r="J2032" s="182">
        <v>41080</v>
      </c>
      <c r="K2032" s="150">
        <v>499998</v>
      </c>
      <c r="L2032" s="194" t="s">
        <v>5333</v>
      </c>
      <c r="M2032" s="149" t="s">
        <v>4812</v>
      </c>
      <c r="N2032" s="149" t="s">
        <v>22</v>
      </c>
      <c r="O2032" s="149" t="s">
        <v>23</v>
      </c>
      <c r="P2032" s="149" t="s">
        <v>24</v>
      </c>
      <c r="Q2032" s="149"/>
    </row>
    <row r="2033" spans="1:17" ht="127.5" x14ac:dyDescent="0.25">
      <c r="A2033" s="7">
        <f t="shared" si="31"/>
        <v>2031</v>
      </c>
      <c r="B2033" s="141" t="s">
        <v>4808</v>
      </c>
      <c r="C2033" s="141">
        <v>891180084</v>
      </c>
      <c r="D2033" s="141">
        <v>2</v>
      </c>
      <c r="E2033" s="179" t="s">
        <v>5383</v>
      </c>
      <c r="F2033" s="143">
        <v>1075212554</v>
      </c>
      <c r="G2033" s="144"/>
      <c r="H2033" s="180" t="s">
        <v>5384</v>
      </c>
      <c r="I2033" s="181" t="s">
        <v>5385</v>
      </c>
      <c r="J2033" s="182">
        <v>41080</v>
      </c>
      <c r="K2033" s="147">
        <v>499928</v>
      </c>
      <c r="L2033" s="194" t="s">
        <v>5333</v>
      </c>
      <c r="M2033" s="149" t="s">
        <v>4812</v>
      </c>
      <c r="N2033" s="149" t="s">
        <v>22</v>
      </c>
      <c r="O2033" s="149" t="s">
        <v>23</v>
      </c>
      <c r="P2033" s="149" t="s">
        <v>24</v>
      </c>
      <c r="Q2033" s="149"/>
    </row>
    <row r="2034" spans="1:17" x14ac:dyDescent="0.25">
      <c r="A2034" s="7">
        <f t="shared" si="31"/>
        <v>2032</v>
      </c>
      <c r="B2034" s="141" t="s">
        <v>4808</v>
      </c>
      <c r="C2034" s="141">
        <v>891180084</v>
      </c>
      <c r="D2034" s="141">
        <v>2</v>
      </c>
      <c r="E2034" s="179" t="s">
        <v>5024</v>
      </c>
      <c r="F2034" s="143"/>
      <c r="G2034" s="144"/>
      <c r="H2034" s="180" t="s">
        <v>5386</v>
      </c>
      <c r="I2034" s="181"/>
      <c r="J2034" s="182"/>
      <c r="K2034" s="150"/>
      <c r="L2034" s="194"/>
      <c r="M2034" s="149" t="s">
        <v>4812</v>
      </c>
      <c r="N2034" s="149"/>
      <c r="O2034" s="149"/>
      <c r="P2034" s="149"/>
      <c r="Q2034" s="149"/>
    </row>
    <row r="2035" spans="1:17" ht="114.75" x14ac:dyDescent="0.25">
      <c r="A2035" s="7">
        <f t="shared" si="31"/>
        <v>2033</v>
      </c>
      <c r="B2035" s="141" t="s">
        <v>4808</v>
      </c>
      <c r="C2035" s="141">
        <v>891180084</v>
      </c>
      <c r="D2035" s="141">
        <v>2</v>
      </c>
      <c r="E2035" s="179" t="s">
        <v>338</v>
      </c>
      <c r="F2035" s="143">
        <v>7694101</v>
      </c>
      <c r="G2035" s="144"/>
      <c r="H2035" s="180" t="s">
        <v>5387</v>
      </c>
      <c r="I2035" s="181" t="s">
        <v>5388</v>
      </c>
      <c r="J2035" s="182">
        <v>41082</v>
      </c>
      <c r="K2035" s="147">
        <v>3201600</v>
      </c>
      <c r="L2035" s="194" t="s">
        <v>5333</v>
      </c>
      <c r="M2035" s="149" t="s">
        <v>4812</v>
      </c>
      <c r="N2035" s="149" t="s">
        <v>22</v>
      </c>
      <c r="O2035" s="149" t="s">
        <v>23</v>
      </c>
      <c r="P2035" s="149" t="s">
        <v>24</v>
      </c>
      <c r="Q2035" s="149"/>
    </row>
    <row r="2036" spans="1:17" ht="216.75" x14ac:dyDescent="0.25">
      <c r="A2036" s="7">
        <f t="shared" si="31"/>
        <v>2034</v>
      </c>
      <c r="B2036" s="141" t="s">
        <v>4808</v>
      </c>
      <c r="C2036" s="141">
        <v>891180084</v>
      </c>
      <c r="D2036" s="141">
        <v>2</v>
      </c>
      <c r="E2036" s="179" t="s">
        <v>5383</v>
      </c>
      <c r="F2036" s="144">
        <v>1075212554</v>
      </c>
      <c r="G2036" s="144">
        <v>2</v>
      </c>
      <c r="H2036" s="180" t="s">
        <v>5389</v>
      </c>
      <c r="I2036" s="181" t="s">
        <v>5390</v>
      </c>
      <c r="J2036" s="182">
        <v>41088</v>
      </c>
      <c r="K2036" s="150">
        <v>401203</v>
      </c>
      <c r="L2036" s="194" t="s">
        <v>5333</v>
      </c>
      <c r="M2036" s="149" t="s">
        <v>4812</v>
      </c>
      <c r="N2036" s="149" t="s">
        <v>22</v>
      </c>
      <c r="O2036" s="149" t="s">
        <v>23</v>
      </c>
      <c r="P2036" s="149" t="s">
        <v>24</v>
      </c>
      <c r="Q2036" s="149"/>
    </row>
    <row r="2037" spans="1:17" ht="127.5" x14ac:dyDescent="0.25">
      <c r="A2037" s="7">
        <f t="shared" si="31"/>
        <v>2035</v>
      </c>
      <c r="B2037" s="141" t="s">
        <v>4808</v>
      </c>
      <c r="C2037" s="141">
        <v>891180084</v>
      </c>
      <c r="D2037" s="141">
        <v>2</v>
      </c>
      <c r="E2037" s="200" t="s">
        <v>5391</v>
      </c>
      <c r="F2037" s="143">
        <v>7694509</v>
      </c>
      <c r="G2037" s="144"/>
      <c r="H2037" s="180" t="s">
        <v>5392</v>
      </c>
      <c r="I2037" s="181" t="s">
        <v>5393</v>
      </c>
      <c r="J2037" s="182">
        <v>41120</v>
      </c>
      <c r="K2037" s="147">
        <v>670000</v>
      </c>
      <c r="L2037" s="194" t="s">
        <v>5333</v>
      </c>
      <c r="M2037" s="149" t="s">
        <v>4812</v>
      </c>
      <c r="N2037" s="149" t="s">
        <v>22</v>
      </c>
      <c r="O2037" s="149" t="s">
        <v>23</v>
      </c>
      <c r="P2037" s="149" t="s">
        <v>24</v>
      </c>
      <c r="Q2037" s="149"/>
    </row>
    <row r="2038" spans="1:17" ht="229.5" x14ac:dyDescent="0.25">
      <c r="A2038" s="7">
        <f t="shared" si="31"/>
        <v>2036</v>
      </c>
      <c r="B2038" s="141" t="s">
        <v>4808</v>
      </c>
      <c r="C2038" s="141">
        <v>891180084</v>
      </c>
      <c r="D2038" s="141">
        <v>2</v>
      </c>
      <c r="E2038" s="168" t="s">
        <v>278</v>
      </c>
      <c r="F2038" s="144">
        <v>36183257</v>
      </c>
      <c r="G2038" s="155" t="s">
        <v>5340</v>
      </c>
      <c r="H2038" s="183" t="s">
        <v>5394</v>
      </c>
      <c r="I2038" s="174" t="s">
        <v>5395</v>
      </c>
      <c r="J2038" s="164">
        <v>41147</v>
      </c>
      <c r="K2038" s="150">
        <v>2099479</v>
      </c>
      <c r="L2038" s="194" t="s">
        <v>5333</v>
      </c>
      <c r="M2038" s="149" t="s">
        <v>4812</v>
      </c>
      <c r="N2038" s="149" t="s">
        <v>22</v>
      </c>
      <c r="O2038" s="149" t="s">
        <v>23</v>
      </c>
      <c r="P2038" s="149" t="s">
        <v>24</v>
      </c>
      <c r="Q2038" s="149"/>
    </row>
    <row r="2039" spans="1:17" ht="242.25" x14ac:dyDescent="0.25">
      <c r="A2039" s="7">
        <f t="shared" si="31"/>
        <v>2037</v>
      </c>
      <c r="B2039" s="141" t="s">
        <v>4808</v>
      </c>
      <c r="C2039" s="141">
        <v>891180084</v>
      </c>
      <c r="D2039" s="141">
        <v>2</v>
      </c>
      <c r="E2039" s="162" t="s">
        <v>5396</v>
      </c>
      <c r="F2039" s="144">
        <v>7728828</v>
      </c>
      <c r="G2039" s="144">
        <v>2</v>
      </c>
      <c r="H2039" s="183" t="s">
        <v>5397</v>
      </c>
      <c r="I2039" s="174" t="s">
        <v>5398</v>
      </c>
      <c r="J2039" s="164">
        <v>41152</v>
      </c>
      <c r="K2039" s="150">
        <v>494251</v>
      </c>
      <c r="L2039" s="194" t="s">
        <v>5333</v>
      </c>
      <c r="M2039" s="149" t="s">
        <v>4812</v>
      </c>
      <c r="N2039" s="149" t="s">
        <v>22</v>
      </c>
      <c r="O2039" s="149" t="s">
        <v>23</v>
      </c>
      <c r="P2039" s="149" t="s">
        <v>24</v>
      </c>
      <c r="Q2039" s="149"/>
    </row>
    <row r="2040" spans="1:17" ht="408" x14ac:dyDescent="0.25">
      <c r="A2040" s="7">
        <f t="shared" si="31"/>
        <v>2038</v>
      </c>
      <c r="B2040" s="141" t="s">
        <v>4808</v>
      </c>
      <c r="C2040" s="141">
        <v>891180084</v>
      </c>
      <c r="D2040" s="141">
        <v>2</v>
      </c>
      <c r="E2040" s="187" t="s">
        <v>614</v>
      </c>
      <c r="F2040" s="173">
        <v>36172136</v>
      </c>
      <c r="G2040" s="155" t="s">
        <v>5340</v>
      </c>
      <c r="H2040" s="183" t="s">
        <v>5399</v>
      </c>
      <c r="I2040" s="185" t="s">
        <v>5400</v>
      </c>
      <c r="J2040" s="188" t="s">
        <v>5401</v>
      </c>
      <c r="K2040" s="150">
        <v>1330000</v>
      </c>
      <c r="L2040" s="194" t="s">
        <v>5333</v>
      </c>
      <c r="M2040" s="149" t="s">
        <v>4812</v>
      </c>
      <c r="N2040" s="149" t="s">
        <v>22</v>
      </c>
      <c r="O2040" s="149" t="s">
        <v>23</v>
      </c>
      <c r="P2040" s="149" t="s">
        <v>24</v>
      </c>
      <c r="Q2040" s="149"/>
    </row>
    <row r="2041" spans="1:17" ht="153" x14ac:dyDescent="0.25">
      <c r="A2041" s="7">
        <f t="shared" si="31"/>
        <v>2039</v>
      </c>
      <c r="B2041" s="141" t="s">
        <v>4808</v>
      </c>
      <c r="C2041" s="141">
        <v>891180084</v>
      </c>
      <c r="D2041" s="141">
        <v>2</v>
      </c>
      <c r="E2041" s="201" t="s">
        <v>338</v>
      </c>
      <c r="F2041" s="143">
        <v>7694101</v>
      </c>
      <c r="G2041" s="144"/>
      <c r="H2041" s="183" t="s">
        <v>5402</v>
      </c>
      <c r="I2041" s="174" t="s">
        <v>5403</v>
      </c>
      <c r="J2041" s="164">
        <v>41163</v>
      </c>
      <c r="K2041" s="147">
        <v>4057200</v>
      </c>
      <c r="L2041" s="194" t="s">
        <v>5333</v>
      </c>
      <c r="M2041" s="149" t="s">
        <v>4812</v>
      </c>
      <c r="N2041" s="149" t="s">
        <v>22</v>
      </c>
      <c r="O2041" s="149" t="s">
        <v>23</v>
      </c>
      <c r="P2041" s="149" t="s">
        <v>24</v>
      </c>
      <c r="Q2041" s="149"/>
    </row>
    <row r="2042" spans="1:17" ht="242.25" x14ac:dyDescent="0.25">
      <c r="A2042" s="7">
        <f t="shared" si="31"/>
        <v>2040</v>
      </c>
      <c r="B2042" s="141" t="s">
        <v>4808</v>
      </c>
      <c r="C2042" s="141">
        <v>891180084</v>
      </c>
      <c r="D2042" s="141">
        <v>2</v>
      </c>
      <c r="E2042" s="184" t="s">
        <v>316</v>
      </c>
      <c r="F2042" s="155">
        <v>12127303</v>
      </c>
      <c r="G2042" s="155" t="s">
        <v>5404</v>
      </c>
      <c r="H2042" s="183" t="s">
        <v>5405</v>
      </c>
      <c r="I2042" s="185" t="s">
        <v>5406</v>
      </c>
      <c r="J2042" s="164">
        <v>41164</v>
      </c>
      <c r="K2042" s="150">
        <v>2749850</v>
      </c>
      <c r="L2042" s="194" t="s">
        <v>5333</v>
      </c>
      <c r="M2042" s="149" t="s">
        <v>4812</v>
      </c>
      <c r="N2042" s="149" t="s">
        <v>22</v>
      </c>
      <c r="O2042" s="149" t="s">
        <v>23</v>
      </c>
      <c r="P2042" s="149" t="s">
        <v>24</v>
      </c>
      <c r="Q2042" s="149"/>
    </row>
    <row r="2043" spans="1:17" ht="102" x14ac:dyDescent="0.25">
      <c r="A2043" s="7">
        <f t="shared" si="31"/>
        <v>2041</v>
      </c>
      <c r="B2043" s="141" t="s">
        <v>4808</v>
      </c>
      <c r="C2043" s="141">
        <v>891180084</v>
      </c>
      <c r="D2043" s="141">
        <v>2</v>
      </c>
      <c r="E2043" s="187" t="s">
        <v>5374</v>
      </c>
      <c r="F2043" s="143">
        <v>7728828</v>
      </c>
      <c r="G2043" s="144"/>
      <c r="H2043" s="183" t="s">
        <v>5407</v>
      </c>
      <c r="I2043" s="185" t="s">
        <v>5408</v>
      </c>
      <c r="J2043" s="164">
        <v>41166</v>
      </c>
      <c r="K2043" s="147">
        <v>799751</v>
      </c>
      <c r="L2043" s="194" t="s">
        <v>5333</v>
      </c>
      <c r="M2043" s="149" t="s">
        <v>4812</v>
      </c>
      <c r="N2043" s="149" t="s">
        <v>22</v>
      </c>
      <c r="O2043" s="149" t="s">
        <v>23</v>
      </c>
      <c r="P2043" s="149" t="s">
        <v>24</v>
      </c>
      <c r="Q2043" s="149"/>
    </row>
    <row r="2044" spans="1:17" ht="293.25" x14ac:dyDescent="0.25">
      <c r="A2044" s="7">
        <f t="shared" si="31"/>
        <v>2042</v>
      </c>
      <c r="B2044" s="141" t="s">
        <v>4808</v>
      </c>
      <c r="C2044" s="141">
        <v>891180084</v>
      </c>
      <c r="D2044" s="141">
        <v>2</v>
      </c>
      <c r="E2044" s="162" t="s">
        <v>316</v>
      </c>
      <c r="F2044" s="144">
        <v>12127303</v>
      </c>
      <c r="G2044" s="144"/>
      <c r="H2044" s="183" t="s">
        <v>5409</v>
      </c>
      <c r="I2044" s="174" t="s">
        <v>5410</v>
      </c>
      <c r="J2044" s="164">
        <v>41166</v>
      </c>
      <c r="K2044" s="150">
        <v>550000</v>
      </c>
      <c r="L2044" s="194" t="s">
        <v>5333</v>
      </c>
      <c r="M2044" s="149" t="s">
        <v>4812</v>
      </c>
      <c r="N2044" s="149" t="s">
        <v>22</v>
      </c>
      <c r="O2044" s="149" t="s">
        <v>23</v>
      </c>
      <c r="P2044" s="149" t="s">
        <v>24</v>
      </c>
      <c r="Q2044" s="149"/>
    </row>
    <row r="2045" spans="1:17" ht="114.75" x14ac:dyDescent="0.25">
      <c r="A2045" s="7">
        <f t="shared" si="31"/>
        <v>2043</v>
      </c>
      <c r="B2045" s="141" t="s">
        <v>4808</v>
      </c>
      <c r="C2045" s="141">
        <v>891180084</v>
      </c>
      <c r="D2045" s="141">
        <v>2</v>
      </c>
      <c r="E2045" s="201" t="s">
        <v>2595</v>
      </c>
      <c r="F2045" s="143">
        <v>12094697</v>
      </c>
      <c r="G2045" s="144"/>
      <c r="H2045" s="183" t="s">
        <v>5411</v>
      </c>
      <c r="I2045" s="185" t="s">
        <v>5371</v>
      </c>
      <c r="J2045" s="164">
        <v>41171</v>
      </c>
      <c r="K2045" s="147">
        <v>1999934</v>
      </c>
      <c r="L2045" s="194" t="s">
        <v>5333</v>
      </c>
      <c r="M2045" s="149" t="s">
        <v>4812</v>
      </c>
      <c r="N2045" s="149" t="s">
        <v>22</v>
      </c>
      <c r="O2045" s="149" t="s">
        <v>23</v>
      </c>
      <c r="P2045" s="149" t="s">
        <v>24</v>
      </c>
      <c r="Q2045" s="149"/>
    </row>
    <row r="2046" spans="1:17" ht="280.5" x14ac:dyDescent="0.25">
      <c r="A2046" s="7">
        <f t="shared" si="31"/>
        <v>2044</v>
      </c>
      <c r="B2046" s="141" t="s">
        <v>4808</v>
      </c>
      <c r="C2046" s="141">
        <v>891180084</v>
      </c>
      <c r="D2046" s="141">
        <v>2</v>
      </c>
      <c r="E2046" s="162" t="s">
        <v>5304</v>
      </c>
      <c r="F2046" s="144">
        <v>55151190</v>
      </c>
      <c r="G2046" s="144">
        <v>9</v>
      </c>
      <c r="H2046" s="183" t="s">
        <v>5412</v>
      </c>
      <c r="I2046" s="174" t="s">
        <v>5413</v>
      </c>
      <c r="J2046" s="164">
        <v>41188</v>
      </c>
      <c r="K2046" s="202">
        <v>995400</v>
      </c>
      <c r="L2046" s="203" t="s">
        <v>5333</v>
      </c>
      <c r="M2046" s="149" t="s">
        <v>4812</v>
      </c>
      <c r="N2046" s="149" t="s">
        <v>22</v>
      </c>
      <c r="O2046" s="149" t="s">
        <v>23</v>
      </c>
      <c r="P2046" s="149" t="s">
        <v>24</v>
      </c>
      <c r="Q2046" s="149"/>
    </row>
    <row r="2047" spans="1:17" ht="216.75" x14ac:dyDescent="0.25">
      <c r="A2047" s="7">
        <f t="shared" si="31"/>
        <v>2045</v>
      </c>
      <c r="B2047" s="141" t="s">
        <v>4808</v>
      </c>
      <c r="C2047" s="141">
        <v>891180084</v>
      </c>
      <c r="D2047" s="141">
        <v>2</v>
      </c>
      <c r="E2047" s="162" t="s">
        <v>2595</v>
      </c>
      <c r="F2047" s="204">
        <v>12094697</v>
      </c>
      <c r="G2047" s="155" t="s">
        <v>5340</v>
      </c>
      <c r="H2047" s="183" t="s">
        <v>5414</v>
      </c>
      <c r="I2047" s="174" t="s">
        <v>5415</v>
      </c>
      <c r="J2047" s="164">
        <v>41183</v>
      </c>
      <c r="K2047" s="150">
        <v>6000000</v>
      </c>
      <c r="L2047" s="194" t="s">
        <v>5333</v>
      </c>
      <c r="M2047" s="149" t="s">
        <v>4812</v>
      </c>
      <c r="N2047" s="149" t="s">
        <v>22</v>
      </c>
      <c r="O2047" s="149" t="s">
        <v>23</v>
      </c>
      <c r="P2047" s="149" t="s">
        <v>24</v>
      </c>
      <c r="Q2047" s="149"/>
    </row>
    <row r="2048" spans="1:17" ht="255" x14ac:dyDescent="0.25">
      <c r="A2048" s="7">
        <f t="shared" si="31"/>
        <v>2046</v>
      </c>
      <c r="B2048" s="141" t="s">
        <v>4808</v>
      </c>
      <c r="C2048" s="141">
        <v>891180084</v>
      </c>
      <c r="D2048" s="141">
        <v>2</v>
      </c>
      <c r="E2048" s="187" t="s">
        <v>316</v>
      </c>
      <c r="F2048" s="143">
        <v>12127303</v>
      </c>
      <c r="G2048" s="144"/>
      <c r="H2048" s="183" t="s">
        <v>5416</v>
      </c>
      <c r="I2048" s="185" t="s">
        <v>5417</v>
      </c>
      <c r="J2048" s="164">
        <v>41185</v>
      </c>
      <c r="K2048" s="147">
        <v>1200000</v>
      </c>
      <c r="L2048" s="194" t="s">
        <v>5333</v>
      </c>
      <c r="M2048" s="149" t="s">
        <v>4812</v>
      </c>
      <c r="N2048" s="149" t="s">
        <v>22</v>
      </c>
      <c r="O2048" s="149" t="s">
        <v>23</v>
      </c>
      <c r="P2048" s="149" t="s">
        <v>24</v>
      </c>
      <c r="Q2048" s="149"/>
    </row>
    <row r="2049" spans="1:17" ht="114.75" x14ac:dyDescent="0.25">
      <c r="A2049" s="7">
        <f t="shared" si="31"/>
        <v>2047</v>
      </c>
      <c r="B2049" s="141" t="s">
        <v>4808</v>
      </c>
      <c r="C2049" s="141">
        <v>891180084</v>
      </c>
      <c r="D2049" s="141">
        <v>2</v>
      </c>
      <c r="E2049" s="187" t="s">
        <v>614</v>
      </c>
      <c r="F2049" s="143">
        <v>36172136</v>
      </c>
      <c r="G2049" s="144"/>
      <c r="H2049" s="183" t="s">
        <v>5418</v>
      </c>
      <c r="I2049" s="185" t="s">
        <v>5419</v>
      </c>
      <c r="J2049" s="164">
        <v>41200</v>
      </c>
      <c r="K2049" s="147">
        <v>2500000</v>
      </c>
      <c r="L2049" s="194" t="s">
        <v>5333</v>
      </c>
      <c r="M2049" s="149" t="s">
        <v>4812</v>
      </c>
      <c r="N2049" s="149" t="s">
        <v>22</v>
      </c>
      <c r="O2049" s="149" t="s">
        <v>23</v>
      </c>
      <c r="P2049" s="149" t="s">
        <v>24</v>
      </c>
      <c r="Q2049" s="149"/>
    </row>
    <row r="2050" spans="1:17" ht="267.75" x14ac:dyDescent="0.25">
      <c r="A2050" s="7">
        <f t="shared" si="31"/>
        <v>2048</v>
      </c>
      <c r="B2050" s="141" t="s">
        <v>4808</v>
      </c>
      <c r="C2050" s="141">
        <v>891180084</v>
      </c>
      <c r="D2050" s="141">
        <v>2</v>
      </c>
      <c r="E2050" s="162" t="s">
        <v>2595</v>
      </c>
      <c r="F2050" s="144">
        <v>12094697</v>
      </c>
      <c r="G2050" s="144"/>
      <c r="H2050" s="183" t="s">
        <v>5420</v>
      </c>
      <c r="I2050" s="174" t="s">
        <v>5421</v>
      </c>
      <c r="J2050" s="164">
        <v>41201</v>
      </c>
      <c r="K2050" s="150">
        <v>599954</v>
      </c>
      <c r="L2050" s="194" t="s">
        <v>5333</v>
      </c>
      <c r="M2050" s="149" t="s">
        <v>4812</v>
      </c>
      <c r="N2050" s="149" t="s">
        <v>22</v>
      </c>
      <c r="O2050" s="149" t="s">
        <v>23</v>
      </c>
      <c r="P2050" s="149" t="s">
        <v>24</v>
      </c>
      <c r="Q2050" s="149"/>
    </row>
    <row r="2051" spans="1:17" ht="204" x14ac:dyDescent="0.25">
      <c r="A2051" s="7">
        <f t="shared" si="31"/>
        <v>2049</v>
      </c>
      <c r="B2051" s="141" t="s">
        <v>4808</v>
      </c>
      <c r="C2051" s="141">
        <v>891180084</v>
      </c>
      <c r="D2051" s="141">
        <v>2</v>
      </c>
      <c r="E2051" s="187" t="s">
        <v>5422</v>
      </c>
      <c r="F2051" s="143">
        <v>7695236</v>
      </c>
      <c r="G2051" s="144"/>
      <c r="H2051" s="183" t="s">
        <v>5423</v>
      </c>
      <c r="I2051" s="185" t="s">
        <v>5424</v>
      </c>
      <c r="J2051" s="164">
        <v>41204</v>
      </c>
      <c r="K2051" s="147">
        <v>7695236</v>
      </c>
      <c r="L2051" s="194" t="s">
        <v>5333</v>
      </c>
      <c r="M2051" s="149" t="s">
        <v>4812</v>
      </c>
      <c r="N2051" s="149" t="s">
        <v>22</v>
      </c>
      <c r="O2051" s="149" t="s">
        <v>23</v>
      </c>
      <c r="P2051" s="149" t="s">
        <v>24</v>
      </c>
      <c r="Q2051" s="149"/>
    </row>
    <row r="2052" spans="1:17" ht="267.75" x14ac:dyDescent="0.25">
      <c r="A2052" s="7">
        <f t="shared" si="31"/>
        <v>2050</v>
      </c>
      <c r="B2052" s="141" t="s">
        <v>4808</v>
      </c>
      <c r="C2052" s="141">
        <v>891180084</v>
      </c>
      <c r="D2052" s="141">
        <v>2</v>
      </c>
      <c r="E2052" s="201" t="s">
        <v>614</v>
      </c>
      <c r="F2052" s="173">
        <v>36172136</v>
      </c>
      <c r="G2052" s="155" t="s">
        <v>5340</v>
      </c>
      <c r="H2052" s="183" t="s">
        <v>5425</v>
      </c>
      <c r="I2052" s="174" t="s">
        <v>5426</v>
      </c>
      <c r="J2052" s="164">
        <v>41205</v>
      </c>
      <c r="K2052" s="150">
        <v>1000000</v>
      </c>
      <c r="L2052" s="194" t="s">
        <v>5333</v>
      </c>
      <c r="M2052" s="149" t="s">
        <v>4812</v>
      </c>
      <c r="N2052" s="149" t="s">
        <v>22</v>
      </c>
      <c r="O2052" s="149" t="s">
        <v>23</v>
      </c>
      <c r="P2052" s="149" t="s">
        <v>24</v>
      </c>
      <c r="Q2052" s="149"/>
    </row>
    <row r="2053" spans="1:17" ht="165.75" x14ac:dyDescent="0.25">
      <c r="A2053" s="7">
        <f t="shared" ref="A2053:A2064" si="32">A2052+1</f>
        <v>2051</v>
      </c>
      <c r="B2053" s="141" t="s">
        <v>4808</v>
      </c>
      <c r="C2053" s="141">
        <v>891180084</v>
      </c>
      <c r="D2053" s="141">
        <v>2</v>
      </c>
      <c r="E2053" s="187" t="s">
        <v>3378</v>
      </c>
      <c r="F2053" s="144">
        <v>36166235</v>
      </c>
      <c r="G2053" s="144">
        <v>8</v>
      </c>
      <c r="H2053" s="183" t="s">
        <v>5427</v>
      </c>
      <c r="I2053" s="185" t="s">
        <v>5428</v>
      </c>
      <c r="J2053" s="164">
        <v>41208</v>
      </c>
      <c r="K2053" s="150">
        <v>2735100</v>
      </c>
      <c r="L2053" s="194" t="s">
        <v>5333</v>
      </c>
      <c r="M2053" s="149" t="s">
        <v>4812</v>
      </c>
      <c r="N2053" s="149" t="s">
        <v>22</v>
      </c>
      <c r="O2053" s="149" t="s">
        <v>23</v>
      </c>
      <c r="P2053" s="149" t="s">
        <v>24</v>
      </c>
      <c r="Q2053" s="149"/>
    </row>
    <row r="2054" spans="1:17" ht="140.25" x14ac:dyDescent="0.25">
      <c r="A2054" s="7">
        <f t="shared" si="32"/>
        <v>2052</v>
      </c>
      <c r="B2054" s="141" t="s">
        <v>4808</v>
      </c>
      <c r="C2054" s="141">
        <v>891180084</v>
      </c>
      <c r="D2054" s="141">
        <v>2</v>
      </c>
      <c r="E2054" s="187" t="s">
        <v>1129</v>
      </c>
      <c r="F2054" s="143">
        <v>51580461</v>
      </c>
      <c r="G2054" s="144">
        <v>5</v>
      </c>
      <c r="H2054" s="183" t="s">
        <v>5429</v>
      </c>
      <c r="I2054" s="185" t="s">
        <v>5430</v>
      </c>
      <c r="J2054" s="188">
        <v>41213</v>
      </c>
      <c r="K2054" s="150">
        <v>1300000</v>
      </c>
      <c r="L2054" s="194" t="s">
        <v>5333</v>
      </c>
      <c r="M2054" s="149" t="s">
        <v>4812</v>
      </c>
      <c r="N2054" s="149" t="s">
        <v>22</v>
      </c>
      <c r="O2054" s="149" t="s">
        <v>23</v>
      </c>
      <c r="P2054" s="149" t="s">
        <v>24</v>
      </c>
      <c r="Q2054" s="149"/>
    </row>
    <row r="2055" spans="1:17" ht="127.5" x14ac:dyDescent="0.25">
      <c r="A2055" s="7">
        <f t="shared" si="32"/>
        <v>2053</v>
      </c>
      <c r="B2055" s="141" t="s">
        <v>4808</v>
      </c>
      <c r="C2055" s="141">
        <v>891180084</v>
      </c>
      <c r="D2055" s="141">
        <v>2</v>
      </c>
      <c r="E2055" s="162" t="s">
        <v>5431</v>
      </c>
      <c r="F2055" s="173">
        <v>1032407493</v>
      </c>
      <c r="G2055" s="155" t="s">
        <v>5432</v>
      </c>
      <c r="H2055" s="183" t="s">
        <v>5433</v>
      </c>
      <c r="I2055" s="185" t="s">
        <v>5434</v>
      </c>
      <c r="J2055" s="164">
        <v>41214</v>
      </c>
      <c r="K2055" s="150">
        <v>3330000</v>
      </c>
      <c r="L2055" s="194" t="s">
        <v>5333</v>
      </c>
      <c r="M2055" s="149" t="s">
        <v>4812</v>
      </c>
      <c r="N2055" s="149" t="s">
        <v>22</v>
      </c>
      <c r="O2055" s="149" t="s">
        <v>23</v>
      </c>
      <c r="P2055" s="149" t="s">
        <v>24</v>
      </c>
      <c r="Q2055" s="149"/>
    </row>
    <row r="2056" spans="1:17" ht="306" x14ac:dyDescent="0.25">
      <c r="A2056" s="7">
        <f t="shared" si="32"/>
        <v>2054</v>
      </c>
      <c r="B2056" s="141" t="s">
        <v>4808</v>
      </c>
      <c r="C2056" s="141">
        <v>891180084</v>
      </c>
      <c r="D2056" s="141">
        <v>2</v>
      </c>
      <c r="E2056" s="187" t="s">
        <v>5296</v>
      </c>
      <c r="F2056" s="155">
        <v>900513088</v>
      </c>
      <c r="G2056" s="155" t="s">
        <v>5297</v>
      </c>
      <c r="H2056" s="183" t="s">
        <v>5435</v>
      </c>
      <c r="I2056" s="174" t="s">
        <v>5436</v>
      </c>
      <c r="J2056" s="164">
        <v>41227</v>
      </c>
      <c r="K2056" s="150">
        <v>3678900</v>
      </c>
      <c r="L2056" s="194" t="s">
        <v>5333</v>
      </c>
      <c r="M2056" s="149" t="s">
        <v>4812</v>
      </c>
      <c r="N2056" s="149" t="s">
        <v>22</v>
      </c>
      <c r="O2056" s="149" t="s">
        <v>23</v>
      </c>
      <c r="P2056" s="149" t="s">
        <v>24</v>
      </c>
      <c r="Q2056" s="149"/>
    </row>
    <row r="2057" spans="1:17" ht="216.75" x14ac:dyDescent="0.25">
      <c r="A2057" s="7">
        <f t="shared" si="32"/>
        <v>2055</v>
      </c>
      <c r="B2057" s="141" t="s">
        <v>4808</v>
      </c>
      <c r="C2057" s="141">
        <v>891180084</v>
      </c>
      <c r="D2057" s="141">
        <v>2</v>
      </c>
      <c r="E2057" s="187" t="s">
        <v>5374</v>
      </c>
      <c r="F2057" s="143">
        <v>7728828</v>
      </c>
      <c r="G2057" s="144">
        <v>2</v>
      </c>
      <c r="H2057" s="183" t="s">
        <v>5437</v>
      </c>
      <c r="I2057" s="185" t="s">
        <v>5438</v>
      </c>
      <c r="J2057" s="164">
        <v>41233</v>
      </c>
      <c r="K2057" s="150">
        <v>105000</v>
      </c>
      <c r="L2057" s="194" t="s">
        <v>5333</v>
      </c>
      <c r="M2057" s="149" t="s">
        <v>4812</v>
      </c>
      <c r="N2057" s="149" t="s">
        <v>22</v>
      </c>
      <c r="O2057" s="149" t="s">
        <v>23</v>
      </c>
      <c r="P2057" s="149" t="s">
        <v>24</v>
      </c>
      <c r="Q2057" s="149"/>
    </row>
    <row r="2058" spans="1:17" ht="267.75" x14ac:dyDescent="0.25">
      <c r="A2058" s="7">
        <f t="shared" si="32"/>
        <v>2056</v>
      </c>
      <c r="B2058" s="141" t="s">
        <v>4808</v>
      </c>
      <c r="C2058" s="141">
        <v>891180084</v>
      </c>
      <c r="D2058" s="141">
        <v>2</v>
      </c>
      <c r="E2058" s="187" t="s">
        <v>2595</v>
      </c>
      <c r="F2058" s="144">
        <v>12094697</v>
      </c>
      <c r="G2058" s="144"/>
      <c r="H2058" s="183" t="s">
        <v>5439</v>
      </c>
      <c r="I2058" s="185" t="s">
        <v>5440</v>
      </c>
      <c r="J2058" s="164">
        <v>41235</v>
      </c>
      <c r="K2058" s="150">
        <v>373126</v>
      </c>
      <c r="L2058" s="194" t="s">
        <v>5333</v>
      </c>
      <c r="M2058" s="149" t="s">
        <v>4812</v>
      </c>
      <c r="N2058" s="149" t="s">
        <v>22</v>
      </c>
      <c r="O2058" s="149" t="s">
        <v>23</v>
      </c>
      <c r="P2058" s="149" t="s">
        <v>24</v>
      </c>
      <c r="Q2058" s="149"/>
    </row>
    <row r="2059" spans="1:17" ht="331.5" x14ac:dyDescent="0.25">
      <c r="A2059" s="7">
        <f t="shared" si="32"/>
        <v>2057</v>
      </c>
      <c r="B2059" s="141" t="s">
        <v>4808</v>
      </c>
      <c r="C2059" s="141">
        <v>891180084</v>
      </c>
      <c r="D2059" s="141">
        <v>2</v>
      </c>
      <c r="E2059" s="187" t="s">
        <v>1210</v>
      </c>
      <c r="F2059" s="143">
        <v>1075210838</v>
      </c>
      <c r="G2059" s="144"/>
      <c r="H2059" s="183" t="s">
        <v>5441</v>
      </c>
      <c r="I2059" s="185" t="s">
        <v>5442</v>
      </c>
      <c r="J2059" s="164">
        <v>41240</v>
      </c>
      <c r="K2059" s="150">
        <v>3530000</v>
      </c>
      <c r="L2059" s="194" t="s">
        <v>5333</v>
      </c>
      <c r="M2059" s="149" t="s">
        <v>4812</v>
      </c>
      <c r="N2059" s="149" t="s">
        <v>22</v>
      </c>
      <c r="O2059" s="149" t="s">
        <v>23</v>
      </c>
      <c r="P2059" s="149" t="s">
        <v>24</v>
      </c>
      <c r="Q2059" s="149"/>
    </row>
    <row r="2060" spans="1:17" ht="242.25" x14ac:dyDescent="0.25">
      <c r="A2060" s="7">
        <f t="shared" si="32"/>
        <v>2058</v>
      </c>
      <c r="B2060" s="141" t="s">
        <v>4808</v>
      </c>
      <c r="C2060" s="141">
        <v>891180084</v>
      </c>
      <c r="D2060" s="141">
        <v>2</v>
      </c>
      <c r="E2060" s="162" t="s">
        <v>2595</v>
      </c>
      <c r="F2060" s="144">
        <v>12094697</v>
      </c>
      <c r="G2060" s="144"/>
      <c r="H2060" s="183" t="s">
        <v>5443</v>
      </c>
      <c r="I2060" s="174" t="s">
        <v>5444</v>
      </c>
      <c r="J2060" s="164">
        <v>41243</v>
      </c>
      <c r="K2060" s="150">
        <v>499799</v>
      </c>
      <c r="L2060" s="194" t="s">
        <v>5333</v>
      </c>
      <c r="M2060" s="149" t="s">
        <v>4812</v>
      </c>
      <c r="N2060" s="149" t="s">
        <v>22</v>
      </c>
      <c r="O2060" s="149" t="s">
        <v>23</v>
      </c>
      <c r="P2060" s="149" t="s">
        <v>24</v>
      </c>
      <c r="Q2060" s="149"/>
    </row>
    <row r="2061" spans="1:17" ht="178.5" x14ac:dyDescent="0.25">
      <c r="A2061" s="7">
        <f t="shared" si="32"/>
        <v>2059</v>
      </c>
      <c r="B2061" s="141" t="s">
        <v>4808</v>
      </c>
      <c r="C2061" s="141">
        <v>891180084</v>
      </c>
      <c r="D2061" s="141">
        <v>2</v>
      </c>
      <c r="E2061" s="168" t="s">
        <v>316</v>
      </c>
      <c r="F2061" s="143">
        <v>12127303</v>
      </c>
      <c r="G2061" s="144"/>
      <c r="H2061" s="183" t="s">
        <v>5445</v>
      </c>
      <c r="I2061" s="185" t="s">
        <v>5446</v>
      </c>
      <c r="J2061" s="164">
        <v>41249</v>
      </c>
      <c r="K2061" s="147">
        <v>400000</v>
      </c>
      <c r="L2061" s="194" t="s">
        <v>5333</v>
      </c>
      <c r="M2061" s="149" t="s">
        <v>4812</v>
      </c>
      <c r="N2061" s="149" t="s">
        <v>22</v>
      </c>
      <c r="O2061" s="149" t="s">
        <v>23</v>
      </c>
      <c r="P2061" s="149" t="s">
        <v>24</v>
      </c>
      <c r="Q2061" s="149"/>
    </row>
    <row r="2062" spans="1:17" ht="191.25" x14ac:dyDescent="0.25">
      <c r="A2062" s="7">
        <f t="shared" si="32"/>
        <v>2060</v>
      </c>
      <c r="B2062" s="141" t="s">
        <v>4808</v>
      </c>
      <c r="C2062" s="141">
        <v>891180084</v>
      </c>
      <c r="D2062" s="141">
        <v>2</v>
      </c>
      <c r="E2062" s="187" t="s">
        <v>3378</v>
      </c>
      <c r="F2062" s="144">
        <v>813009274</v>
      </c>
      <c r="G2062" s="144"/>
      <c r="H2062" s="183" t="s">
        <v>5447</v>
      </c>
      <c r="I2062" s="185" t="s">
        <v>5448</v>
      </c>
      <c r="J2062" s="164">
        <v>41249</v>
      </c>
      <c r="K2062" s="150">
        <v>788220</v>
      </c>
      <c r="L2062" s="194" t="s">
        <v>5333</v>
      </c>
      <c r="M2062" s="149" t="s">
        <v>4812</v>
      </c>
      <c r="N2062" s="149" t="s">
        <v>22</v>
      </c>
      <c r="O2062" s="149" t="s">
        <v>23</v>
      </c>
      <c r="P2062" s="149" t="s">
        <v>24</v>
      </c>
      <c r="Q2062" s="149"/>
    </row>
    <row r="2063" spans="1:17" ht="242.25" x14ac:dyDescent="0.25">
      <c r="A2063" s="7">
        <f t="shared" si="32"/>
        <v>2061</v>
      </c>
      <c r="B2063" s="141" t="s">
        <v>4808</v>
      </c>
      <c r="C2063" s="141">
        <v>891180084</v>
      </c>
      <c r="D2063" s="141">
        <v>2</v>
      </c>
      <c r="E2063" s="187" t="s">
        <v>5449</v>
      </c>
      <c r="F2063" s="144">
        <v>12134107</v>
      </c>
      <c r="G2063" s="144">
        <v>9</v>
      </c>
      <c r="H2063" s="183" t="s">
        <v>5450</v>
      </c>
      <c r="I2063" s="185" t="s">
        <v>5451</v>
      </c>
      <c r="J2063" s="164">
        <v>41255</v>
      </c>
      <c r="K2063" s="150">
        <v>3850000</v>
      </c>
      <c r="L2063" s="194" t="s">
        <v>5333</v>
      </c>
      <c r="M2063" s="149" t="s">
        <v>4812</v>
      </c>
      <c r="N2063" s="149" t="s">
        <v>22</v>
      </c>
      <c r="O2063" s="149" t="s">
        <v>23</v>
      </c>
      <c r="P2063" s="149" t="s">
        <v>24</v>
      </c>
      <c r="Q2063" s="149"/>
    </row>
    <row r="2064" spans="1:17" ht="51" x14ac:dyDescent="0.25">
      <c r="A2064" s="7">
        <f t="shared" si="32"/>
        <v>2062</v>
      </c>
      <c r="B2064" s="141" t="s">
        <v>4808</v>
      </c>
      <c r="C2064" s="141">
        <v>891180084</v>
      </c>
      <c r="D2064" s="141">
        <v>2</v>
      </c>
      <c r="E2064" s="187" t="s">
        <v>5452</v>
      </c>
      <c r="F2064" s="144"/>
      <c r="G2064" s="144"/>
      <c r="H2064" s="183" t="s">
        <v>5453</v>
      </c>
      <c r="I2064" s="174"/>
      <c r="J2064" s="164"/>
      <c r="K2064" s="150"/>
      <c r="L2064" s="194" t="s">
        <v>4893</v>
      </c>
      <c r="M2064" s="149" t="s">
        <v>4812</v>
      </c>
      <c r="N2064" s="149"/>
      <c r="O2064" s="149"/>
      <c r="P2064" s="149"/>
      <c r="Q2064" s="149"/>
    </row>
  </sheetData>
  <mergeCells count="4">
    <mergeCell ref="B1:D1"/>
    <mergeCell ref="E1:G1"/>
    <mergeCell ref="H1:K1"/>
    <mergeCell ref="O1:P1"/>
  </mergeCells>
  <dataValidations count="11">
    <dataValidation type="textLength" allowBlank="1" showInputMessage="1" showErrorMessage="1" error="Escriba un texto _x000a_Maximo 390 Caracteres" promptTitle="Cualquier contenido_x000a_Maximo 390 Caracteres" prompt="_x000a_Describa BREVEMENTE el objeto de LA ORDEN._x000a_(MÁX. 390 CARACTERES)." sqref="I2010:I2024">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 la orden._x000a_(MÁX. 390 CARACTERES)" sqref="I1808:I1809 I1984 I2044:I2045 I2050:I2052 I2055:I2060 I2025:I2037">
      <formula1>0</formula1>
      <formula2>390</formula2>
    </dataValidation>
    <dataValidation type="textLength" allowBlank="1" showInputMessage="1" showErrorMessage="1" error="Escriba un texto _x000a_Maximo 390 Caracteres" promptTitle="Cualquier contenido_x000a_Maximo 390 Caracteres" prompt="_x000a_Registre DE MANERA BREVE el objeto del contrato._x000a_(MÁX. 390 CARACTERES)" sqref="I1811 I1768:I1769 I1791 I1912 I1813:I1816 I1840 I1842 I1844 I1848 I1852 I1857:I1861 I1895 I1897 I1906:I1907 I1945 I1922 I1846">
      <formula1>0</formula1>
      <formula2>390</formula2>
    </dataValidation>
    <dataValidation type="date" operator="notEqual" allowBlank="1" showInputMessage="1" showErrorMessage="1" errorTitle="Entrada no válida" error="Por favor escriba una fecha válida (AAAA/MM/DD)" promptTitle="Ingrese una fecha (AAAA/MM/DD)" prompt="_x000a_Registre fecha en la cual se SUSCRIBIÓ la ORDEN_x000a_(FORMATO AAAA/MM/DD)." sqref="J2010:J2024">
      <formula1>-99</formula1>
      <formula2>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la orden_x000a_(Formato AAAA/MM/DD)." sqref="J1808:J1809 J2044:J2045 J2055:J2060 J2050:J2052 J1984 J2025:J2037">
      <formula1>-99</formula1>
      <formula2>0</formula2>
    </dataValidation>
    <dataValidation type="date" operator="notEqual" allowBlank="1" showInputMessage="1" showErrorMessage="1" errorTitle="Entrada no válida" error="Por favor escriba una fecha válida (AAAA/MM/DD)" promptTitle="Ingrese una fecha (AAAA/MM/DD)" prompt="_x000a_Registre la fecha en la cual se SUSCRIBIÓ el contrato _x000a_(Formato AAAA/MM/DD)." sqref="J1768:J1769 J1791 J1912 J1813:J1816 J1840 J1842 J1844 J1848 J1852 J1857:J1861 J1895 J1897 J1906:J1907 J1811 J1922 J1945 J1846">
      <formula1>-99</formula1>
      <formula2>0</formula2>
    </dataValidation>
    <dataValidation type="textLength" allowBlank="1" showInputMessage="1" showErrorMessage="1" error="Escriba un texto " promptTitle="Cualquier contenido" prompt="_x000a_Registre COMPLETO el número de identificación de la orden." sqref="H2010:H2024">
      <formula1>0</formula1>
      <formula2>3500</formula2>
    </dataValidation>
    <dataValidation type="textLength" allowBlank="1" showInputMessage="1" showErrorMessage="1" error="Escriba un texto _x000a_Maximo 390 Caracteres" promptTitle="Cualquier contenido_x000a_Maximo 390 Caracteres" prompt="_x000a_Registre COMPLETO el número de identificación de la Orden;_x000a_coloque comilla simple (apóstrofe) ANTES del número." sqref="H1808:H1809 H2050:H2060 H2044:H2045 H1984 H2025:H2037">
      <formula1>0</formula1>
      <formula2>390</formula2>
    </dataValidation>
    <dataValidation type="textLength" allowBlank="1" showInputMessage="1" showErrorMessage="1" error="Escriba un texto _x000a_Maximo 390 Caracteres" promptTitle="Cualquier contenido_x000a_Maximo 390 Caracteres" prompt="_x000a_Registre COMPLETO  el número del contrato conforme  a la numeración asignada por la Entidad;_x000a_coloque comilla simple (apóstrofe) ANTES del número." sqref="H1811 H1768:H1769 H1791 H1912 H1813:H1816 H1840 H1842 H1844 H1848 H1852 H1857:H1861 H1895 H1897 H1906:H1907 H1945 H1922 H1846">
      <formula1>0</formula1>
      <formula2>390</formula2>
    </dataValidation>
    <dataValidation type="textLength" allowBlank="1" showInputMessage="1" showErrorMessage="1" error="Escriba un texto " promptTitle="Cualquier contenido" prompt="_x000a_Registre COMPLETO nombres y apellidos del Contratista si es Persona Natural, o la razón social si es Persona Jurídica." sqref="E1811 E1768:E1769 E1791 E1912 E1813:E1816 E1840 E1842 E1844 E1848 E1852 E1857:E1861 E1895 E1897 E1906:E1907 E1945 E1922 E1846">
      <formula1>0</formula1>
      <formula2>3500</formula2>
    </dataValidation>
    <dataValidation type="textLength" allowBlank="1" showInputMessage="1" showErrorMessage="1" error="Escriba un texto _x000a_Maximo 390 Caracteres" promptTitle="Cualquier contenido_x000a_Maximo 390 Caracteres" prompt="_x000a_Registre COMPLETO nombres y apellidos del Contratista si es Persona Natural, o la razón social si es Persona Jurídica." sqref="E1808:E1809 E1984 E2044:E2045 E2050:E2052 E2055:E2060 E2025:E2037 E1994">
      <formula1>0</formula1>
      <formula2>390</formula2>
    </dataValidation>
  </dataValidations>
  <hyperlinks>
    <hyperlink ref="E673" r:id="rId1"/>
    <hyperlink ref="I1751" r:id="rId2"/>
  </hyperlinks>
  <pageMargins left="0.7" right="0.7" top="0.75" bottom="0.75" header="0.3" footer="0.3"/>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dcterms:created xsi:type="dcterms:W3CDTF">2015-12-17T16:28:30Z</dcterms:created>
  <dcterms:modified xsi:type="dcterms:W3CDTF">2015-12-17T16:28:51Z</dcterms:modified>
</cp:coreProperties>
</file>