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8515" windowHeight="12270"/>
  </bookViews>
  <sheets>
    <sheet name="Hoja1" sheetId="1" r:id="rId1"/>
    <sheet name="Hoja2" sheetId="2" r:id="rId2"/>
    <sheet name="Hoja3" sheetId="3" r:id="rId3"/>
    <sheet name="Hoja4" sheetId="4" r:id="rId4"/>
  </sheets>
  <calcPr calcId="144525"/>
</workbook>
</file>

<file path=xl/calcChain.xml><?xml version="1.0" encoding="utf-8"?>
<calcChain xmlns="http://schemas.openxmlformats.org/spreadsheetml/2006/main">
  <c r="D78" i="1" l="1"/>
  <c r="D83" i="1"/>
  <c r="F54" i="1"/>
  <c r="G54" i="1"/>
  <c r="F32" i="1"/>
  <c r="G32" i="1"/>
  <c r="F27" i="1"/>
  <c r="G27" i="1"/>
  <c r="F25" i="1"/>
  <c r="G25" i="1"/>
  <c r="F23" i="1"/>
  <c r="G23" i="1"/>
  <c r="C37" i="1" l="1"/>
  <c r="C12" i="1"/>
  <c r="C68" i="1"/>
  <c r="C67" i="1" s="1"/>
  <c r="C41" i="1"/>
  <c r="F70" i="1"/>
  <c r="G70" i="1"/>
  <c r="F61" i="1"/>
  <c r="G61" i="1"/>
  <c r="F59" i="1"/>
  <c r="G59" i="1"/>
  <c r="F56" i="1"/>
  <c r="G56" i="1"/>
  <c r="F52" i="1"/>
  <c r="G52" i="1"/>
  <c r="F49" i="1"/>
  <c r="G49" i="1"/>
  <c r="G42" i="1"/>
  <c r="F42" i="1"/>
  <c r="E41" i="1"/>
  <c r="D41" i="1"/>
  <c r="G38" i="1"/>
  <c r="F39" i="1"/>
  <c r="F38" i="1"/>
  <c r="D37" i="1"/>
  <c r="E37" i="1"/>
  <c r="F37" i="1" s="1"/>
  <c r="F34" i="1"/>
  <c r="G34" i="1"/>
  <c r="G19" i="1"/>
  <c r="F19" i="1"/>
  <c r="C11" i="1" l="1"/>
  <c r="F41" i="1"/>
  <c r="G41" i="1"/>
  <c r="G37" i="1"/>
  <c r="D138" i="2" l="1"/>
  <c r="D120" i="2"/>
  <c r="D115" i="2"/>
  <c r="G44" i="1" l="1"/>
  <c r="F44" i="1"/>
  <c r="D142" i="2" l="1"/>
  <c r="D63" i="2" l="1"/>
  <c r="E12" i="1" l="1"/>
  <c r="C20" i="1" l="1"/>
  <c r="D111" i="2"/>
  <c r="D69" i="2"/>
  <c r="D31" i="2"/>
  <c r="D12" i="1" l="1"/>
  <c r="D123" i="2" l="1"/>
  <c r="D90" i="2"/>
  <c r="D108" i="2"/>
  <c r="D105" i="2"/>
  <c r="D102" i="2"/>
  <c r="D99" i="2"/>
  <c r="D96" i="2"/>
  <c r="D93" i="2"/>
  <c r="D87" i="2"/>
  <c r="D84" i="2"/>
  <c r="D81" i="2"/>
  <c r="D78" i="2"/>
  <c r="D75" i="2"/>
  <c r="D72" i="2"/>
  <c r="D41" i="2"/>
  <c r="D28" i="2"/>
  <c r="D25" i="2"/>
  <c r="D22" i="2"/>
  <c r="D19" i="2"/>
  <c r="D16" i="2"/>
  <c r="D13" i="2"/>
  <c r="D37" i="2"/>
  <c r="D34" i="2"/>
  <c r="D59" i="2"/>
  <c r="D56" i="2"/>
  <c r="D53" i="2"/>
  <c r="D50" i="2"/>
  <c r="D47" i="2"/>
  <c r="D44" i="2"/>
  <c r="D129" i="2"/>
  <c r="D126" i="2"/>
  <c r="D114" i="2"/>
  <c r="D141" i="2"/>
  <c r="D137" i="2"/>
  <c r="D132" i="2"/>
  <c r="G39" i="1"/>
  <c r="G80" i="1"/>
  <c r="D81" i="1"/>
  <c r="D79" i="1"/>
  <c r="E79" i="1"/>
  <c r="F82" i="1"/>
  <c r="F80" i="1"/>
  <c r="E81" i="1"/>
  <c r="D75" i="1"/>
  <c r="D68" i="1"/>
  <c r="D67" i="1" s="1"/>
  <c r="D11" i="1"/>
  <c r="G33" i="1"/>
  <c r="F33" i="1"/>
  <c r="D12" i="2" l="1"/>
  <c r="G81" i="1"/>
  <c r="G79" i="1"/>
  <c r="D136" i="2"/>
  <c r="E78" i="1"/>
  <c r="F79" i="1"/>
  <c r="F81" i="1"/>
  <c r="C81" i="1"/>
  <c r="C79" i="1"/>
  <c r="C75" i="1"/>
  <c r="C78" i="1" l="1"/>
  <c r="G82" i="1"/>
  <c r="G78" i="1"/>
  <c r="G76" i="1"/>
  <c r="F76" i="1"/>
  <c r="E75" i="1"/>
  <c r="G75" i="1" s="1"/>
  <c r="G73" i="1"/>
  <c r="F73" i="1"/>
  <c r="G72" i="1"/>
  <c r="F72" i="1"/>
  <c r="G71" i="1"/>
  <c r="F71" i="1"/>
  <c r="G69" i="1"/>
  <c r="F69" i="1"/>
  <c r="E68" i="1"/>
  <c r="G65" i="1"/>
  <c r="F65" i="1"/>
  <c r="G64" i="1"/>
  <c r="F64" i="1"/>
  <c r="G63" i="1"/>
  <c r="F63" i="1"/>
  <c r="G62" i="1"/>
  <c r="F62" i="1"/>
  <c r="G60" i="1"/>
  <c r="F60" i="1"/>
  <c r="G58" i="1"/>
  <c r="F58" i="1"/>
  <c r="G57" i="1"/>
  <c r="F57" i="1"/>
  <c r="G55" i="1"/>
  <c r="F55" i="1"/>
  <c r="G53" i="1"/>
  <c r="F53" i="1"/>
  <c r="G51" i="1"/>
  <c r="F51" i="1"/>
  <c r="G50" i="1"/>
  <c r="F50" i="1"/>
  <c r="G48" i="1"/>
  <c r="F48" i="1"/>
  <c r="G47" i="1"/>
  <c r="F47" i="1"/>
  <c r="G46" i="1"/>
  <c r="F46" i="1"/>
  <c r="G45" i="1"/>
  <c r="F45" i="1"/>
  <c r="G43" i="1"/>
  <c r="F43" i="1"/>
  <c r="G31" i="1"/>
  <c r="F31" i="1"/>
  <c r="G29" i="1"/>
  <c r="F29" i="1"/>
  <c r="G28" i="1"/>
  <c r="F28" i="1"/>
  <c r="G26" i="1"/>
  <c r="F26" i="1"/>
  <c r="G24" i="1"/>
  <c r="F24" i="1"/>
  <c r="G22" i="1"/>
  <c r="F22" i="1"/>
  <c r="G21" i="1"/>
  <c r="F21" i="1"/>
  <c r="F20" i="1"/>
  <c r="G18" i="1"/>
  <c r="F18" i="1"/>
  <c r="G17" i="1"/>
  <c r="F17" i="1"/>
  <c r="G16" i="1"/>
  <c r="F16" i="1"/>
  <c r="F15" i="1"/>
  <c r="F14" i="1"/>
  <c r="G13" i="1"/>
  <c r="F13" i="1"/>
  <c r="F68" i="1" l="1"/>
  <c r="E67" i="1"/>
  <c r="F67" i="1" s="1"/>
  <c r="F78" i="1"/>
  <c r="C10" i="1"/>
  <c r="C83" i="1" s="1"/>
  <c r="F75" i="1"/>
  <c r="G68" i="1"/>
  <c r="G67" i="1" l="1"/>
  <c r="D10" i="1"/>
  <c r="D62" i="2" l="1"/>
  <c r="D11" i="2" s="1"/>
  <c r="D119" i="2"/>
  <c r="D118" i="2" s="1"/>
  <c r="F35" i="1"/>
  <c r="G35" i="1"/>
  <c r="E11" i="1"/>
  <c r="D10" i="2" l="1"/>
  <c r="E10" i="1"/>
  <c r="G11" i="1"/>
  <c r="F11" i="1"/>
  <c r="G12" i="1"/>
  <c r="F12" i="1"/>
  <c r="F10" i="1" l="1"/>
  <c r="E83" i="1"/>
  <c r="G10" i="1"/>
  <c r="F83" i="1" l="1"/>
  <c r="G83" i="1"/>
</calcChain>
</file>

<file path=xl/comments1.xml><?xml version="1.0" encoding="utf-8"?>
<comments xmlns="http://schemas.openxmlformats.org/spreadsheetml/2006/main">
  <authors>
    <author/>
  </authors>
  <commentList>
    <comment ref="B7" authorId="0">
      <text>
        <r>
          <rPr>
            <sz val="8"/>
            <color indexed="8"/>
            <rFont val="Tahoma"/>
            <family val="2"/>
          </rPr>
          <t>REGISTRE CONSECUTIVA DE BIEN O SERVICIO  COMENZANDO POR EL No.1.</t>
        </r>
      </text>
    </comment>
    <comment ref="C7" authorId="0">
      <text>
        <r>
          <rPr>
            <sz val="8"/>
            <color indexed="8"/>
            <rFont val="Tahoma"/>
            <family val="2"/>
          </rPr>
          <t xml:space="preserve">REGISTRE LOS BIENES ADQUIRIDOS OSERVICIOS  PRESTADOS.
</t>
        </r>
      </text>
    </comment>
    <comment ref="E7" authorId="0">
      <text>
        <r>
          <rPr>
            <sz val="8"/>
            <color indexed="8"/>
            <rFont val="Tahoma"/>
            <family val="2"/>
          </rPr>
          <t xml:space="preserve">REGISTRE SI FUE CONTRATACION DIRECTA O PROCESO LICITACION EN QUE SE ADQUIERA EL SERVICIO PRESTADO.
</t>
        </r>
      </text>
    </comment>
    <comment ref="F7" authorId="0">
      <text>
        <r>
          <rPr>
            <sz val="8"/>
            <color indexed="8"/>
            <rFont val="Tahoma"/>
            <family val="2"/>
          </rPr>
          <t>REGISTRE EL DIA, MES , AÑO DE ADQUISICION.</t>
        </r>
      </text>
    </comment>
  </commentList>
</comments>
</file>

<file path=xl/sharedStrings.xml><?xml version="1.0" encoding="utf-8"?>
<sst xmlns="http://schemas.openxmlformats.org/spreadsheetml/2006/main" count="317" uniqueCount="96">
  <si>
    <t xml:space="preserve">GESTIÓN DE BIENES Y SERVICIOS </t>
  </si>
  <si>
    <t xml:space="preserve"> SEGUIMIENTO EJECUCION PLAN DE COMPRAS CONSOLIDADO</t>
  </si>
  <si>
    <t>CÓDIGO</t>
  </si>
  <si>
    <t xml:space="preserve">AP-BYS-FO-02    </t>
  </si>
  <si>
    <t>VERSIÓN</t>
  </si>
  <si>
    <t xml:space="preserve"> VIGENCIA</t>
  </si>
  <si>
    <t xml:space="preserve">PÁGINA </t>
  </si>
  <si>
    <t>REPRESENTANTE LEGAL:  PEDRO LEON REYES GASPAR</t>
  </si>
  <si>
    <t>PERIODO :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</si>
  <si>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</si>
  <si>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</si>
  <si>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</si>
  <si>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</si>
  <si>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</si>
  <si>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</si>
  <si>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</si>
  <si>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</si>
  <si>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</si>
  <si>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</si>
  <si>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A</t>
  </si>
  <si>
    <t>FUNCIONAMIENTO</t>
  </si>
  <si>
    <t>GASTOS GENERALES</t>
  </si>
  <si>
    <t>ADQUISICIÒN DE BIENES</t>
  </si>
  <si>
    <t>ADQUISICIÓN DE SERVICIOS</t>
  </si>
  <si>
    <t>BIENESTAR UNIVERSITARIO</t>
  </si>
  <si>
    <t>D</t>
  </si>
  <si>
    <t>GASTOS DE PRODUCCIÓN Y COMERCIALIZACIÓN</t>
  </si>
  <si>
    <t xml:space="preserve"> </t>
  </si>
  <si>
    <t>C</t>
  </si>
  <si>
    <t>TOTAL EJECUCIÓN PLAN DE COMPRAS</t>
  </si>
  <si>
    <t>Elaboró:</t>
  </si>
  <si>
    <t>__________________________________________________</t>
  </si>
  <si>
    <t>Profesional de Gestión Institucional del Área de Recursos</t>
  </si>
  <si>
    <t xml:space="preserve"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 </t>
  </si>
  <si>
    <t>Impresos- Suscripciones Administrativas</t>
  </si>
  <si>
    <t>Bienestar Social, Gastos Varios. Administrativa</t>
  </si>
  <si>
    <t>Equipo Procesamiento de Datos</t>
  </si>
  <si>
    <t>Muebles y Enseres</t>
  </si>
  <si>
    <t>Equipos y Accesorios de Comunicacion</t>
  </si>
  <si>
    <t>Equipos y Maquinas de Oficina</t>
  </si>
  <si>
    <t>Sistemas de Seguridad</t>
  </si>
  <si>
    <t>Materiales Electricos</t>
  </si>
  <si>
    <t>Combustibles</t>
  </si>
  <si>
    <t>Papeleria General y Elementos Oficina</t>
  </si>
  <si>
    <t>Cintas, Cartuchos, Toner y Recargas</t>
  </si>
  <si>
    <t>Elementos de Aseo</t>
  </si>
  <si>
    <t>Dotacion Administrativa</t>
  </si>
  <si>
    <t>Herramientas y Accesorios</t>
  </si>
  <si>
    <t>Mantenimiento en General</t>
  </si>
  <si>
    <t>Repuestos Varios</t>
  </si>
  <si>
    <t>Otros Gastos por Servicios</t>
  </si>
  <si>
    <t>Gastos Desplazamientos a las Sedes</t>
  </si>
  <si>
    <t>Arrendamientos</t>
  </si>
  <si>
    <t>Comunicaciones y Transporte</t>
  </si>
  <si>
    <t>Seguros</t>
  </si>
  <si>
    <t>Bienestar Social</t>
  </si>
  <si>
    <t>Vehiculos</t>
  </si>
  <si>
    <t>Otros Mantenimientos</t>
  </si>
  <si>
    <t>Contratos , Celadurias y Aseadoras</t>
  </si>
  <si>
    <t>Sedes</t>
  </si>
  <si>
    <t>Internet</t>
  </si>
  <si>
    <t>Viáticos</t>
  </si>
  <si>
    <t>Gastos de Viaje</t>
  </si>
  <si>
    <t>Publicaciones</t>
  </si>
  <si>
    <t>Fotocopias</t>
  </si>
  <si>
    <t>Impresos</t>
  </si>
  <si>
    <t>Eventos Actividades Estudiantiles</t>
  </si>
  <si>
    <t>Fondo de Bienestar Social</t>
  </si>
  <si>
    <t>Salud Ocupacional</t>
  </si>
  <si>
    <t>CONSTRU. ADECUACION Y MANTENIMIENTO SEDES USCO</t>
  </si>
  <si>
    <t>ADQUISICION MATERIALES Y EQ.EDUCATIVOS</t>
  </si>
  <si>
    <t>Insumos, Jornales, Mantenimiento y Combustibles</t>
  </si>
  <si>
    <t>PRESUPUESTO DE INVERSIÓN</t>
  </si>
  <si>
    <t>CONSTRUCCION DE INFRAESTRUCTURA</t>
  </si>
  <si>
    <t>ADQUISICION Y/O PRODUCCION EQUIPOS Y MATERIALES</t>
  </si>
  <si>
    <t>TRANSFERENCIAS CORRIENTES</t>
  </si>
  <si>
    <t xml:space="preserve">Otros Gastos  </t>
  </si>
  <si>
    <t>IMPUESTOS TASAS Y MULTAS</t>
  </si>
  <si>
    <t>Impuestos tasas y multas</t>
  </si>
  <si>
    <t xml:space="preserve"> SEGUIMIENTO EJECUCION PLAN DE COMPRAS DETALLADO</t>
  </si>
  <si>
    <t>AP-BYS-FO-03</t>
  </si>
  <si>
    <t>NUMERO</t>
  </si>
  <si>
    <t>DESCRIPCION DEL BIEN O SERVICIO ADQUIRIDO</t>
  </si>
  <si>
    <t>VALOR TOTAL DE BIENES O SERVICIOS ADQUIRIDOS O PRESTADOS.</t>
  </si>
  <si>
    <t>MODALIDAD DE ADQUISICION REALIZADO</t>
  </si>
  <si>
    <t>PERIODO ADQUISICION</t>
  </si>
  <si>
    <t>A.  FUNCIONAMIENTO</t>
  </si>
  <si>
    <t>2       GASTOS GENERALES</t>
  </si>
  <si>
    <t>201     ADQUISICIÓN DE BIENES</t>
  </si>
  <si>
    <t>,</t>
  </si>
  <si>
    <t>Compromisos mes Julio de 2018</t>
  </si>
  <si>
    <t>AGOSTO DE 2018</t>
  </si>
  <si>
    <t>COMPROMISOS MES AGOSTO DE 2018</t>
  </si>
  <si>
    <t>DIRECTA Y SIMPLIFICADA</t>
  </si>
  <si>
    <t>REPRESENTANTE LEGAL: NIDIA GUZMAN DURAN</t>
  </si>
  <si>
    <t>NOVIEMBRE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</si>
</sst>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&quot;$ &quot;#,##0"/>
    <numFmt numFmtId="165" formatCode="###"/>
    <numFmt numFmtId="166" formatCode="[$$-240A]\ #,##0"/>
    <numFmt numFmtId="167" formatCode="_(* #,##0_);_(* \(#,##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color rgb="FFFF000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Arial"/>
      <family val="2"/>
    </font>
    <font>
      <sz val="8"/>
      <color indexed="8"/>
      <name val="Tahoma"/>
      <family val="2"/>
    </font>
    <font>
      <b/>
      <sz val="11"/>
      <color rgb="FFFA7D00"/>
      <name val="Calibri"/>
      <family val="2"/>
      <scheme val="minor"/>
    </font>
    <font>
      <sz val="9"/>
      <color rgb="FFFF0000"/>
      <name val="Calibri"/>
      <family val="2"/>
      <scheme val="minor"/>
    </font>
    <font>
      <sz val="8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29"/>
        <bgColor indexed="45"/>
      </patternFill>
    </fill>
    <fill>
      <patternFill patternType="solid">
        <fgColor theme="0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rgb="FFFFCCCC"/>
        <bgColor indexed="64"/>
      </patternFill>
    </fill>
    <fill>
      <patternFill patternType="solid">
        <fgColor rgb="FFC00000"/>
        <bgColor indexed="29"/>
      </patternFill>
    </fill>
    <fill>
      <patternFill patternType="solid">
        <fgColor rgb="FFC00000"/>
        <bgColor indexed="45"/>
      </patternFill>
    </fill>
    <fill>
      <patternFill patternType="solid">
        <fgColor rgb="FF92D050"/>
        <bgColor indexed="40"/>
      </patternFill>
    </fill>
    <fill>
      <patternFill patternType="solid">
        <fgColor theme="5" tint="0.79998168889431442"/>
        <bgColor indexed="40"/>
      </patternFill>
    </fill>
    <fill>
      <patternFill patternType="solid">
        <fgColor theme="0"/>
        <bgColor indexed="29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1"/>
        <bgColor indexed="1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13"/>
      </patternFill>
    </fill>
    <fill>
      <patternFill patternType="solid">
        <fgColor rgb="FFFFC000"/>
        <bgColor indexed="13"/>
      </patternFill>
    </fill>
    <fill>
      <patternFill patternType="solid">
        <fgColor rgb="FFFFC000"/>
        <bgColor indexed="26"/>
      </patternFill>
    </fill>
    <fill>
      <patternFill patternType="solid">
        <fgColor rgb="FF00B0F0"/>
        <bgColor indexed="13"/>
      </patternFill>
    </fill>
    <fill>
      <patternFill patternType="solid">
        <fgColor theme="3" tint="0.79998168889431442"/>
        <bgColor indexed="13"/>
      </patternFill>
    </fill>
    <fill>
      <patternFill patternType="solid">
        <fgColor rgb="FFF2F2F2"/>
      </patternFill>
    </fill>
  </fills>
  <borders count="24">
    <border>
      <left/>
      <right/>
      <top/>
      <bottom/>
      <diagonal/>
    </border>
    <border>
      <left style="hair">
        <color indexed="10"/>
      </left>
      <right/>
      <top style="hair">
        <color indexed="10"/>
      </top>
      <bottom style="thin">
        <color indexed="8"/>
      </bottom>
      <diagonal/>
    </border>
    <border>
      <left style="hair">
        <color indexed="10"/>
      </left>
      <right/>
      <top style="hair">
        <color indexed="10"/>
      </top>
      <bottom style="thin">
        <color indexed="1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10"/>
      </left>
      <right/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/>
      <top style="hair">
        <color indexed="10"/>
      </top>
      <bottom style="thin">
        <color indexed="10"/>
      </bottom>
      <diagonal/>
    </border>
    <border>
      <left/>
      <right style="hair">
        <color indexed="8"/>
      </right>
      <top/>
      <bottom/>
      <diagonal/>
    </border>
    <border>
      <left/>
      <right/>
      <top/>
      <bottom style="hair">
        <color indexed="1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hair">
        <color indexed="10"/>
      </top>
      <bottom/>
      <diagonal/>
    </border>
    <border>
      <left/>
      <right style="hair">
        <color indexed="8"/>
      </right>
      <top style="hair">
        <color indexed="10"/>
      </top>
      <bottom/>
      <diagonal/>
    </border>
    <border>
      <left/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20" borderId="23" applyNumberFormat="0" applyAlignment="0" applyProtection="0"/>
  </cellStyleXfs>
  <cellXfs count="156">
    <xf numFmtId="0" fontId="0" fillId="0" borderId="0" xfId="0"/>
    <xf numFmtId="0" fontId="5" fillId="0" borderId="2" xfId="0" applyFont="1" applyBorder="1" applyAlignment="1">
      <alignment horizontal="left"/>
    </xf>
    <xf numFmtId="0" fontId="4" fillId="0" borderId="2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4" fillId="0" borderId="2" xfId="0" applyFont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0" fillId="0" borderId="0" xfId="0" applyFill="1" applyAlignment="1">
      <alignment horizontal="left"/>
    </xf>
    <xf numFmtId="0" fontId="0" fillId="0" borderId="0" xfId="0" applyFill="1"/>
    <xf numFmtId="0" fontId="6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6" fillId="0" borderId="0" xfId="0" applyFont="1" applyFill="1" applyBorder="1"/>
    <xf numFmtId="0" fontId="6" fillId="0" borderId="6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164" fontId="5" fillId="0" borderId="6" xfId="0" applyNumberFormat="1" applyFont="1" applyFill="1" applyBorder="1"/>
    <xf numFmtId="164" fontId="5" fillId="0" borderId="6" xfId="0" applyNumberFormat="1" applyFont="1" applyFill="1" applyBorder="1" applyAlignment="1">
      <alignment horizontal="right"/>
    </xf>
    <xf numFmtId="164" fontId="5" fillId="0" borderId="6" xfId="0" applyNumberFormat="1" applyFont="1" applyBorder="1" applyAlignment="1">
      <alignment horizontal="right"/>
    </xf>
    <xf numFmtId="10" fontId="5" fillId="0" borderId="6" xfId="0" applyNumberFormat="1" applyFont="1" applyBorder="1" applyAlignment="1">
      <alignment horizontal="center"/>
    </xf>
    <xf numFmtId="10" fontId="5" fillId="0" borderId="6" xfId="0" applyNumberFormat="1" applyFont="1" applyBorder="1" applyAlignment="1">
      <alignment horizontal="right"/>
    </xf>
    <xf numFmtId="0" fontId="6" fillId="0" borderId="6" xfId="0" applyFont="1" applyFill="1" applyBorder="1"/>
    <xf numFmtId="164" fontId="5" fillId="0" borderId="6" xfId="0" applyNumberFormat="1" applyFont="1" applyBorder="1"/>
    <xf numFmtId="10" fontId="7" fillId="0" borderId="6" xfId="0" applyNumberFormat="1" applyFont="1" applyBorder="1" applyAlignment="1">
      <alignment horizontal="right"/>
    </xf>
    <xf numFmtId="0" fontId="0" fillId="4" borderId="6" xfId="0" applyFill="1" applyBorder="1"/>
    <xf numFmtId="0" fontId="6" fillId="4" borderId="6" xfId="0" applyFont="1" applyFill="1" applyBorder="1"/>
    <xf numFmtId="0" fontId="7" fillId="0" borderId="6" xfId="0" applyFont="1" applyBorder="1" applyAlignment="1">
      <alignment horizontal="right"/>
    </xf>
    <xf numFmtId="0" fontId="6" fillId="0" borderId="5" xfId="0" applyFont="1" applyFill="1" applyBorder="1"/>
    <xf numFmtId="0" fontId="6" fillId="0" borderId="5" xfId="0" applyFont="1" applyBorder="1"/>
    <xf numFmtId="0" fontId="0" fillId="0" borderId="6" xfId="0" applyBorder="1"/>
    <xf numFmtId="0" fontId="7" fillId="0" borderId="6" xfId="0" applyFont="1" applyBorder="1"/>
    <xf numFmtId="0" fontId="7" fillId="0" borderId="0" xfId="0" applyFont="1" applyAlignment="1">
      <alignment horizontal="right"/>
    </xf>
    <xf numFmtId="164" fontId="0" fillId="0" borderId="0" xfId="0" applyNumberFormat="1"/>
    <xf numFmtId="164" fontId="8" fillId="0" borderId="0" xfId="0" applyNumberFormat="1" applyFont="1"/>
    <xf numFmtId="0" fontId="0" fillId="0" borderId="0" xfId="0" applyFont="1"/>
    <xf numFmtId="0" fontId="7" fillId="0" borderId="0" xfId="0" applyFont="1"/>
    <xf numFmtId="3" fontId="0" fillId="0" borderId="0" xfId="0" applyNumberFormat="1"/>
    <xf numFmtId="0" fontId="0" fillId="0" borderId="0" xfId="0" applyFont="1" applyFill="1" applyAlignment="1">
      <alignment wrapText="1"/>
    </xf>
    <xf numFmtId="0" fontId="5" fillId="0" borderId="6" xfId="0" applyFont="1" applyFill="1" applyBorder="1" applyAlignment="1">
      <alignment horizontal="justify" vertical="justify"/>
    </xf>
    <xf numFmtId="0" fontId="7" fillId="4" borderId="6" xfId="0" applyFont="1" applyFill="1" applyBorder="1" applyAlignment="1">
      <alignment horizontal="justify" vertical="justify"/>
    </xf>
    <xf numFmtId="0" fontId="5" fillId="4" borderId="6" xfId="0" applyFont="1" applyFill="1" applyBorder="1" applyAlignment="1">
      <alignment horizontal="justify" vertical="justify"/>
    </xf>
    <xf numFmtId="0" fontId="5" fillId="0" borderId="5" xfId="0" applyFont="1" applyFill="1" applyBorder="1" applyAlignment="1">
      <alignment horizontal="justify" vertical="justify"/>
    </xf>
    <xf numFmtId="0" fontId="5" fillId="0" borderId="5" xfId="0" applyFont="1" applyBorder="1" applyAlignment="1">
      <alignment horizontal="justify" vertical="justify"/>
    </xf>
    <xf numFmtId="0" fontId="9" fillId="0" borderId="8" xfId="0" applyFont="1" applyBorder="1" applyAlignment="1">
      <alignment horizontal="left" vertical="center" wrapText="1" shrinkToFit="1"/>
    </xf>
    <xf numFmtId="165" fontId="9" fillId="0" borderId="8" xfId="0" applyNumberFormat="1" applyFont="1" applyBorder="1" applyAlignment="1">
      <alignment horizontal="left"/>
    </xf>
    <xf numFmtId="165" fontId="10" fillId="5" borderId="8" xfId="0" applyNumberFormat="1" applyFont="1" applyFill="1" applyBorder="1" applyAlignment="1">
      <alignment horizontal="left"/>
    </xf>
    <xf numFmtId="0" fontId="10" fillId="5" borderId="8" xfId="0" applyFont="1" applyFill="1" applyBorder="1" applyAlignment="1">
      <alignment horizontal="left" vertical="center" wrapText="1" shrinkToFit="1"/>
    </xf>
    <xf numFmtId="0" fontId="10" fillId="0" borderId="8" xfId="0" applyFont="1" applyBorder="1" applyAlignment="1">
      <alignment horizontal="left" vertical="center" wrapText="1" shrinkToFit="1"/>
    </xf>
    <xf numFmtId="44" fontId="10" fillId="0" borderId="8" xfId="1" applyFont="1" applyBorder="1"/>
    <xf numFmtId="165" fontId="10" fillId="0" borderId="8" xfId="0" applyNumberFormat="1" applyFont="1" applyBorder="1" applyAlignment="1">
      <alignment horizontal="left"/>
    </xf>
    <xf numFmtId="0" fontId="4" fillId="7" borderId="2" xfId="0" applyFont="1" applyFill="1" applyBorder="1" applyAlignment="1">
      <alignment horizontal="center"/>
    </xf>
    <xf numFmtId="0" fontId="4" fillId="7" borderId="4" xfId="0" applyFont="1" applyFill="1" applyBorder="1" applyAlignment="1">
      <alignment vertical="center"/>
    </xf>
    <xf numFmtId="0" fontId="6" fillId="0" borderId="5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6" fillId="9" borderId="5" xfId="0" applyFont="1" applyFill="1" applyBorder="1" applyAlignment="1">
      <alignment horizontal="center"/>
    </xf>
    <xf numFmtId="0" fontId="5" fillId="9" borderId="5" xfId="0" applyFont="1" applyFill="1" applyBorder="1" applyAlignment="1">
      <alignment horizontal="center"/>
    </xf>
    <xf numFmtId="0" fontId="6" fillId="9" borderId="7" xfId="0" applyFont="1" applyFill="1" applyBorder="1" applyAlignment="1">
      <alignment horizontal="center"/>
    </xf>
    <xf numFmtId="0" fontId="5" fillId="9" borderId="7" xfId="0" applyFont="1" applyFill="1" applyBorder="1" applyAlignment="1">
      <alignment horizontal="center"/>
    </xf>
    <xf numFmtId="0" fontId="3" fillId="10" borderId="12" xfId="0" applyFont="1" applyFill="1" applyBorder="1" applyAlignment="1">
      <alignment vertical="center"/>
    </xf>
    <xf numFmtId="165" fontId="9" fillId="0" borderId="0" xfId="0" applyNumberFormat="1" applyFont="1" applyBorder="1" applyAlignment="1">
      <alignment horizontal="left"/>
    </xf>
    <xf numFmtId="0" fontId="9" fillId="0" borderId="0" xfId="0" applyFont="1" applyBorder="1" applyAlignment="1">
      <alignment horizontal="left" vertical="center" wrapText="1" shrinkToFit="1"/>
    </xf>
    <xf numFmtId="10" fontId="7" fillId="0" borderId="14" xfId="0" applyNumberFormat="1" applyFont="1" applyBorder="1" applyAlignment="1">
      <alignment horizontal="right"/>
    </xf>
    <xf numFmtId="165" fontId="9" fillId="0" borderId="15" xfId="0" applyNumberFormat="1" applyFont="1" applyBorder="1" applyAlignment="1">
      <alignment horizontal="left"/>
    </xf>
    <xf numFmtId="0" fontId="9" fillId="0" borderId="15" xfId="0" applyFont="1" applyBorder="1" applyAlignment="1">
      <alignment horizontal="left" vertical="center" wrapText="1" shrinkToFit="1"/>
    </xf>
    <xf numFmtId="0" fontId="0" fillId="4" borderId="16" xfId="0" applyFill="1" applyBorder="1"/>
    <xf numFmtId="0" fontId="7" fillId="4" borderId="16" xfId="0" applyFont="1" applyFill="1" applyBorder="1" applyAlignment="1">
      <alignment horizontal="justify" vertical="justify"/>
    </xf>
    <xf numFmtId="10" fontId="7" fillId="12" borderId="6" xfId="0" applyNumberFormat="1" applyFont="1" applyFill="1" applyBorder="1" applyAlignment="1">
      <alignment horizontal="right"/>
    </xf>
    <xf numFmtId="0" fontId="13" fillId="0" borderId="0" xfId="0" applyFont="1" applyFill="1"/>
    <xf numFmtId="0" fontId="4" fillId="0" borderId="2" xfId="0" applyFont="1" applyBorder="1" applyAlignment="1">
      <alignment horizontal="left"/>
    </xf>
    <xf numFmtId="0" fontId="14" fillId="3" borderId="2" xfId="0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49" fontId="4" fillId="0" borderId="0" xfId="0" applyNumberFormat="1" applyFont="1" applyFill="1" applyBorder="1" applyAlignment="1">
      <alignment horizontal="center"/>
    </xf>
    <xf numFmtId="0" fontId="13" fillId="0" borderId="0" xfId="0" applyFont="1"/>
    <xf numFmtId="0" fontId="7" fillId="0" borderId="8" xfId="0" applyFont="1" applyBorder="1"/>
    <xf numFmtId="0" fontId="0" fillId="0" borderId="0" xfId="0" applyAlignment="1">
      <alignment horizontal="left"/>
    </xf>
    <xf numFmtId="0" fontId="5" fillId="13" borderId="5" xfId="0" applyFont="1" applyFill="1" applyBorder="1" applyAlignment="1">
      <alignment horizontal="center" vertical="center" wrapText="1"/>
    </xf>
    <xf numFmtId="0" fontId="0" fillId="14" borderId="8" xfId="0" applyFill="1" applyBorder="1" applyAlignment="1"/>
    <xf numFmtId="0" fontId="0" fillId="0" borderId="8" xfId="0" applyBorder="1"/>
    <xf numFmtId="0" fontId="0" fillId="0" borderId="8" xfId="0" applyFont="1" applyBorder="1"/>
    <xf numFmtId="0" fontId="0" fillId="0" borderId="8" xfId="0" applyBorder="1" applyAlignment="1">
      <alignment horizontal="left"/>
    </xf>
    <xf numFmtId="0" fontId="0" fillId="14" borderId="8" xfId="0" applyFill="1" applyBorder="1"/>
    <xf numFmtId="0" fontId="5" fillId="15" borderId="8" xfId="0" applyFont="1" applyFill="1" applyBorder="1" applyAlignment="1">
      <alignment horizontal="center" vertical="center"/>
    </xf>
    <xf numFmtId="166" fontId="5" fillId="15" borderId="8" xfId="0" applyNumberFormat="1" applyFont="1" applyFill="1" applyBorder="1" applyAlignment="1">
      <alignment horizontal="right" vertical="center" wrapText="1"/>
    </xf>
    <xf numFmtId="0" fontId="5" fillId="15" borderId="8" xfId="0" applyFont="1" applyFill="1" applyBorder="1" applyAlignment="1">
      <alignment horizontal="center" vertical="center" wrapText="1"/>
    </xf>
    <xf numFmtId="166" fontId="5" fillId="13" borderId="18" xfId="0" applyNumberFormat="1" applyFont="1" applyFill="1" applyBorder="1" applyAlignment="1">
      <alignment horizontal="right" vertical="center" wrapText="1"/>
    </xf>
    <xf numFmtId="0" fontId="5" fillId="13" borderId="17" xfId="0" applyFont="1" applyFill="1" applyBorder="1" applyAlignment="1">
      <alignment vertical="center"/>
    </xf>
    <xf numFmtId="0" fontId="5" fillId="13" borderId="17" xfId="0" applyFont="1" applyFill="1" applyBorder="1" applyAlignment="1">
      <alignment horizontal="center" vertical="center"/>
    </xf>
    <xf numFmtId="0" fontId="6" fillId="4" borderId="5" xfId="0" applyFont="1" applyFill="1" applyBorder="1"/>
    <xf numFmtId="0" fontId="5" fillId="4" borderId="5" xfId="0" applyFont="1" applyFill="1" applyBorder="1" applyAlignment="1">
      <alignment horizontal="justify" vertical="justify"/>
    </xf>
    <xf numFmtId="166" fontId="5" fillId="16" borderId="8" xfId="0" applyNumberFormat="1" applyFont="1" applyFill="1" applyBorder="1" applyAlignment="1">
      <alignment horizontal="right" vertical="center" wrapText="1"/>
    </xf>
    <xf numFmtId="0" fontId="6" fillId="17" borderId="5" xfId="0" applyFont="1" applyFill="1" applyBorder="1"/>
    <xf numFmtId="0" fontId="5" fillId="17" borderId="5" xfId="0" applyFont="1" applyFill="1" applyBorder="1" applyAlignment="1">
      <alignment horizontal="justify" vertical="justify"/>
    </xf>
    <xf numFmtId="0" fontId="5" fillId="18" borderId="17" xfId="0" applyFont="1" applyFill="1" applyBorder="1" applyAlignment="1">
      <alignment horizontal="center" vertical="center"/>
    </xf>
    <xf numFmtId="0" fontId="5" fillId="18" borderId="17" xfId="0" applyFont="1" applyFill="1" applyBorder="1" applyAlignment="1">
      <alignment vertical="center"/>
    </xf>
    <xf numFmtId="166" fontId="5" fillId="18" borderId="14" xfId="0" applyNumberFormat="1" applyFont="1" applyFill="1" applyBorder="1" applyAlignment="1">
      <alignment horizontal="right" vertical="center" wrapText="1"/>
    </xf>
    <xf numFmtId="0" fontId="5" fillId="18" borderId="6" xfId="0" applyFont="1" applyFill="1" applyBorder="1" applyAlignment="1">
      <alignment horizontal="center" vertical="center" wrapText="1"/>
    </xf>
    <xf numFmtId="0" fontId="5" fillId="19" borderId="17" xfId="0" applyFont="1" applyFill="1" applyBorder="1" applyAlignment="1">
      <alignment horizontal="center" vertical="center"/>
    </xf>
    <xf numFmtId="0" fontId="5" fillId="19" borderId="17" xfId="0" applyFont="1" applyFill="1" applyBorder="1" applyAlignment="1">
      <alignment vertical="center"/>
    </xf>
    <xf numFmtId="166" fontId="5" fillId="19" borderId="14" xfId="0" applyNumberFormat="1" applyFont="1" applyFill="1" applyBorder="1" applyAlignment="1">
      <alignment horizontal="right" vertical="center" wrapText="1"/>
    </xf>
    <xf numFmtId="0" fontId="5" fillId="19" borderId="6" xfId="0" applyFont="1" applyFill="1" applyBorder="1" applyAlignment="1">
      <alignment horizontal="center" vertical="center" wrapText="1"/>
    </xf>
    <xf numFmtId="165" fontId="9" fillId="11" borderId="8" xfId="0" applyNumberFormat="1" applyFont="1" applyFill="1" applyBorder="1" applyAlignment="1">
      <alignment horizontal="left"/>
    </xf>
    <xf numFmtId="0" fontId="9" fillId="11" borderId="8" xfId="0" applyFont="1" applyFill="1" applyBorder="1" applyAlignment="1">
      <alignment horizontal="left" vertical="center" wrapText="1" shrinkToFit="1"/>
    </xf>
    <xf numFmtId="165" fontId="10" fillId="11" borderId="8" xfId="0" applyNumberFormat="1" applyFont="1" applyFill="1" applyBorder="1" applyAlignment="1">
      <alignment horizontal="left"/>
    </xf>
    <xf numFmtId="0" fontId="10" fillId="11" borderId="8" xfId="0" applyFont="1" applyFill="1" applyBorder="1" applyAlignment="1">
      <alignment horizontal="left" vertical="center" wrapText="1" shrinkToFit="1"/>
    </xf>
    <xf numFmtId="166" fontId="13" fillId="0" borderId="0" xfId="0" applyNumberFormat="1" applyFont="1"/>
    <xf numFmtId="167" fontId="5" fillId="16" borderId="8" xfId="2" applyNumberFormat="1" applyFont="1" applyFill="1" applyBorder="1" applyAlignment="1">
      <alignment horizontal="right" vertical="center" wrapText="1"/>
    </xf>
    <xf numFmtId="167" fontId="5" fillId="15" borderId="8" xfId="2" applyNumberFormat="1" applyFont="1" applyFill="1" applyBorder="1" applyAlignment="1">
      <alignment horizontal="right" vertical="center" wrapText="1"/>
    </xf>
    <xf numFmtId="0" fontId="16" fillId="20" borderId="23" xfId="3"/>
    <xf numFmtId="167" fontId="11" fillId="0" borderId="8" xfId="2" applyNumberFormat="1" applyFont="1" applyBorder="1"/>
    <xf numFmtId="167" fontId="7" fillId="0" borderId="6" xfId="2" applyNumberFormat="1" applyFont="1" applyFill="1" applyBorder="1"/>
    <xf numFmtId="167" fontId="11" fillId="0" borderId="15" xfId="2" applyNumberFormat="1" applyFont="1" applyBorder="1"/>
    <xf numFmtId="167" fontId="7" fillId="0" borderId="16" xfId="2" applyNumberFormat="1" applyFont="1" applyFill="1" applyBorder="1"/>
    <xf numFmtId="167" fontId="5" fillId="4" borderId="6" xfId="2" applyNumberFormat="1" applyFont="1" applyFill="1" applyBorder="1"/>
    <xf numFmtId="167" fontId="12" fillId="0" borderId="8" xfId="2" applyNumberFormat="1" applyFont="1" applyBorder="1"/>
    <xf numFmtId="167" fontId="7" fillId="4" borderId="6" xfId="2" applyNumberFormat="1" applyFont="1" applyFill="1" applyBorder="1"/>
    <xf numFmtId="167" fontId="5" fillId="0" borderId="6" xfId="2" applyNumberFormat="1" applyFont="1" applyFill="1" applyBorder="1"/>
    <xf numFmtId="167" fontId="5" fillId="0" borderId="5" xfId="2" applyNumberFormat="1" applyFont="1" applyBorder="1"/>
    <xf numFmtId="167" fontId="7" fillId="0" borderId="6" xfId="2" applyNumberFormat="1" applyFont="1" applyBorder="1"/>
    <xf numFmtId="167" fontId="11" fillId="0" borderId="8" xfId="2" applyNumberFormat="1" applyFont="1" applyBorder="1" applyAlignment="1">
      <alignment horizontal="right"/>
    </xf>
    <xf numFmtId="167" fontId="7" fillId="0" borderId="5" xfId="2" applyNumberFormat="1" applyFont="1" applyFill="1" applyBorder="1"/>
    <xf numFmtId="167" fontId="7" fillId="0" borderId="5" xfId="2" applyNumberFormat="1" applyFont="1" applyBorder="1"/>
    <xf numFmtId="167" fontId="7" fillId="0" borderId="8" xfId="2" applyNumberFormat="1" applyFont="1" applyFill="1" applyBorder="1"/>
    <xf numFmtId="167" fontId="7" fillId="0" borderId="8" xfId="2" applyNumberFormat="1" applyFont="1" applyBorder="1"/>
    <xf numFmtId="167" fontId="7" fillId="0" borderId="16" xfId="2" applyNumberFormat="1" applyFont="1" applyBorder="1"/>
    <xf numFmtId="167" fontId="5" fillId="0" borderId="6" xfId="2" applyNumberFormat="1" applyFont="1" applyBorder="1"/>
    <xf numFmtId="167" fontId="5" fillId="0" borderId="5" xfId="2" applyNumberFormat="1" applyFont="1" applyFill="1" applyBorder="1"/>
    <xf numFmtId="167" fontId="7" fillId="12" borderId="6" xfId="2" applyNumberFormat="1" applyFont="1" applyFill="1" applyBorder="1"/>
    <xf numFmtId="167" fontId="7" fillId="4" borderId="16" xfId="2" applyNumberFormat="1" applyFont="1" applyFill="1" applyBorder="1"/>
    <xf numFmtId="167" fontId="12" fillId="5" borderId="8" xfId="2" applyNumberFormat="1" applyFont="1" applyFill="1" applyBorder="1"/>
    <xf numFmtId="43" fontId="0" fillId="0" borderId="0" xfId="2" applyFont="1"/>
    <xf numFmtId="0" fontId="10" fillId="14" borderId="8" xfId="0" applyFont="1" applyFill="1" applyBorder="1" applyAlignment="1">
      <alignment horizontal="left" vertical="center" wrapText="1" shrinkToFit="1"/>
    </xf>
    <xf numFmtId="167" fontId="17" fillId="0" borderId="8" xfId="2" applyNumberFormat="1" applyFont="1" applyBorder="1"/>
    <xf numFmtId="0" fontId="18" fillId="0" borderId="8" xfId="0" applyFont="1" applyBorder="1" applyAlignment="1">
      <alignment horizontal="left" vertical="center" wrapText="1" shrinkToFit="1"/>
    </xf>
    <xf numFmtId="17" fontId="5" fillId="15" borderId="8" xfId="0" applyNumberFormat="1" applyFont="1" applyFill="1" applyBorder="1" applyAlignment="1">
      <alignment horizontal="center" vertical="center" wrapText="1"/>
    </xf>
    <xf numFmtId="167" fontId="7" fillId="4" borderId="14" xfId="2" applyNumberFormat="1" applyFont="1" applyFill="1" applyBorder="1"/>
    <xf numFmtId="167" fontId="5" fillId="4" borderId="5" xfId="2" applyNumberFormat="1" applyFont="1" applyFill="1" applyBorder="1"/>
    <xf numFmtId="167" fontId="7" fillId="4" borderId="8" xfId="2" applyNumberFormat="1" applyFont="1" applyFill="1" applyBorder="1"/>
    <xf numFmtId="167" fontId="7" fillId="0" borderId="0" xfId="2" applyNumberFormat="1" applyFont="1" applyFill="1" applyBorder="1"/>
    <xf numFmtId="167" fontId="17" fillId="0" borderId="15" xfId="2" applyNumberFormat="1" applyFont="1" applyBorder="1"/>
    <xf numFmtId="0" fontId="0" fillId="0" borderId="0" xfId="0" applyFont="1" applyAlignment="1">
      <alignment horizontal="center" vertical="center" wrapText="1"/>
    </xf>
    <xf numFmtId="0" fontId="5" fillId="9" borderId="6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3" fillId="6" borderId="13" xfId="0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center"/>
    </xf>
    <xf numFmtId="0" fontId="3" fillId="6" borderId="19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4">
    <cellStyle name="Cálculo" xfId="3" builtinId="22"/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0</xdr:row>
      <xdr:rowOff>47625</xdr:rowOff>
    </xdr:from>
    <xdr:to>
      <xdr:col>6</xdr:col>
      <xdr:colOff>457200</xdr:colOff>
      <xdr:row>1</xdr:row>
      <xdr:rowOff>180975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47625"/>
          <a:ext cx="1104900" cy="3333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137583</xdr:colOff>
      <xdr:row>0</xdr:row>
      <xdr:rowOff>52917</xdr:rowOff>
    </xdr:from>
    <xdr:to>
      <xdr:col>0</xdr:col>
      <xdr:colOff>785283</xdr:colOff>
      <xdr:row>1</xdr:row>
      <xdr:rowOff>481542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583" y="52917"/>
          <a:ext cx="647700" cy="6286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203597</xdr:colOff>
      <xdr:row>0</xdr:row>
      <xdr:rowOff>9526</xdr:rowOff>
    </xdr:from>
    <xdr:to>
      <xdr:col>5</xdr:col>
      <xdr:colOff>666750</xdr:colOff>
      <xdr:row>1</xdr:row>
      <xdr:rowOff>152401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8072" y="9526"/>
          <a:ext cx="1682353" cy="3429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7"/>
  <sheetViews>
    <sheetView tabSelected="1" workbookViewId="0">
      <selection activeCell="A88" sqref="A1:G88"/>
    </sheetView>
  </sheetViews>
  <sheetFormatPr baseColWidth="10" defaultRowHeight="15" x14ac:dyDescent="0.25"/>
  <cols>
    <col min="1" max="1" width="11.140625" customWidth="1"/>
    <col min="2" max="2" width="24.5703125" customWidth="1"/>
    <col min="3" max="3" width="16.7109375" customWidth="1"/>
    <col min="4" max="4" width="16.42578125" customWidth="1"/>
    <col min="5" max="5" width="15.42578125" customWidth="1"/>
    <col min="6" max="6" width="13.7109375" customWidth="1"/>
    <col min="7" max="7" width="8.28515625" customWidth="1"/>
    <col min="8" max="8" width="14.85546875" bestFit="1" customWidth="1"/>
    <col min="9" max="9" width="17" customWidth="1"/>
  </cols>
  <sheetData>
    <row r="1" spans="1:9" ht="15.75" x14ac:dyDescent="0.25">
      <c r="A1" s="142" t="s">
        <v>0</v>
      </c>
      <c r="B1" s="143"/>
      <c r="C1" s="143"/>
      <c r="D1" s="143"/>
      <c r="E1" s="143"/>
      <c r="F1" s="144"/>
      <c r="G1" s="144"/>
      <c r="H1" s="57"/>
    </row>
    <row r="2" spans="1:9" ht="15.75" x14ac:dyDescent="0.25">
      <c r="A2" s="140" t="s">
        <v>1</v>
      </c>
      <c r="B2" s="141"/>
      <c r="C2" s="141"/>
      <c r="D2" s="141"/>
      <c r="E2" s="141"/>
      <c r="F2" s="145"/>
      <c r="G2" s="145"/>
      <c r="H2" s="57"/>
    </row>
    <row r="3" spans="1:9" x14ac:dyDescent="0.25">
      <c r="A3" s="1" t="s">
        <v>3</v>
      </c>
      <c r="B3" s="49" t="s">
        <v>4</v>
      </c>
      <c r="C3" s="2">
        <v>4</v>
      </c>
      <c r="D3" s="3">
        <v>4</v>
      </c>
      <c r="E3" s="50" t="s">
        <v>5</v>
      </c>
      <c r="F3" s="5">
        <v>2018</v>
      </c>
      <c r="G3" s="49" t="s">
        <v>6</v>
      </c>
      <c r="H3" s="6">
        <v>1</v>
      </c>
    </row>
    <row r="4" spans="1:9" x14ac:dyDescent="0.25">
      <c r="A4" s="8"/>
      <c r="B4" s="9"/>
      <c r="C4" s="9"/>
      <c r="D4" s="8"/>
      <c r="E4" s="10"/>
      <c r="F4" s="10"/>
      <c r="G4" s="10"/>
      <c r="H4" s="11"/>
    </row>
    <row r="5" spans="1:9" x14ac:dyDescent="0.25">
      <c r="A5" s="9" t="s">
        <v>94</v>
      </c>
      <c r="B5" s="11"/>
      <c r="C5" s="11"/>
      <c r="D5" s="11"/>
      <c r="E5" s="9" t="s">
        <v>8</v>
      </c>
      <c r="F5" s="146" t="s">
        <v>95</v>
      </c>
      <c r="G5" s="146"/>
      <c r="H5" s="11"/>
    </row>
    <row r="6" spans="1:9" x14ac:dyDescent="0.25">
      <c r="A6" s="12"/>
      <c r="B6" s="12"/>
      <c r="C6" s="12"/>
      <c r="D6" s="12"/>
      <c r="E6" s="12"/>
      <c r="F6" s="12"/>
      <c r="G6" s="12"/>
      <c r="H6" s="12"/>
    </row>
    <row r="7" spans="1:9" x14ac:dyDescent="0.25">
      <c r="A7" s="53" t="s">
        <v>9</v>
      </c>
      <c r="B7" s="54" t="s">
        <v>10</v>
      </c>
      <c r="C7" s="54" t="s">
        <v>11</v>
      </c>
      <c r="D7" s="54" t="s">
        <v>11</v>
      </c>
      <c r="E7" s="54" t="s">
        <v>12</v>
      </c>
      <c r="F7" s="139" t="s">
        <v>13</v>
      </c>
      <c r="G7" s="54" t="s">
        <v>14</v>
      </c>
    </row>
    <row r="8" spans="1:9" x14ac:dyDescent="0.25">
      <c r="A8" s="55"/>
      <c r="B8" s="56"/>
      <c r="C8" s="56" t="s">
        <v>15</v>
      </c>
      <c r="D8" s="56" t="s">
        <v>16</v>
      </c>
      <c r="E8" s="56" t="s">
        <v>17</v>
      </c>
      <c r="F8" s="139"/>
      <c r="G8" s="56" t="s">
        <v>18</v>
      </c>
    </row>
    <row r="9" spans="1:9" x14ac:dyDescent="0.25">
      <c r="A9" s="13"/>
      <c r="B9" s="14"/>
      <c r="C9" s="15"/>
      <c r="D9" s="15"/>
      <c r="E9" s="16"/>
      <c r="F9" s="17"/>
      <c r="G9" s="18"/>
    </row>
    <row r="10" spans="1:9" x14ac:dyDescent="0.25">
      <c r="A10" s="13" t="s">
        <v>19</v>
      </c>
      <c r="B10" s="37" t="s">
        <v>20</v>
      </c>
      <c r="C10" s="15">
        <f>C11+C67</f>
        <v>9050389119</v>
      </c>
      <c r="D10" s="15">
        <f>D11+D67</f>
        <v>10320596518</v>
      </c>
      <c r="E10" s="15">
        <f>E11+E67</f>
        <v>9839272288</v>
      </c>
      <c r="F10" s="15">
        <f t="shared" ref="F10:F35" si="0">D10-E10</f>
        <v>481324230</v>
      </c>
      <c r="G10" s="19">
        <f>E10/D10</f>
        <v>0.9533627509649728</v>
      </c>
      <c r="H10" s="128" t="s">
        <v>27</v>
      </c>
      <c r="I10" s="47" t="s">
        <v>27</v>
      </c>
    </row>
    <row r="11" spans="1:9" x14ac:dyDescent="0.25">
      <c r="A11" s="20">
        <v>2</v>
      </c>
      <c r="B11" s="37" t="s">
        <v>21</v>
      </c>
      <c r="C11" s="15">
        <f>C12+C41+C37</f>
        <v>8450389119</v>
      </c>
      <c r="D11" s="15">
        <f>D12+D41+D37</f>
        <v>9568179819</v>
      </c>
      <c r="E11" s="15">
        <f>E12+E41+E37</f>
        <v>9124626995</v>
      </c>
      <c r="F11" s="21">
        <f t="shared" si="0"/>
        <v>443552824</v>
      </c>
      <c r="G11" s="19">
        <f>E11/D11</f>
        <v>0.95364292557303165</v>
      </c>
    </row>
    <row r="12" spans="1:9" x14ac:dyDescent="0.25">
      <c r="A12" s="20">
        <v>201</v>
      </c>
      <c r="B12" s="37" t="s">
        <v>22</v>
      </c>
      <c r="C12" s="15">
        <f>SUM(C13:C35)</f>
        <v>680152994</v>
      </c>
      <c r="D12" s="15">
        <f>SUM(D13:D35)</f>
        <v>1001078370</v>
      </c>
      <c r="E12" s="15">
        <f>SUM(E13:E35)</f>
        <v>818836539</v>
      </c>
      <c r="F12" s="21">
        <f t="shared" si="0"/>
        <v>182241831</v>
      </c>
      <c r="G12" s="19">
        <f>E12/D12</f>
        <v>0.8179544814258648</v>
      </c>
    </row>
    <row r="13" spans="1:9" ht="25.5" customHeight="1" x14ac:dyDescent="0.25">
      <c r="A13" s="43">
        <v>201490</v>
      </c>
      <c r="B13" s="42" t="s">
        <v>34</v>
      </c>
      <c r="C13" s="107">
        <v>11000000</v>
      </c>
      <c r="D13" s="130">
        <v>13138517</v>
      </c>
      <c r="E13" s="108">
        <v>4140000</v>
      </c>
      <c r="F13" s="116">
        <f t="shared" si="0"/>
        <v>8998517</v>
      </c>
      <c r="G13" s="22">
        <f t="shared" ref="G13:G42" si="1">E13/D13</f>
        <v>0.31510405626449317</v>
      </c>
    </row>
    <row r="14" spans="1:9" ht="24" x14ac:dyDescent="0.25">
      <c r="A14" s="43">
        <v>201590</v>
      </c>
      <c r="B14" s="42" t="s">
        <v>35</v>
      </c>
      <c r="C14" s="107">
        <v>6250500</v>
      </c>
      <c r="D14" s="130">
        <v>6249936</v>
      </c>
      <c r="E14" s="108">
        <v>6249936</v>
      </c>
      <c r="F14" s="116">
        <f t="shared" si="0"/>
        <v>0</v>
      </c>
      <c r="G14" s="22">
        <v>0</v>
      </c>
      <c r="I14" t="s">
        <v>27</v>
      </c>
    </row>
    <row r="15" spans="1:9" ht="27.75" customHeight="1" x14ac:dyDescent="0.25">
      <c r="A15" s="43">
        <v>2011190</v>
      </c>
      <c r="B15" s="42" t="s">
        <v>36</v>
      </c>
      <c r="C15" s="107">
        <v>20700000</v>
      </c>
      <c r="D15" s="107">
        <v>20332030</v>
      </c>
      <c r="E15" s="108">
        <v>20332030</v>
      </c>
      <c r="F15" s="116">
        <f t="shared" si="0"/>
        <v>0</v>
      </c>
      <c r="G15" s="22">
        <v>0</v>
      </c>
    </row>
    <row r="16" spans="1:9" x14ac:dyDescent="0.25">
      <c r="A16" s="43">
        <v>2011290</v>
      </c>
      <c r="B16" s="42" t="s">
        <v>37</v>
      </c>
      <c r="C16" s="107">
        <v>30000000</v>
      </c>
      <c r="D16" s="107">
        <v>20000000</v>
      </c>
      <c r="E16" s="108">
        <v>0</v>
      </c>
      <c r="F16" s="116">
        <f t="shared" si="0"/>
        <v>20000000</v>
      </c>
      <c r="G16" s="22">
        <f t="shared" si="1"/>
        <v>0</v>
      </c>
      <c r="I16" t="s">
        <v>27</v>
      </c>
    </row>
    <row r="17" spans="1:7" ht="26.25" customHeight="1" x14ac:dyDescent="0.25">
      <c r="A17" s="43">
        <v>2011390</v>
      </c>
      <c r="B17" s="42" t="s">
        <v>38</v>
      </c>
      <c r="C17" s="107">
        <v>6210000</v>
      </c>
      <c r="D17" s="107">
        <v>1400000</v>
      </c>
      <c r="E17" s="108">
        <v>1400000</v>
      </c>
      <c r="F17" s="116">
        <f t="shared" si="0"/>
        <v>0</v>
      </c>
      <c r="G17" s="22">
        <f t="shared" si="1"/>
        <v>1</v>
      </c>
    </row>
    <row r="18" spans="1:7" ht="21" customHeight="1" x14ac:dyDescent="0.25">
      <c r="A18" s="43">
        <v>2011490</v>
      </c>
      <c r="B18" s="42" t="s">
        <v>39</v>
      </c>
      <c r="C18" s="107">
        <v>60000000</v>
      </c>
      <c r="D18" s="107">
        <v>58728316</v>
      </c>
      <c r="E18" s="108">
        <v>58728316</v>
      </c>
      <c r="F18" s="116">
        <f t="shared" si="0"/>
        <v>0</v>
      </c>
      <c r="G18" s="22">
        <f t="shared" si="1"/>
        <v>1</v>
      </c>
    </row>
    <row r="19" spans="1:7" ht="21" customHeight="1" x14ac:dyDescent="0.25">
      <c r="A19" s="43">
        <v>2012110</v>
      </c>
      <c r="B19" s="42" t="s">
        <v>41</v>
      </c>
      <c r="C19" s="107">
        <v>0</v>
      </c>
      <c r="D19" s="130">
        <v>40000000</v>
      </c>
      <c r="E19" s="108">
        <v>0</v>
      </c>
      <c r="F19" s="116">
        <f t="shared" si="0"/>
        <v>40000000</v>
      </c>
      <c r="G19" s="22">
        <f t="shared" si="1"/>
        <v>0</v>
      </c>
    </row>
    <row r="20" spans="1:7" x14ac:dyDescent="0.25">
      <c r="A20" s="43">
        <v>2011590</v>
      </c>
      <c r="B20" s="42" t="s">
        <v>40</v>
      </c>
      <c r="C20" s="107">
        <f>15365796</f>
        <v>15365796</v>
      </c>
      <c r="D20" s="107">
        <v>14000000</v>
      </c>
      <c r="E20" s="108">
        <v>14000000</v>
      </c>
      <c r="F20" s="116">
        <f t="shared" si="0"/>
        <v>0</v>
      </c>
      <c r="G20" s="22">
        <v>0</v>
      </c>
    </row>
    <row r="21" spans="1:7" x14ac:dyDescent="0.25">
      <c r="A21" s="43">
        <v>2012190</v>
      </c>
      <c r="B21" s="42" t="s">
        <v>41</v>
      </c>
      <c r="C21" s="107">
        <v>79283582</v>
      </c>
      <c r="D21" s="107">
        <v>89000000</v>
      </c>
      <c r="E21" s="108">
        <v>89000000</v>
      </c>
      <c r="F21" s="116">
        <f t="shared" si="0"/>
        <v>0</v>
      </c>
      <c r="G21" s="22">
        <f t="shared" si="1"/>
        <v>1</v>
      </c>
    </row>
    <row r="22" spans="1:7" x14ac:dyDescent="0.25">
      <c r="A22" s="43">
        <v>2012290</v>
      </c>
      <c r="B22" s="42" t="s">
        <v>42</v>
      </c>
      <c r="C22" s="107">
        <v>40000000</v>
      </c>
      <c r="D22" s="107">
        <v>47000000</v>
      </c>
      <c r="E22" s="108">
        <v>42000000</v>
      </c>
      <c r="F22" s="116">
        <f>D22-E22</f>
        <v>5000000</v>
      </c>
      <c r="G22" s="22">
        <f>E22/D22</f>
        <v>0.8936170212765957</v>
      </c>
    </row>
    <row r="23" spans="1:7" ht="24" x14ac:dyDescent="0.25">
      <c r="A23" s="43">
        <v>2012310</v>
      </c>
      <c r="B23" s="42" t="s">
        <v>43</v>
      </c>
      <c r="C23" s="107">
        <v>0</v>
      </c>
      <c r="D23" s="107">
        <v>15000000</v>
      </c>
      <c r="E23" s="108">
        <v>0</v>
      </c>
      <c r="F23" s="116">
        <f>D23-E23</f>
        <v>15000000</v>
      </c>
      <c r="G23" s="22">
        <f>E23/D23</f>
        <v>0</v>
      </c>
    </row>
    <row r="24" spans="1:7" ht="26.25" customHeight="1" x14ac:dyDescent="0.25">
      <c r="A24" s="43">
        <v>2012390</v>
      </c>
      <c r="B24" s="42" t="s">
        <v>43</v>
      </c>
      <c r="C24" s="107">
        <v>84000000</v>
      </c>
      <c r="D24" s="107">
        <v>84000000</v>
      </c>
      <c r="E24" s="108">
        <v>84000000</v>
      </c>
      <c r="F24" s="116">
        <f t="shared" si="0"/>
        <v>0</v>
      </c>
      <c r="G24" s="22">
        <f t="shared" si="1"/>
        <v>1</v>
      </c>
    </row>
    <row r="25" spans="1:7" ht="26.25" customHeight="1" x14ac:dyDescent="0.25">
      <c r="A25" s="43">
        <v>2012410</v>
      </c>
      <c r="B25" s="42" t="s">
        <v>44</v>
      </c>
      <c r="C25" s="107">
        <v>0</v>
      </c>
      <c r="D25" s="107">
        <v>15000000</v>
      </c>
      <c r="E25" s="108">
        <v>0</v>
      </c>
      <c r="F25" s="116">
        <f t="shared" si="0"/>
        <v>15000000</v>
      </c>
      <c r="G25" s="22">
        <f t="shared" si="1"/>
        <v>0</v>
      </c>
    </row>
    <row r="26" spans="1:7" ht="27" customHeight="1" x14ac:dyDescent="0.25">
      <c r="A26" s="43">
        <v>2012490</v>
      </c>
      <c r="B26" s="42" t="s">
        <v>44</v>
      </c>
      <c r="C26" s="107">
        <v>60000000</v>
      </c>
      <c r="D26" s="107">
        <v>59887524</v>
      </c>
      <c r="E26" s="108">
        <v>59887524</v>
      </c>
      <c r="F26" s="116">
        <f t="shared" si="0"/>
        <v>0</v>
      </c>
      <c r="G26" s="22">
        <f t="shared" si="1"/>
        <v>1</v>
      </c>
    </row>
    <row r="27" spans="1:7" ht="27" customHeight="1" x14ac:dyDescent="0.25">
      <c r="A27" s="43">
        <v>2012510</v>
      </c>
      <c r="B27" s="42" t="s">
        <v>45</v>
      </c>
      <c r="C27" s="107">
        <v>0</v>
      </c>
      <c r="D27" s="107">
        <v>10000000</v>
      </c>
      <c r="E27" s="136">
        <v>0</v>
      </c>
      <c r="F27" s="116">
        <f t="shared" si="0"/>
        <v>10000000</v>
      </c>
      <c r="G27" s="22">
        <f t="shared" si="1"/>
        <v>0</v>
      </c>
    </row>
    <row r="28" spans="1:7" x14ac:dyDescent="0.25">
      <c r="A28" s="43">
        <v>2012590</v>
      </c>
      <c r="B28" s="42" t="s">
        <v>45</v>
      </c>
      <c r="C28" s="107">
        <v>30000000</v>
      </c>
      <c r="D28" s="107">
        <v>30000000</v>
      </c>
      <c r="E28" s="117">
        <v>30000000</v>
      </c>
      <c r="F28" s="116">
        <f t="shared" si="0"/>
        <v>0</v>
      </c>
      <c r="G28" s="22">
        <f t="shared" si="1"/>
        <v>1</v>
      </c>
    </row>
    <row r="29" spans="1:7" x14ac:dyDescent="0.25">
      <c r="A29" s="43">
        <v>2012690</v>
      </c>
      <c r="B29" s="42" t="s">
        <v>46</v>
      </c>
      <c r="C29" s="107">
        <v>0</v>
      </c>
      <c r="D29" s="108">
        <v>133815500</v>
      </c>
      <c r="E29" s="108">
        <v>133815500</v>
      </c>
      <c r="F29" s="116">
        <f t="shared" si="0"/>
        <v>0</v>
      </c>
      <c r="G29" s="22">
        <f t="shared" si="1"/>
        <v>1</v>
      </c>
    </row>
    <row r="30" spans="1:7" x14ac:dyDescent="0.25">
      <c r="A30" s="43">
        <v>2012710</v>
      </c>
      <c r="B30" s="42" t="s">
        <v>47</v>
      </c>
      <c r="C30" s="107">
        <v>0</v>
      </c>
      <c r="D30" s="136">
        <v>40000000</v>
      </c>
      <c r="E30" s="108"/>
      <c r="F30" s="116"/>
      <c r="G30" s="22"/>
    </row>
    <row r="31" spans="1:7" x14ac:dyDescent="0.25">
      <c r="A31" s="43">
        <v>2012790</v>
      </c>
      <c r="B31" s="42" t="s">
        <v>47</v>
      </c>
      <c r="C31" s="107">
        <v>100000000</v>
      </c>
      <c r="D31" s="107">
        <v>109998431</v>
      </c>
      <c r="E31" s="108">
        <v>109998431</v>
      </c>
      <c r="F31" s="116">
        <f t="shared" si="0"/>
        <v>0</v>
      </c>
      <c r="G31" s="22">
        <f t="shared" si="1"/>
        <v>1</v>
      </c>
    </row>
    <row r="32" spans="1:7" x14ac:dyDescent="0.25">
      <c r="A32" s="43">
        <v>2013110</v>
      </c>
      <c r="B32" s="42" t="s">
        <v>48</v>
      </c>
      <c r="C32" s="107">
        <v>0</v>
      </c>
      <c r="D32" s="107">
        <v>356686</v>
      </c>
      <c r="E32" s="108">
        <v>356686</v>
      </c>
      <c r="F32" s="116">
        <f t="shared" si="0"/>
        <v>0</v>
      </c>
      <c r="G32" s="22">
        <f t="shared" si="1"/>
        <v>1</v>
      </c>
    </row>
    <row r="33" spans="1:8" x14ac:dyDescent="0.25">
      <c r="A33" s="43">
        <v>2013190</v>
      </c>
      <c r="B33" s="42" t="s">
        <v>48</v>
      </c>
      <c r="C33" s="107">
        <v>60000000</v>
      </c>
      <c r="D33" s="107">
        <v>67585000</v>
      </c>
      <c r="E33" s="108">
        <v>67585000</v>
      </c>
      <c r="F33" s="116">
        <f t="shared" si="0"/>
        <v>0</v>
      </c>
      <c r="G33" s="22">
        <f t="shared" si="1"/>
        <v>1</v>
      </c>
    </row>
    <row r="34" spans="1:8" x14ac:dyDescent="0.25">
      <c r="A34" s="61">
        <v>2013210</v>
      </c>
      <c r="B34" s="62" t="s">
        <v>49</v>
      </c>
      <c r="C34" s="109">
        <v>0</v>
      </c>
      <c r="D34" s="137">
        <v>19643314</v>
      </c>
      <c r="E34" s="118">
        <v>0</v>
      </c>
      <c r="F34" s="119">
        <f t="shared" si="0"/>
        <v>19643314</v>
      </c>
      <c r="G34" s="22">
        <f t="shared" si="1"/>
        <v>0</v>
      </c>
    </row>
    <row r="35" spans="1:8" x14ac:dyDescent="0.25">
      <c r="A35" s="61">
        <v>2013290</v>
      </c>
      <c r="B35" s="62" t="s">
        <v>49</v>
      </c>
      <c r="C35" s="109">
        <v>77343116</v>
      </c>
      <c r="D35" s="109">
        <v>105943116</v>
      </c>
      <c r="E35" s="118">
        <v>97343116</v>
      </c>
      <c r="F35" s="119">
        <f t="shared" si="0"/>
        <v>8600000</v>
      </c>
      <c r="G35" s="22">
        <f t="shared" si="1"/>
        <v>0.9188243623115635</v>
      </c>
    </row>
    <row r="36" spans="1:8" x14ac:dyDescent="0.25">
      <c r="A36" s="43"/>
      <c r="B36" s="42"/>
      <c r="C36" s="107"/>
      <c r="D36" s="107"/>
      <c r="E36" s="120"/>
      <c r="F36" s="121"/>
      <c r="G36" s="60"/>
    </row>
    <row r="37" spans="1:8" x14ac:dyDescent="0.25">
      <c r="A37" s="48">
        <v>203</v>
      </c>
      <c r="B37" s="46" t="s">
        <v>77</v>
      </c>
      <c r="C37" s="112">
        <f>C39+C38</f>
        <v>100000000</v>
      </c>
      <c r="D37" s="112">
        <f t="shared" ref="D37:E37" si="2">D39+D38</f>
        <v>130000000</v>
      </c>
      <c r="E37" s="112">
        <f t="shared" si="2"/>
        <v>107841201</v>
      </c>
      <c r="F37" s="115">
        <f>D37-E37</f>
        <v>22158799</v>
      </c>
      <c r="G37" s="19">
        <f>E37/D37</f>
        <v>0.8295477</v>
      </c>
    </row>
    <row r="38" spans="1:8" x14ac:dyDescent="0.25">
      <c r="A38" s="43">
        <v>20310</v>
      </c>
      <c r="B38" s="42" t="s">
        <v>78</v>
      </c>
      <c r="C38" s="107">
        <v>0</v>
      </c>
      <c r="D38" s="107">
        <v>30000000</v>
      </c>
      <c r="E38" s="107">
        <v>7841201</v>
      </c>
      <c r="F38" s="119">
        <f>D38-E38</f>
        <v>22158799</v>
      </c>
      <c r="G38" s="22">
        <f>E38/D38</f>
        <v>0.26137336666666666</v>
      </c>
    </row>
    <row r="39" spans="1:8" x14ac:dyDescent="0.25">
      <c r="A39" s="43">
        <v>20390</v>
      </c>
      <c r="B39" s="42" t="s">
        <v>78</v>
      </c>
      <c r="C39" s="107">
        <v>100000000</v>
      </c>
      <c r="D39" s="107">
        <v>100000000</v>
      </c>
      <c r="E39" s="120">
        <v>100000000</v>
      </c>
      <c r="F39" s="119">
        <f>D39-E39</f>
        <v>0</v>
      </c>
      <c r="G39" s="22">
        <f t="shared" si="1"/>
        <v>1</v>
      </c>
    </row>
    <row r="40" spans="1:8" x14ac:dyDescent="0.25">
      <c r="A40" s="63"/>
      <c r="B40" s="64"/>
      <c r="C40" s="126"/>
      <c r="D40" s="110" t="s">
        <v>27</v>
      </c>
      <c r="E40" s="110"/>
      <c r="F40" s="122"/>
      <c r="G40" s="19"/>
    </row>
    <row r="41" spans="1:8" x14ac:dyDescent="0.25">
      <c r="A41" s="24">
        <v>202</v>
      </c>
      <c r="B41" s="39" t="s">
        <v>23</v>
      </c>
      <c r="C41" s="134">
        <f>SUM(C42:C65)</f>
        <v>7670236125</v>
      </c>
      <c r="D41" s="134">
        <f>SUM(D42:D65)</f>
        <v>8437101449</v>
      </c>
      <c r="E41" s="111">
        <f>SUM(E42:E65)</f>
        <v>8197949255</v>
      </c>
      <c r="F41" s="123">
        <f>D41-E41</f>
        <v>239152194</v>
      </c>
      <c r="G41" s="22">
        <f>E41/D41</f>
        <v>0.97165469735718946</v>
      </c>
      <c r="H41" s="31" t="s">
        <v>27</v>
      </c>
    </row>
    <row r="42" spans="1:8" x14ac:dyDescent="0.25">
      <c r="A42" s="43">
        <v>2021010</v>
      </c>
      <c r="B42" s="42" t="s">
        <v>50</v>
      </c>
      <c r="C42" s="135">
        <v>0</v>
      </c>
      <c r="D42" s="135">
        <v>10000000</v>
      </c>
      <c r="E42" s="133">
        <v>8132220</v>
      </c>
      <c r="F42" s="116">
        <f>D42-E42</f>
        <v>1867780</v>
      </c>
      <c r="G42" s="22">
        <f t="shared" si="1"/>
        <v>0.813222</v>
      </c>
      <c r="H42" s="31"/>
    </row>
    <row r="43" spans="1:8" x14ac:dyDescent="0.25">
      <c r="A43" s="43">
        <v>2021090</v>
      </c>
      <c r="B43" s="42" t="s">
        <v>50</v>
      </c>
      <c r="C43" s="107">
        <v>80000000</v>
      </c>
      <c r="D43" s="130">
        <v>150454891</v>
      </c>
      <c r="E43" s="108">
        <v>140728440</v>
      </c>
      <c r="F43" s="116">
        <f t="shared" ref="F43:F65" si="3">D43-E43</f>
        <v>9726451</v>
      </c>
      <c r="G43" s="22">
        <f>E43/D43</f>
        <v>0.93535304212875336</v>
      </c>
    </row>
    <row r="44" spans="1:8" ht="24" x14ac:dyDescent="0.25">
      <c r="A44" s="43">
        <v>2021110</v>
      </c>
      <c r="B44" s="42" t="s">
        <v>51</v>
      </c>
      <c r="C44" s="107">
        <v>0</v>
      </c>
      <c r="D44" s="107">
        <v>278265184</v>
      </c>
      <c r="E44" s="108">
        <v>160859870</v>
      </c>
      <c r="F44" s="116">
        <f t="shared" ref="F44" si="4">D44-E44</f>
        <v>117405314</v>
      </c>
      <c r="G44" s="22">
        <f>E44/D44</f>
        <v>0.57808119466357677</v>
      </c>
    </row>
    <row r="45" spans="1:8" ht="23.25" customHeight="1" x14ac:dyDescent="0.25">
      <c r="A45" s="43">
        <v>2021190</v>
      </c>
      <c r="B45" s="42" t="s">
        <v>51</v>
      </c>
      <c r="C45" s="107">
        <v>919225051</v>
      </c>
      <c r="D45" s="107">
        <v>1158917785</v>
      </c>
      <c r="E45" s="108">
        <v>1137021989</v>
      </c>
      <c r="F45" s="116">
        <f>D45-E45</f>
        <v>21895796</v>
      </c>
      <c r="G45" s="22">
        <f>E45/D45</f>
        <v>0.98110668739111639</v>
      </c>
    </row>
    <row r="46" spans="1:8" x14ac:dyDescent="0.25">
      <c r="A46" s="43">
        <v>202390</v>
      </c>
      <c r="B46" s="42" t="s">
        <v>52</v>
      </c>
      <c r="C46" s="107">
        <v>8000000</v>
      </c>
      <c r="D46" s="108">
        <v>8914549</v>
      </c>
      <c r="E46" s="108">
        <v>8914549</v>
      </c>
      <c r="F46" s="116">
        <f t="shared" si="3"/>
        <v>0</v>
      </c>
      <c r="G46" s="22">
        <f>E46/D46</f>
        <v>1</v>
      </c>
    </row>
    <row r="47" spans="1:8" x14ac:dyDescent="0.25">
      <c r="A47" s="43">
        <v>202690</v>
      </c>
      <c r="B47" s="42" t="s">
        <v>53</v>
      </c>
      <c r="C47" s="107">
        <v>35000000</v>
      </c>
      <c r="D47" s="107">
        <v>30000000</v>
      </c>
      <c r="E47" s="108">
        <v>30000000</v>
      </c>
      <c r="F47" s="116">
        <f t="shared" si="3"/>
        <v>0</v>
      </c>
      <c r="G47" s="22">
        <f>E47/D47</f>
        <v>1</v>
      </c>
    </row>
    <row r="48" spans="1:8" x14ac:dyDescent="0.25">
      <c r="A48" s="43">
        <v>202790</v>
      </c>
      <c r="B48" s="42" t="s">
        <v>54</v>
      </c>
      <c r="C48" s="107">
        <v>360774949</v>
      </c>
      <c r="D48" s="107">
        <v>254602388</v>
      </c>
      <c r="E48" s="108">
        <v>247173963</v>
      </c>
      <c r="F48" s="116">
        <f t="shared" si="3"/>
        <v>7428425</v>
      </c>
      <c r="G48" s="22">
        <f t="shared" ref="G48:G65" si="5">E48/D48</f>
        <v>0.97082342762629548</v>
      </c>
    </row>
    <row r="49" spans="1:7" x14ac:dyDescent="0.25">
      <c r="A49" s="43">
        <v>202810</v>
      </c>
      <c r="B49" s="42" t="s">
        <v>55</v>
      </c>
      <c r="C49" s="107">
        <v>0</v>
      </c>
      <c r="D49" s="107">
        <v>10000000</v>
      </c>
      <c r="E49" s="108">
        <v>10000000</v>
      </c>
      <c r="F49" s="116">
        <f t="shared" si="3"/>
        <v>0</v>
      </c>
      <c r="G49" s="22">
        <f t="shared" si="5"/>
        <v>1</v>
      </c>
    </row>
    <row r="50" spans="1:7" x14ac:dyDescent="0.25">
      <c r="A50" s="43">
        <v>202890</v>
      </c>
      <c r="B50" s="42" t="s">
        <v>55</v>
      </c>
      <c r="C50" s="107">
        <v>100000000</v>
      </c>
      <c r="D50" s="130">
        <v>122049537</v>
      </c>
      <c r="E50" s="108">
        <v>112049537</v>
      </c>
      <c r="F50" s="116">
        <f t="shared" si="3"/>
        <v>10000000</v>
      </c>
      <c r="G50" s="22">
        <f t="shared" si="5"/>
        <v>0.918066055424692</v>
      </c>
    </row>
    <row r="51" spans="1:7" x14ac:dyDescent="0.25">
      <c r="A51" s="43">
        <v>2021390</v>
      </c>
      <c r="B51" s="42" t="s">
        <v>56</v>
      </c>
      <c r="C51" s="107">
        <v>40000000</v>
      </c>
      <c r="D51" s="107">
        <v>59238100</v>
      </c>
      <c r="E51" s="108">
        <v>59238100</v>
      </c>
      <c r="F51" s="116">
        <f t="shared" si="3"/>
        <v>0</v>
      </c>
      <c r="G51" s="22">
        <f t="shared" si="5"/>
        <v>1</v>
      </c>
    </row>
    <row r="52" spans="1:7" x14ac:dyDescent="0.25">
      <c r="A52" s="43">
        <v>2021610</v>
      </c>
      <c r="B52" s="42" t="s">
        <v>57</v>
      </c>
      <c r="C52" s="107">
        <v>0</v>
      </c>
      <c r="D52" s="107">
        <v>20000000</v>
      </c>
      <c r="E52" s="108">
        <v>0</v>
      </c>
      <c r="F52" s="116">
        <f t="shared" si="3"/>
        <v>20000000</v>
      </c>
      <c r="G52" s="22">
        <f t="shared" si="5"/>
        <v>0</v>
      </c>
    </row>
    <row r="53" spans="1:7" x14ac:dyDescent="0.25">
      <c r="A53" s="43">
        <v>2021690</v>
      </c>
      <c r="B53" s="42" t="s">
        <v>57</v>
      </c>
      <c r="C53" s="107">
        <v>170000000</v>
      </c>
      <c r="D53" s="130">
        <v>218899124</v>
      </c>
      <c r="E53" s="108">
        <v>211348452</v>
      </c>
      <c r="F53" s="116">
        <f t="shared" si="3"/>
        <v>7550672</v>
      </c>
      <c r="G53" s="22">
        <f t="shared" si="5"/>
        <v>0.96550615707352028</v>
      </c>
    </row>
    <row r="54" spans="1:7" ht="24" x14ac:dyDescent="0.25">
      <c r="A54" s="43">
        <v>2021710</v>
      </c>
      <c r="B54" s="42" t="s">
        <v>58</v>
      </c>
      <c r="C54" s="107">
        <v>0</v>
      </c>
      <c r="D54" s="130">
        <v>10000000</v>
      </c>
      <c r="E54" s="108">
        <v>0</v>
      </c>
      <c r="F54" s="116">
        <f t="shared" si="3"/>
        <v>10000000</v>
      </c>
      <c r="G54" s="22">
        <f t="shared" si="5"/>
        <v>0</v>
      </c>
    </row>
    <row r="55" spans="1:7" ht="24" customHeight="1" x14ac:dyDescent="0.25">
      <c r="A55" s="43">
        <v>2021790</v>
      </c>
      <c r="B55" s="42" t="s">
        <v>58</v>
      </c>
      <c r="C55" s="107">
        <v>3488000000</v>
      </c>
      <c r="D55" s="107">
        <v>3475005870</v>
      </c>
      <c r="E55" s="108">
        <v>3475005870</v>
      </c>
      <c r="F55" s="116">
        <f t="shared" si="3"/>
        <v>0</v>
      </c>
      <c r="G55" s="22">
        <f t="shared" si="5"/>
        <v>1</v>
      </c>
    </row>
    <row r="56" spans="1:7" ht="24" customHeight="1" x14ac:dyDescent="0.25">
      <c r="A56" s="43">
        <v>2022110</v>
      </c>
      <c r="B56" s="42" t="s">
        <v>59</v>
      </c>
      <c r="C56" s="107">
        <v>0</v>
      </c>
      <c r="D56" s="107">
        <v>200000000</v>
      </c>
      <c r="E56" s="108">
        <v>190143024</v>
      </c>
      <c r="F56" s="116">
        <f t="shared" si="3"/>
        <v>9856976</v>
      </c>
      <c r="G56" s="22">
        <f t="shared" si="5"/>
        <v>0.95071512000000002</v>
      </c>
    </row>
    <row r="57" spans="1:7" x14ac:dyDescent="0.25">
      <c r="A57" s="43">
        <v>2022190</v>
      </c>
      <c r="B57" s="42" t="s">
        <v>59</v>
      </c>
      <c r="C57" s="107">
        <v>1600000000</v>
      </c>
      <c r="D57" s="130">
        <v>1604000000</v>
      </c>
      <c r="E57" s="108">
        <v>1601291000</v>
      </c>
      <c r="F57" s="116">
        <f t="shared" si="3"/>
        <v>2709000</v>
      </c>
      <c r="G57" s="22">
        <f t="shared" si="5"/>
        <v>0.99831109725685785</v>
      </c>
    </row>
    <row r="58" spans="1:7" x14ac:dyDescent="0.25">
      <c r="A58" s="43">
        <v>2022290</v>
      </c>
      <c r="B58" s="42" t="s">
        <v>60</v>
      </c>
      <c r="C58" s="107">
        <v>577500000</v>
      </c>
      <c r="D58" s="107">
        <v>557488337</v>
      </c>
      <c r="E58" s="108">
        <v>557488337</v>
      </c>
      <c r="F58" s="116">
        <f t="shared" si="3"/>
        <v>0</v>
      </c>
      <c r="G58" s="22">
        <f t="shared" si="5"/>
        <v>1</v>
      </c>
    </row>
    <row r="59" spans="1:7" x14ac:dyDescent="0.25">
      <c r="A59" s="43">
        <v>2024110</v>
      </c>
      <c r="B59" s="42" t="s">
        <v>61</v>
      </c>
      <c r="C59" s="107">
        <v>0</v>
      </c>
      <c r="D59" s="130">
        <v>6500000</v>
      </c>
      <c r="E59" s="108">
        <v>3944626</v>
      </c>
      <c r="F59" s="116">
        <f t="shared" si="3"/>
        <v>2555374</v>
      </c>
      <c r="G59" s="22">
        <f t="shared" si="5"/>
        <v>0.60686553846153846</v>
      </c>
    </row>
    <row r="60" spans="1:7" x14ac:dyDescent="0.25">
      <c r="A60" s="43">
        <v>2024190</v>
      </c>
      <c r="B60" s="42" t="s">
        <v>61</v>
      </c>
      <c r="C60" s="107">
        <v>72589073</v>
      </c>
      <c r="D60" s="130">
        <v>100624605</v>
      </c>
      <c r="E60" s="108">
        <v>94442701</v>
      </c>
      <c r="F60" s="116">
        <f t="shared" si="3"/>
        <v>6181904</v>
      </c>
      <c r="G60" s="22">
        <f t="shared" si="5"/>
        <v>0.93856468803032822</v>
      </c>
    </row>
    <row r="61" spans="1:7" x14ac:dyDescent="0.25">
      <c r="A61" s="43">
        <v>2024210</v>
      </c>
      <c r="B61" s="42" t="s">
        <v>62</v>
      </c>
      <c r="C61" s="107">
        <v>0</v>
      </c>
      <c r="D61" s="130">
        <v>8979075</v>
      </c>
      <c r="E61" s="108">
        <v>5412540</v>
      </c>
      <c r="F61" s="116">
        <f t="shared" si="3"/>
        <v>3566535</v>
      </c>
      <c r="G61" s="22">
        <f t="shared" si="5"/>
        <v>0.60279483131614342</v>
      </c>
    </row>
    <row r="62" spans="1:7" x14ac:dyDescent="0.25">
      <c r="A62" s="43">
        <v>2024290</v>
      </c>
      <c r="B62" s="42" t="s">
        <v>62</v>
      </c>
      <c r="C62" s="107">
        <v>69147052</v>
      </c>
      <c r="D62" s="107">
        <v>54111520</v>
      </c>
      <c r="E62" s="108">
        <v>48034490</v>
      </c>
      <c r="F62" s="116">
        <f t="shared" si="3"/>
        <v>6077030</v>
      </c>
      <c r="G62" s="22">
        <f t="shared" si="5"/>
        <v>0.88769433939390352</v>
      </c>
    </row>
    <row r="63" spans="1:7" x14ac:dyDescent="0.25">
      <c r="A63" s="43">
        <v>2025190</v>
      </c>
      <c r="B63" s="42" t="s">
        <v>63</v>
      </c>
      <c r="C63" s="107">
        <v>70000000</v>
      </c>
      <c r="D63" s="130">
        <v>32200000</v>
      </c>
      <c r="E63" s="108">
        <v>32200000</v>
      </c>
      <c r="F63" s="116">
        <f t="shared" si="3"/>
        <v>0</v>
      </c>
      <c r="G63" s="22">
        <f t="shared" si="5"/>
        <v>1</v>
      </c>
    </row>
    <row r="64" spans="1:7" x14ac:dyDescent="0.25">
      <c r="A64" s="43">
        <v>2025290</v>
      </c>
      <c r="B64" s="42" t="s">
        <v>64</v>
      </c>
      <c r="C64" s="107">
        <v>40000000</v>
      </c>
      <c r="D64" s="107">
        <v>39645615</v>
      </c>
      <c r="E64" s="108">
        <v>39645598</v>
      </c>
      <c r="F64" s="116">
        <f t="shared" si="3"/>
        <v>17</v>
      </c>
      <c r="G64" s="22">
        <f t="shared" si="5"/>
        <v>0.99999957120100169</v>
      </c>
    </row>
    <row r="65" spans="1:7" x14ac:dyDescent="0.25">
      <c r="A65" s="43">
        <v>2025490</v>
      </c>
      <c r="B65" s="42" t="s">
        <v>65</v>
      </c>
      <c r="C65" s="107">
        <v>40000000</v>
      </c>
      <c r="D65" s="130">
        <v>27204869</v>
      </c>
      <c r="E65" s="108">
        <v>24873949</v>
      </c>
      <c r="F65" s="116">
        <f t="shared" si="3"/>
        <v>2330920</v>
      </c>
      <c r="G65" s="22">
        <f t="shared" si="5"/>
        <v>0.91431974915960812</v>
      </c>
    </row>
    <row r="66" spans="1:7" x14ac:dyDescent="0.25">
      <c r="A66" s="23"/>
      <c r="B66" s="38"/>
      <c r="C66" s="113"/>
      <c r="D66" s="108" t="s">
        <v>27</v>
      </c>
      <c r="E66" s="108"/>
      <c r="F66" s="116"/>
      <c r="G66" s="19"/>
    </row>
    <row r="67" spans="1:7" x14ac:dyDescent="0.25">
      <c r="A67" s="48">
        <v>3</v>
      </c>
      <c r="B67" s="46" t="s">
        <v>75</v>
      </c>
      <c r="C67" s="112">
        <f>+C68</f>
        <v>600000000</v>
      </c>
      <c r="D67" s="112">
        <f t="shared" ref="D67:E67" si="6">+D68</f>
        <v>752416699</v>
      </c>
      <c r="E67" s="112">
        <f t="shared" si="6"/>
        <v>714645293</v>
      </c>
      <c r="F67" s="123">
        <f>D67-E67</f>
        <v>37771406</v>
      </c>
      <c r="G67" s="19">
        <f t="shared" ref="G67:G73" si="7">E67/D67</f>
        <v>0.94979988342869037</v>
      </c>
    </row>
    <row r="68" spans="1:7" x14ac:dyDescent="0.25">
      <c r="A68" s="24">
        <v>301</v>
      </c>
      <c r="B68" s="39" t="s">
        <v>24</v>
      </c>
      <c r="C68" s="113">
        <f>SUM(C69:C73)</f>
        <v>600000000</v>
      </c>
      <c r="D68" s="113">
        <f>SUM(D69:D73)</f>
        <v>752416699</v>
      </c>
      <c r="E68" s="108">
        <f>SUM(E69:E73)</f>
        <v>714645293</v>
      </c>
      <c r="F68" s="116">
        <f t="shared" ref="F68:F73" si="8">D68-E68</f>
        <v>37771406</v>
      </c>
      <c r="G68" s="22">
        <f t="shared" si="7"/>
        <v>0.94979988342869037</v>
      </c>
    </row>
    <row r="69" spans="1:7" ht="22.5" customHeight="1" x14ac:dyDescent="0.25">
      <c r="A69" s="43">
        <v>301590</v>
      </c>
      <c r="B69" s="42" t="s">
        <v>66</v>
      </c>
      <c r="C69" s="107">
        <v>100000000</v>
      </c>
      <c r="D69" s="107">
        <v>40000000</v>
      </c>
      <c r="E69" s="108">
        <v>37476101</v>
      </c>
      <c r="F69" s="116">
        <f t="shared" si="8"/>
        <v>2523899</v>
      </c>
      <c r="G69" s="22">
        <f t="shared" si="7"/>
        <v>0.93690252500000004</v>
      </c>
    </row>
    <row r="70" spans="1:7" ht="22.5" customHeight="1" x14ac:dyDescent="0.25">
      <c r="A70" s="43">
        <v>301910</v>
      </c>
      <c r="B70" s="42" t="s">
        <v>67</v>
      </c>
      <c r="C70" s="107">
        <v>0</v>
      </c>
      <c r="D70" s="107">
        <v>25000000</v>
      </c>
      <c r="E70" s="108">
        <v>0</v>
      </c>
      <c r="F70" s="116">
        <f t="shared" si="8"/>
        <v>25000000</v>
      </c>
      <c r="G70" s="22">
        <f t="shared" si="7"/>
        <v>0</v>
      </c>
    </row>
    <row r="71" spans="1:7" x14ac:dyDescent="0.25">
      <c r="A71" s="43">
        <v>301990</v>
      </c>
      <c r="B71" s="42" t="s">
        <v>67</v>
      </c>
      <c r="C71" s="107">
        <v>180000000</v>
      </c>
      <c r="D71" s="107">
        <v>367673199</v>
      </c>
      <c r="E71" s="108">
        <v>365439320</v>
      </c>
      <c r="F71" s="116">
        <f t="shared" si="8"/>
        <v>2233879</v>
      </c>
      <c r="G71" s="22">
        <f t="shared" si="7"/>
        <v>0.99392428111138986</v>
      </c>
    </row>
    <row r="72" spans="1:7" x14ac:dyDescent="0.25">
      <c r="A72" s="43">
        <v>3012290</v>
      </c>
      <c r="B72" s="42" t="s">
        <v>76</v>
      </c>
      <c r="C72" s="107">
        <v>140000000</v>
      </c>
      <c r="D72" s="107">
        <v>130073936</v>
      </c>
      <c r="E72" s="108">
        <v>122144374</v>
      </c>
      <c r="F72" s="116">
        <f t="shared" si="8"/>
        <v>7929562</v>
      </c>
      <c r="G72" s="22">
        <f t="shared" si="7"/>
        <v>0.93903804064174701</v>
      </c>
    </row>
    <row r="73" spans="1:7" x14ac:dyDescent="0.25">
      <c r="A73" s="43">
        <v>301490</v>
      </c>
      <c r="B73" s="42" t="s">
        <v>68</v>
      </c>
      <c r="C73" s="107">
        <v>180000000</v>
      </c>
      <c r="D73" s="107">
        <v>189669564</v>
      </c>
      <c r="E73" s="108">
        <v>189585498</v>
      </c>
      <c r="F73" s="116">
        <f t="shared" si="8"/>
        <v>84066</v>
      </c>
      <c r="G73" s="22">
        <f t="shared" si="7"/>
        <v>0.99955677654217623</v>
      </c>
    </row>
    <row r="74" spans="1:7" x14ac:dyDescent="0.25">
      <c r="A74" s="23"/>
      <c r="B74" s="38"/>
      <c r="C74" s="113"/>
      <c r="D74" s="108" t="s">
        <v>27</v>
      </c>
      <c r="E74" s="108"/>
      <c r="F74" s="116"/>
      <c r="G74" s="25"/>
    </row>
    <row r="75" spans="1:7" ht="22.5" x14ac:dyDescent="0.25">
      <c r="A75" s="20" t="s">
        <v>25</v>
      </c>
      <c r="B75" s="37" t="s">
        <v>26</v>
      </c>
      <c r="C75" s="114">
        <f>C76</f>
        <v>230000000</v>
      </c>
      <c r="D75" s="114">
        <f>D76</f>
        <v>230000000</v>
      </c>
      <c r="E75" s="114">
        <f>E76</f>
        <v>230000000</v>
      </c>
      <c r="F75" s="116">
        <f>D75-E75</f>
        <v>0</v>
      </c>
      <c r="G75" s="19">
        <f t="shared" ref="G75:G82" si="9">E75/D75</f>
        <v>1</v>
      </c>
    </row>
    <row r="76" spans="1:7" ht="36" x14ac:dyDescent="0.25">
      <c r="A76" s="43">
        <v>40190</v>
      </c>
      <c r="B76" s="42" t="s">
        <v>71</v>
      </c>
      <c r="C76" s="107">
        <v>230000000</v>
      </c>
      <c r="D76" s="107">
        <v>230000000</v>
      </c>
      <c r="E76" s="108">
        <v>230000000</v>
      </c>
      <c r="F76" s="116">
        <f>D76-E76</f>
        <v>0</v>
      </c>
      <c r="G76" s="22">
        <f t="shared" si="9"/>
        <v>1</v>
      </c>
    </row>
    <row r="77" spans="1:7" x14ac:dyDescent="0.25">
      <c r="A77" s="26"/>
      <c r="B77" s="40" t="s">
        <v>27</v>
      </c>
      <c r="C77" s="124"/>
      <c r="D77" s="108" t="s">
        <v>27</v>
      </c>
      <c r="E77" s="108" t="s">
        <v>27</v>
      </c>
      <c r="F77" s="115"/>
      <c r="G77" s="22" t="s">
        <v>27</v>
      </c>
    </row>
    <row r="78" spans="1:7" x14ac:dyDescent="0.25">
      <c r="A78" s="20" t="s">
        <v>28</v>
      </c>
      <c r="B78" s="46" t="s">
        <v>72</v>
      </c>
      <c r="C78" s="112">
        <f>C79+C81</f>
        <v>14668447316</v>
      </c>
      <c r="D78" s="112">
        <f>D79+D81</f>
        <v>7486250364</v>
      </c>
      <c r="E78" s="112">
        <f t="shared" ref="D78:E78" si="10">E79+E81</f>
        <v>2954374046</v>
      </c>
      <c r="F78" s="124">
        <f>SUM(F80:F82)</f>
        <v>6431614373</v>
      </c>
      <c r="G78" s="22">
        <f t="shared" si="9"/>
        <v>0.39464002702969181</v>
      </c>
    </row>
    <row r="79" spans="1:7" ht="24" x14ac:dyDescent="0.25">
      <c r="A79" s="44">
        <v>111</v>
      </c>
      <c r="B79" s="45" t="s">
        <v>73</v>
      </c>
      <c r="C79" s="127">
        <f>C80</f>
        <v>13090715315</v>
      </c>
      <c r="D79" s="127">
        <f>D80</f>
        <v>3971794322</v>
      </c>
      <c r="E79" s="127">
        <f t="shared" ref="E79" si="11">E80</f>
        <v>1339656059</v>
      </c>
      <c r="F79" s="125">
        <f>D79-E79</f>
        <v>2632138263</v>
      </c>
      <c r="G79" s="65">
        <f t="shared" si="9"/>
        <v>0.33729240499176077</v>
      </c>
    </row>
    <row r="80" spans="1:7" ht="24" x14ac:dyDescent="0.25">
      <c r="A80" s="43">
        <v>1117051</v>
      </c>
      <c r="B80" s="42" t="s">
        <v>69</v>
      </c>
      <c r="C80" s="107">
        <v>13090715315</v>
      </c>
      <c r="D80" s="107">
        <v>3971794322</v>
      </c>
      <c r="E80" s="108">
        <v>1339656059</v>
      </c>
      <c r="F80" s="116">
        <f>D80-E80</f>
        <v>2632138263</v>
      </c>
      <c r="G80" s="22">
        <f t="shared" si="9"/>
        <v>0.33729240499176077</v>
      </c>
    </row>
    <row r="81" spans="1:8" ht="24" x14ac:dyDescent="0.25">
      <c r="A81" s="44">
        <v>211</v>
      </c>
      <c r="B81" s="45" t="s">
        <v>74</v>
      </c>
      <c r="C81" s="127">
        <f>C82</f>
        <v>1577732001</v>
      </c>
      <c r="D81" s="127">
        <f>D82</f>
        <v>3514456042</v>
      </c>
      <c r="E81" s="127">
        <f t="shared" ref="E81" si="12">E82</f>
        <v>1614717987</v>
      </c>
      <c r="F81" s="125">
        <f t="shared" ref="F81:F82" si="13">D81-E81</f>
        <v>1899738055</v>
      </c>
      <c r="G81" s="65">
        <f t="shared" si="9"/>
        <v>0.45945032963937693</v>
      </c>
    </row>
    <row r="82" spans="1:8" ht="24" x14ac:dyDescent="0.25">
      <c r="A82" s="43">
        <v>2117051</v>
      </c>
      <c r="B82" s="42" t="s">
        <v>70</v>
      </c>
      <c r="C82" s="107">
        <v>1577732001</v>
      </c>
      <c r="D82" s="107">
        <v>3514456042</v>
      </c>
      <c r="E82" s="108">
        <v>1614717987</v>
      </c>
      <c r="F82" s="116">
        <f t="shared" si="13"/>
        <v>1899738055</v>
      </c>
      <c r="G82" s="22">
        <f t="shared" si="9"/>
        <v>0.45945032963937693</v>
      </c>
    </row>
    <row r="83" spans="1:8" ht="24" customHeight="1" x14ac:dyDescent="0.25">
      <c r="A83" s="27"/>
      <c r="B83" s="41" t="s">
        <v>29</v>
      </c>
      <c r="C83" s="115">
        <f>C10+C75+C78</f>
        <v>23948836435</v>
      </c>
      <c r="D83" s="115">
        <f>D10+D75+D78</f>
        <v>18036846882</v>
      </c>
      <c r="E83" s="124">
        <f>E10+E75+E78</f>
        <v>13023646334</v>
      </c>
      <c r="F83" s="116">
        <f>D83-E83</f>
        <v>5013200548</v>
      </c>
      <c r="G83" s="22">
        <f>E83/D83</f>
        <v>0.72205781970667171</v>
      </c>
    </row>
    <row r="84" spans="1:8" x14ac:dyDescent="0.25">
      <c r="A84" s="28"/>
      <c r="B84" s="29"/>
      <c r="C84" s="29"/>
      <c r="D84" s="108"/>
      <c r="E84" s="29"/>
      <c r="F84" s="29"/>
      <c r="G84" s="29"/>
    </row>
    <row r="85" spans="1:8" x14ac:dyDescent="0.25">
      <c r="B85" s="30" t="s">
        <v>27</v>
      </c>
    </row>
    <row r="86" spans="1:8" x14ac:dyDescent="0.25">
      <c r="D86" s="31" t="s">
        <v>27</v>
      </c>
      <c r="E86" s="32" t="s">
        <v>27</v>
      </c>
    </row>
    <row r="87" spans="1:8" x14ac:dyDescent="0.25">
      <c r="A87" s="33" t="s">
        <v>30</v>
      </c>
      <c r="B87" s="34" t="s">
        <v>31</v>
      </c>
      <c r="E87" s="35" t="s">
        <v>27</v>
      </c>
      <c r="F87" s="35" t="s">
        <v>27</v>
      </c>
    </row>
    <row r="88" spans="1:8" ht="45" x14ac:dyDescent="0.25">
      <c r="A88" s="33"/>
      <c r="B88" s="36" t="s">
        <v>32</v>
      </c>
      <c r="D88" s="8"/>
    </row>
    <row r="89" spans="1:8" x14ac:dyDescent="0.25">
      <c r="D89" s="8"/>
    </row>
    <row r="90" spans="1:8" x14ac:dyDescent="0.25">
      <c r="A90" s="138"/>
      <c r="B90" s="138"/>
      <c r="C90" s="138"/>
      <c r="D90" s="138"/>
      <c r="E90" s="138"/>
      <c r="F90" s="138"/>
      <c r="G90" s="138"/>
      <c r="H90" s="138"/>
    </row>
    <row r="96" spans="1:8" x14ac:dyDescent="0.25">
      <c r="B96" t="s">
        <v>27</v>
      </c>
      <c r="D96" s="31" t="s">
        <v>27</v>
      </c>
    </row>
    <row r="97" spans="2:4" x14ac:dyDescent="0.25">
      <c r="B97" t="s">
        <v>27</v>
      </c>
      <c r="D97" s="31" t="s">
        <v>27</v>
      </c>
    </row>
  </sheetData>
  <mergeCells count="6">
    <mergeCell ref="A90:H90"/>
    <mergeCell ref="F7:F8"/>
    <mergeCell ref="A2:E2"/>
    <mergeCell ref="A1:E1"/>
    <mergeCell ref="F1:G2"/>
    <mergeCell ref="F5:G5"/>
  </mergeCells>
  <pageMargins left="0.39370078740157483" right="0.31496062992125984" top="0.74803149606299213" bottom="0.74803149606299213" header="0.31496062992125984" footer="0.31496062992125984"/>
  <pageSetup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52"/>
  <sheetViews>
    <sheetView zoomScaleNormal="100" workbookViewId="0">
      <selection activeCell="E141" sqref="E141:F143"/>
    </sheetView>
  </sheetViews>
  <sheetFormatPr baseColWidth="10" defaultRowHeight="15" x14ac:dyDescent="0.25"/>
  <cols>
    <col min="2" max="2" width="8.85546875" customWidth="1"/>
    <col min="3" max="3" width="31.85546875" customWidth="1"/>
    <col min="4" max="4" width="19.85546875" customWidth="1"/>
    <col min="5" max="5" width="23" customWidth="1"/>
    <col min="6" max="6" width="17.5703125" customWidth="1"/>
    <col min="9" max="9" width="12.5703125" bestFit="1" customWidth="1"/>
  </cols>
  <sheetData>
    <row r="1" spans="1:9" ht="15.75" x14ac:dyDescent="0.25">
      <c r="A1" s="151"/>
      <c r="B1" s="142" t="s">
        <v>0</v>
      </c>
      <c r="C1" s="143"/>
      <c r="D1" s="143"/>
      <c r="E1" s="147"/>
      <c r="F1" s="148"/>
      <c r="G1" s="152"/>
      <c r="H1" s="152"/>
      <c r="I1" s="66"/>
    </row>
    <row r="2" spans="1:9" ht="15.75" x14ac:dyDescent="0.25">
      <c r="A2" s="151"/>
      <c r="B2" s="140" t="s">
        <v>79</v>
      </c>
      <c r="C2" s="141"/>
      <c r="D2" s="141"/>
      <c r="E2" s="149"/>
      <c r="F2" s="150"/>
      <c r="G2" s="152"/>
      <c r="H2" s="152"/>
      <c r="I2" s="66"/>
    </row>
    <row r="3" spans="1:9" x14ac:dyDescent="0.25">
      <c r="A3" s="49" t="s">
        <v>2</v>
      </c>
      <c r="B3" s="67" t="s">
        <v>80</v>
      </c>
      <c r="C3" s="49" t="s">
        <v>4</v>
      </c>
      <c r="D3" s="3">
        <v>4</v>
      </c>
      <c r="E3" s="4" t="s">
        <v>5</v>
      </c>
      <c r="F3" s="5">
        <v>2018</v>
      </c>
      <c r="G3" s="49" t="s">
        <v>6</v>
      </c>
      <c r="H3" s="68" t="s">
        <v>27</v>
      </c>
      <c r="I3" s="66"/>
    </row>
    <row r="4" spans="1:9" x14ac:dyDescent="0.25">
      <c r="A4" s="7"/>
      <c r="B4" s="8"/>
      <c r="C4" s="9"/>
      <c r="D4" s="8"/>
      <c r="E4" s="10"/>
      <c r="F4" s="10"/>
      <c r="G4" s="10"/>
      <c r="H4" s="11"/>
      <c r="I4" s="69"/>
    </row>
    <row r="5" spans="1:9" x14ac:dyDescent="0.25">
      <c r="B5" s="9" t="s">
        <v>7</v>
      </c>
      <c r="C5" s="11"/>
      <c r="D5" s="11"/>
      <c r="E5" s="9" t="s">
        <v>8</v>
      </c>
      <c r="F5" s="70" t="s">
        <v>91</v>
      </c>
      <c r="G5" s="11"/>
      <c r="H5" s="11"/>
      <c r="I5" s="69"/>
    </row>
    <row r="6" spans="1:9" x14ac:dyDescent="0.25">
      <c r="A6" s="8"/>
      <c r="B6" s="12"/>
      <c r="C6" s="12"/>
      <c r="D6" s="12"/>
      <c r="E6" s="12"/>
      <c r="F6" s="12"/>
      <c r="G6" s="12"/>
      <c r="H6" s="12"/>
      <c r="I6" s="71"/>
    </row>
    <row r="7" spans="1:9" x14ac:dyDescent="0.25">
      <c r="B7" s="153" t="s">
        <v>81</v>
      </c>
      <c r="C7" s="154" t="s">
        <v>82</v>
      </c>
      <c r="D7" s="154" t="s">
        <v>83</v>
      </c>
      <c r="E7" s="154" t="s">
        <v>84</v>
      </c>
      <c r="F7" s="154" t="s">
        <v>85</v>
      </c>
      <c r="G7" s="11"/>
      <c r="I7" s="71"/>
    </row>
    <row r="8" spans="1:9" x14ac:dyDescent="0.25">
      <c r="B8" s="153"/>
      <c r="C8" s="154"/>
      <c r="D8" s="154"/>
      <c r="E8" s="154"/>
      <c r="F8" s="154"/>
      <c r="G8" s="11"/>
      <c r="H8" s="155"/>
      <c r="I8" s="155"/>
    </row>
    <row r="9" spans="1:9" x14ac:dyDescent="0.25">
      <c r="B9" s="51"/>
      <c r="C9" s="52"/>
      <c r="D9" s="15"/>
      <c r="E9" s="16"/>
      <c r="F9" s="17"/>
      <c r="G9" s="11"/>
      <c r="I9" s="71"/>
    </row>
    <row r="10" spans="1:9" x14ac:dyDescent="0.25">
      <c r="B10" s="91" t="s">
        <v>19</v>
      </c>
      <c r="C10" s="92" t="s">
        <v>86</v>
      </c>
      <c r="D10" s="93">
        <f>SUM(D11+D114+D118)</f>
        <v>414334274</v>
      </c>
      <c r="E10" s="94"/>
      <c r="F10" s="94"/>
      <c r="G10" s="11"/>
      <c r="I10" s="71"/>
    </row>
    <row r="11" spans="1:9" x14ac:dyDescent="0.25">
      <c r="B11" s="95">
        <v>2</v>
      </c>
      <c r="C11" s="96" t="s">
        <v>87</v>
      </c>
      <c r="D11" s="97">
        <f>D12+D62+D114</f>
        <v>373264969</v>
      </c>
      <c r="E11" s="98"/>
      <c r="F11" s="98"/>
      <c r="G11" s="11"/>
      <c r="I11" s="71"/>
    </row>
    <row r="12" spans="1:9" x14ac:dyDescent="0.25">
      <c r="B12" s="85">
        <v>201</v>
      </c>
      <c r="C12" s="84" t="s">
        <v>88</v>
      </c>
      <c r="D12" s="83">
        <f>D13+D16+D19+D22+D25+D28+D31+D34+D37+D41+D44+D47+D50+D53+D56+D59</f>
        <v>2600000</v>
      </c>
      <c r="E12" s="74"/>
      <c r="F12" s="74"/>
      <c r="G12" s="11"/>
      <c r="I12" s="71"/>
    </row>
    <row r="13" spans="1:9" ht="21" customHeight="1" x14ac:dyDescent="0.25">
      <c r="A13" s="79"/>
      <c r="B13" s="43">
        <v>201490</v>
      </c>
      <c r="C13" s="42" t="s">
        <v>34</v>
      </c>
      <c r="D13" s="81">
        <f>D14</f>
        <v>2000000</v>
      </c>
      <c r="E13" s="82" t="s">
        <v>93</v>
      </c>
      <c r="F13" s="132" t="s">
        <v>91</v>
      </c>
      <c r="G13" s="11"/>
      <c r="I13" s="71"/>
    </row>
    <row r="14" spans="1:9" x14ac:dyDescent="0.25">
      <c r="A14" s="79"/>
      <c r="B14" s="43"/>
      <c r="C14" s="131" t="s">
        <v>92</v>
      </c>
      <c r="D14" s="81">
        <v>2000000</v>
      </c>
      <c r="E14" s="82" t="s">
        <v>93</v>
      </c>
      <c r="F14" s="132" t="s">
        <v>91</v>
      </c>
      <c r="G14" s="11"/>
      <c r="I14" s="71"/>
    </row>
    <row r="15" spans="1:9" x14ac:dyDescent="0.25">
      <c r="A15" s="79"/>
      <c r="B15" s="43"/>
      <c r="C15" s="42"/>
      <c r="D15" s="81"/>
      <c r="E15" s="82"/>
      <c r="F15" s="82"/>
      <c r="G15" s="11"/>
      <c r="I15" s="71"/>
    </row>
    <row r="16" spans="1:9" ht="24" x14ac:dyDescent="0.25">
      <c r="A16" s="79"/>
      <c r="B16" s="43">
        <v>201590</v>
      </c>
      <c r="C16" s="42" t="s">
        <v>35</v>
      </c>
      <c r="D16" s="81">
        <f>D17</f>
        <v>0</v>
      </c>
      <c r="E16" s="82"/>
      <c r="F16" s="82"/>
      <c r="G16" s="11"/>
      <c r="I16" s="71"/>
    </row>
    <row r="17" spans="1:9" x14ac:dyDescent="0.25">
      <c r="A17" s="79"/>
      <c r="B17" s="43"/>
      <c r="C17" s="42"/>
      <c r="D17" s="81">
        <v>0</v>
      </c>
      <c r="E17" s="82"/>
      <c r="F17" s="82"/>
      <c r="G17" s="11"/>
      <c r="I17" s="71"/>
    </row>
    <row r="18" spans="1:9" x14ac:dyDescent="0.25">
      <c r="A18" s="79"/>
      <c r="B18" s="43"/>
      <c r="C18" s="42"/>
      <c r="D18" s="81"/>
      <c r="E18" s="82"/>
      <c r="F18" s="82"/>
      <c r="G18" s="11"/>
      <c r="I18" s="71"/>
    </row>
    <row r="19" spans="1:9" x14ac:dyDescent="0.25">
      <c r="A19" s="79"/>
      <c r="B19" s="43">
        <v>2011190</v>
      </c>
      <c r="C19" s="42" t="s">
        <v>36</v>
      </c>
      <c r="D19" s="81">
        <f>D20</f>
        <v>0</v>
      </c>
      <c r="E19" s="82"/>
      <c r="F19" s="82"/>
      <c r="G19" s="11"/>
      <c r="I19" s="71"/>
    </row>
    <row r="20" spans="1:9" x14ac:dyDescent="0.25">
      <c r="A20" s="79"/>
      <c r="B20" s="43"/>
      <c r="C20" s="42" t="s">
        <v>90</v>
      </c>
      <c r="D20" s="81">
        <v>0</v>
      </c>
      <c r="E20" s="82"/>
      <c r="F20" s="82"/>
      <c r="G20" s="11"/>
      <c r="I20" s="71"/>
    </row>
    <row r="21" spans="1:9" x14ac:dyDescent="0.25">
      <c r="A21" s="79"/>
      <c r="B21" s="43"/>
      <c r="C21" s="42"/>
      <c r="D21" s="81"/>
      <c r="E21" s="82"/>
      <c r="F21" s="82"/>
      <c r="G21" s="11"/>
      <c r="I21" s="71"/>
    </row>
    <row r="22" spans="1:9" x14ac:dyDescent="0.25">
      <c r="A22" s="79"/>
      <c r="B22" s="43">
        <v>2011290</v>
      </c>
      <c r="C22" s="42" t="s">
        <v>37</v>
      </c>
      <c r="D22" s="81">
        <f>D23</f>
        <v>0</v>
      </c>
      <c r="E22" s="82"/>
      <c r="F22" s="82"/>
      <c r="G22" s="11"/>
      <c r="I22" s="71"/>
    </row>
    <row r="23" spans="1:9" x14ac:dyDescent="0.25">
      <c r="A23" s="79"/>
      <c r="B23" s="43"/>
      <c r="C23" s="42"/>
      <c r="D23" s="81">
        <v>0</v>
      </c>
      <c r="E23" s="82"/>
      <c r="F23" s="82"/>
      <c r="G23" s="11"/>
      <c r="I23" s="71"/>
    </row>
    <row r="24" spans="1:9" x14ac:dyDescent="0.25">
      <c r="A24" s="79"/>
      <c r="B24" s="43"/>
      <c r="C24" s="42"/>
      <c r="D24" s="81"/>
      <c r="E24" s="82"/>
      <c r="F24" s="82"/>
      <c r="G24" s="11"/>
      <c r="I24" s="71"/>
    </row>
    <row r="25" spans="1:9" x14ac:dyDescent="0.25">
      <c r="A25" s="79"/>
      <c r="B25" s="43">
        <v>2011390</v>
      </c>
      <c r="C25" s="42" t="s">
        <v>38</v>
      </c>
      <c r="D25" s="81">
        <f>D26</f>
        <v>0</v>
      </c>
      <c r="E25" s="82"/>
      <c r="F25" s="82"/>
      <c r="G25" s="11"/>
      <c r="I25" s="71"/>
    </row>
    <row r="26" spans="1:9" x14ac:dyDescent="0.25">
      <c r="A26" s="79"/>
      <c r="B26" s="43"/>
      <c r="C26" s="42" t="s">
        <v>90</v>
      </c>
      <c r="D26" s="81">
        <v>0</v>
      </c>
      <c r="E26" s="82"/>
      <c r="F26" s="82"/>
      <c r="G26" s="11"/>
      <c r="I26" s="71"/>
    </row>
    <row r="27" spans="1:9" x14ac:dyDescent="0.25">
      <c r="A27" s="79"/>
      <c r="B27" s="43"/>
      <c r="C27" s="42"/>
      <c r="D27" s="81"/>
      <c r="E27" s="82"/>
      <c r="F27" s="82"/>
      <c r="G27" s="11"/>
      <c r="I27" s="71"/>
    </row>
    <row r="28" spans="1:9" x14ac:dyDescent="0.25">
      <c r="A28" s="79"/>
      <c r="B28" s="43">
        <v>2011490</v>
      </c>
      <c r="C28" s="42" t="s">
        <v>39</v>
      </c>
      <c r="D28" s="81">
        <f>D29</f>
        <v>0</v>
      </c>
      <c r="E28" s="82"/>
      <c r="F28" s="82"/>
      <c r="G28" s="11"/>
      <c r="I28" s="71"/>
    </row>
    <row r="29" spans="1:9" x14ac:dyDescent="0.25">
      <c r="A29" s="79"/>
      <c r="B29" s="43"/>
      <c r="C29" s="42" t="s">
        <v>27</v>
      </c>
      <c r="D29" s="81">
        <v>0</v>
      </c>
      <c r="E29" s="82"/>
      <c r="F29" s="82"/>
      <c r="G29" s="11"/>
      <c r="I29" s="71"/>
    </row>
    <row r="30" spans="1:9" x14ac:dyDescent="0.25">
      <c r="A30" s="79"/>
      <c r="B30" s="43"/>
      <c r="C30" s="42"/>
      <c r="D30" s="81"/>
      <c r="E30" s="82"/>
      <c r="F30" s="82"/>
      <c r="G30" s="11"/>
      <c r="I30" s="71"/>
    </row>
    <row r="31" spans="1:9" x14ac:dyDescent="0.25">
      <c r="A31" s="79"/>
      <c r="B31" s="43">
        <v>2011590</v>
      </c>
      <c r="C31" s="42" t="s">
        <v>40</v>
      </c>
      <c r="D31" s="81">
        <f>D32</f>
        <v>0</v>
      </c>
      <c r="E31" s="82"/>
      <c r="F31" s="82"/>
      <c r="G31" s="11"/>
      <c r="I31" s="71"/>
    </row>
    <row r="32" spans="1:9" x14ac:dyDescent="0.25">
      <c r="A32" s="79"/>
      <c r="B32" s="43"/>
      <c r="C32" s="42"/>
      <c r="D32" s="81">
        <v>0</v>
      </c>
      <c r="E32" s="82"/>
      <c r="F32" s="82"/>
      <c r="G32" s="11"/>
      <c r="I32" s="71"/>
    </row>
    <row r="33" spans="1:9" x14ac:dyDescent="0.25">
      <c r="A33" s="79"/>
      <c r="B33" s="43"/>
      <c r="C33" s="42"/>
      <c r="D33" s="81"/>
      <c r="E33" s="82"/>
      <c r="F33" s="82"/>
      <c r="G33" s="11"/>
      <c r="I33" s="71"/>
    </row>
    <row r="34" spans="1:9" x14ac:dyDescent="0.25">
      <c r="A34" s="79"/>
      <c r="B34" s="43">
        <v>2012190</v>
      </c>
      <c r="C34" s="42" t="s">
        <v>41</v>
      </c>
      <c r="D34" s="81">
        <f>D35</f>
        <v>0</v>
      </c>
      <c r="E34" s="82"/>
      <c r="F34" s="82"/>
      <c r="G34" s="11"/>
      <c r="I34" s="71"/>
    </row>
    <row r="35" spans="1:9" x14ac:dyDescent="0.25">
      <c r="A35" s="79"/>
      <c r="B35" s="43"/>
      <c r="C35" s="42" t="s">
        <v>27</v>
      </c>
      <c r="D35" s="81">
        <v>0</v>
      </c>
      <c r="E35" s="82"/>
      <c r="F35" s="82"/>
      <c r="G35" s="11"/>
      <c r="I35" s="71"/>
    </row>
    <row r="36" spans="1:9" x14ac:dyDescent="0.25">
      <c r="A36" s="79"/>
      <c r="B36" s="43"/>
      <c r="C36" s="42"/>
      <c r="D36" s="81"/>
      <c r="E36" s="82"/>
      <c r="F36" s="82"/>
      <c r="G36" s="11"/>
      <c r="I36" s="71"/>
    </row>
    <row r="37" spans="1:9" x14ac:dyDescent="0.25">
      <c r="A37" s="79"/>
      <c r="B37" s="43">
        <v>2012290</v>
      </c>
      <c r="C37" s="42" t="s">
        <v>42</v>
      </c>
      <c r="D37" s="81">
        <f>D38</f>
        <v>200000</v>
      </c>
      <c r="E37" s="82" t="s">
        <v>93</v>
      </c>
      <c r="F37" s="132" t="s">
        <v>91</v>
      </c>
      <c r="G37" s="11"/>
      <c r="I37" s="71"/>
    </row>
    <row r="38" spans="1:9" x14ac:dyDescent="0.25">
      <c r="A38" s="79"/>
      <c r="B38" s="43"/>
      <c r="C38" s="131" t="s">
        <v>92</v>
      </c>
      <c r="D38" s="81">
        <v>200000</v>
      </c>
      <c r="E38" s="82" t="s">
        <v>93</v>
      </c>
      <c r="F38" s="132" t="s">
        <v>91</v>
      </c>
      <c r="G38" s="11"/>
      <c r="I38" s="71"/>
    </row>
    <row r="39" spans="1:9" x14ac:dyDescent="0.25">
      <c r="A39" s="79"/>
      <c r="B39" s="43"/>
      <c r="C39" s="42"/>
      <c r="D39" s="81"/>
      <c r="E39" s="82"/>
      <c r="F39" s="82"/>
      <c r="G39" s="11"/>
      <c r="I39" s="71"/>
    </row>
    <row r="40" spans="1:9" x14ac:dyDescent="0.25">
      <c r="A40" s="79"/>
      <c r="B40" s="43"/>
      <c r="C40" s="42"/>
      <c r="D40" s="81"/>
      <c r="E40" s="82"/>
      <c r="F40" s="82"/>
      <c r="G40" s="11"/>
      <c r="I40" s="71"/>
    </row>
    <row r="41" spans="1:9" x14ac:dyDescent="0.25">
      <c r="A41" s="79"/>
      <c r="B41" s="43">
        <v>2012390</v>
      </c>
      <c r="C41" s="42" t="s">
        <v>43</v>
      </c>
      <c r="D41" s="81">
        <f>D42</f>
        <v>0</v>
      </c>
      <c r="E41" s="82"/>
      <c r="F41" s="82"/>
      <c r="G41" s="11"/>
      <c r="I41" s="71"/>
    </row>
    <row r="42" spans="1:9" x14ac:dyDescent="0.25">
      <c r="A42" s="79"/>
      <c r="B42" s="43"/>
      <c r="C42" s="42"/>
      <c r="D42" s="81">
        <v>0</v>
      </c>
      <c r="E42" s="82"/>
      <c r="F42" s="82"/>
      <c r="G42" s="11"/>
      <c r="I42" s="71"/>
    </row>
    <row r="43" spans="1:9" x14ac:dyDescent="0.25">
      <c r="A43" s="79"/>
      <c r="B43" s="43"/>
      <c r="C43" s="42"/>
      <c r="D43" s="81"/>
      <c r="E43" s="82"/>
      <c r="F43" s="82"/>
      <c r="G43" s="11"/>
      <c r="I43" s="71"/>
    </row>
    <row r="44" spans="1:9" x14ac:dyDescent="0.25">
      <c r="A44" s="79"/>
      <c r="B44" s="43">
        <v>2012490</v>
      </c>
      <c r="C44" s="42" t="s">
        <v>44</v>
      </c>
      <c r="D44" s="81">
        <f>D45</f>
        <v>0</v>
      </c>
      <c r="E44" s="82"/>
      <c r="F44" s="82"/>
      <c r="G44" s="11"/>
      <c r="I44" s="71"/>
    </row>
    <row r="45" spans="1:9" x14ac:dyDescent="0.25">
      <c r="A45" s="79"/>
      <c r="B45" s="43"/>
      <c r="C45" s="42"/>
      <c r="D45" s="81">
        <v>0</v>
      </c>
      <c r="E45" s="82"/>
      <c r="F45" s="82"/>
      <c r="G45" s="11"/>
      <c r="I45" s="71"/>
    </row>
    <row r="46" spans="1:9" x14ac:dyDescent="0.25">
      <c r="A46" s="79"/>
      <c r="B46" s="43"/>
      <c r="C46" s="42"/>
      <c r="D46" s="81"/>
      <c r="E46" s="82"/>
      <c r="F46" s="82"/>
      <c r="G46" s="11"/>
      <c r="I46" s="71"/>
    </row>
    <row r="47" spans="1:9" x14ac:dyDescent="0.25">
      <c r="A47" s="79"/>
      <c r="B47" s="43">
        <v>2012590</v>
      </c>
      <c r="C47" s="42" t="s">
        <v>45</v>
      </c>
      <c r="D47" s="81">
        <f>D48</f>
        <v>0</v>
      </c>
      <c r="E47" s="82"/>
      <c r="F47" s="82"/>
      <c r="G47" s="11"/>
      <c r="I47" s="71"/>
    </row>
    <row r="48" spans="1:9" x14ac:dyDescent="0.25">
      <c r="A48" s="79"/>
      <c r="B48" s="43"/>
      <c r="C48" s="42"/>
      <c r="D48" s="81">
        <v>0</v>
      </c>
      <c r="E48" s="82"/>
      <c r="F48" s="82"/>
      <c r="G48" s="11"/>
      <c r="I48" s="71"/>
    </row>
    <row r="49" spans="1:9" x14ac:dyDescent="0.25">
      <c r="A49" s="79"/>
      <c r="B49" s="43"/>
      <c r="C49" s="42"/>
      <c r="D49" s="81"/>
      <c r="E49" s="82"/>
      <c r="F49" s="82"/>
      <c r="G49" s="11"/>
      <c r="I49" s="71"/>
    </row>
    <row r="50" spans="1:9" x14ac:dyDescent="0.25">
      <c r="A50" s="79"/>
      <c r="B50" s="43">
        <v>2012690</v>
      </c>
      <c r="C50" s="42" t="s">
        <v>46</v>
      </c>
      <c r="D50" s="81">
        <f>D51</f>
        <v>0</v>
      </c>
      <c r="E50" s="82"/>
      <c r="F50" s="82"/>
      <c r="G50" s="11"/>
      <c r="I50" s="71"/>
    </row>
    <row r="51" spans="1:9" x14ac:dyDescent="0.25">
      <c r="A51" s="79"/>
      <c r="B51" s="43"/>
      <c r="C51" s="42"/>
      <c r="D51" s="81"/>
      <c r="E51" s="82"/>
      <c r="F51" s="82"/>
      <c r="G51" s="11"/>
      <c r="I51" s="71"/>
    </row>
    <row r="52" spans="1:9" x14ac:dyDescent="0.25">
      <c r="A52" s="79"/>
      <c r="B52" s="43"/>
      <c r="C52" s="42"/>
      <c r="D52" s="81"/>
      <c r="E52" s="82"/>
      <c r="F52" s="82"/>
      <c r="G52" s="11"/>
      <c r="I52" s="71"/>
    </row>
    <row r="53" spans="1:9" x14ac:dyDescent="0.25">
      <c r="A53" s="79"/>
      <c r="B53" s="43">
        <v>2012790</v>
      </c>
      <c r="C53" s="42" t="s">
        <v>47</v>
      </c>
      <c r="D53" s="81">
        <f>D54</f>
        <v>0</v>
      </c>
      <c r="E53" s="82"/>
      <c r="F53" s="82"/>
      <c r="G53" s="11"/>
      <c r="I53" s="71"/>
    </row>
    <row r="54" spans="1:9" x14ac:dyDescent="0.25">
      <c r="A54" s="79"/>
      <c r="B54" s="43"/>
      <c r="C54" s="42" t="s">
        <v>27</v>
      </c>
      <c r="D54" s="81">
        <v>0</v>
      </c>
      <c r="E54" s="82"/>
      <c r="F54" s="82"/>
      <c r="G54" s="11"/>
      <c r="I54" s="71"/>
    </row>
    <row r="55" spans="1:9" x14ac:dyDescent="0.25">
      <c r="A55" s="79"/>
      <c r="B55" s="43"/>
      <c r="C55" s="42"/>
      <c r="D55" s="81"/>
      <c r="E55" s="82"/>
      <c r="F55" s="82"/>
      <c r="G55" s="11"/>
      <c r="I55" s="71"/>
    </row>
    <row r="56" spans="1:9" x14ac:dyDescent="0.25">
      <c r="A56" s="79"/>
      <c r="B56" s="43">
        <v>2013190</v>
      </c>
      <c r="C56" s="42" t="s">
        <v>48</v>
      </c>
      <c r="D56" s="81">
        <f>D57</f>
        <v>400000</v>
      </c>
      <c r="E56" s="82" t="s">
        <v>93</v>
      </c>
      <c r="F56" s="132" t="s">
        <v>91</v>
      </c>
      <c r="G56" s="11"/>
      <c r="I56" s="71"/>
    </row>
    <row r="57" spans="1:9" x14ac:dyDescent="0.25">
      <c r="A57" s="79"/>
      <c r="B57" s="61"/>
      <c r="C57" s="131" t="s">
        <v>92</v>
      </c>
      <c r="D57" s="81">
        <v>400000</v>
      </c>
      <c r="E57" s="82" t="s">
        <v>93</v>
      </c>
      <c r="F57" s="132" t="s">
        <v>91</v>
      </c>
      <c r="G57" s="11"/>
      <c r="I57" s="71"/>
    </row>
    <row r="58" spans="1:9" x14ac:dyDescent="0.25">
      <c r="A58" s="79"/>
      <c r="B58" s="61"/>
      <c r="C58" s="62"/>
      <c r="D58" s="81"/>
      <c r="E58" s="82"/>
      <c r="F58" s="82"/>
      <c r="G58" s="11"/>
      <c r="H58" s="106"/>
      <c r="I58" s="71"/>
    </row>
    <row r="59" spans="1:9" x14ac:dyDescent="0.25">
      <c r="A59" s="79"/>
      <c r="B59" s="61">
        <v>2013290</v>
      </c>
      <c r="C59" s="62" t="s">
        <v>49</v>
      </c>
      <c r="D59" s="81">
        <f>D60</f>
        <v>0</v>
      </c>
      <c r="E59" s="82"/>
      <c r="F59" s="82"/>
      <c r="G59" s="11"/>
      <c r="I59" s="71"/>
    </row>
    <row r="60" spans="1:9" x14ac:dyDescent="0.25">
      <c r="A60" s="79"/>
      <c r="B60" s="80"/>
      <c r="C60" s="42" t="s">
        <v>27</v>
      </c>
      <c r="D60" s="81">
        <v>0</v>
      </c>
      <c r="E60" s="82"/>
      <c r="F60" s="82"/>
      <c r="G60" s="11"/>
      <c r="I60" s="71"/>
    </row>
    <row r="61" spans="1:9" x14ac:dyDescent="0.25">
      <c r="A61" s="79"/>
      <c r="B61" s="80"/>
      <c r="C61" s="80"/>
      <c r="D61" s="105"/>
      <c r="E61" s="82"/>
      <c r="F61" s="82"/>
      <c r="G61" s="11"/>
      <c r="I61" s="71"/>
    </row>
    <row r="62" spans="1:9" x14ac:dyDescent="0.25">
      <c r="A62" s="79"/>
      <c r="B62" s="89">
        <v>202</v>
      </c>
      <c r="C62" s="90" t="s">
        <v>23</v>
      </c>
      <c r="D62" s="104">
        <f>D63+D69+D72+D75+D78+D81+D84+D87+D90+D93+D96+D99+D102+D105+D108+D111</f>
        <v>365776101</v>
      </c>
      <c r="E62" s="82" t="s">
        <v>93</v>
      </c>
      <c r="F62" s="132" t="s">
        <v>91</v>
      </c>
      <c r="G62" s="11"/>
      <c r="I62" s="71"/>
    </row>
    <row r="63" spans="1:9" x14ac:dyDescent="0.25">
      <c r="A63" s="79"/>
      <c r="B63" s="43">
        <v>2021090</v>
      </c>
      <c r="C63" s="42" t="s">
        <v>50</v>
      </c>
      <c r="D63" s="105">
        <f>D64</f>
        <v>1900112</v>
      </c>
      <c r="E63" s="82" t="s">
        <v>93</v>
      </c>
      <c r="F63" s="132" t="s">
        <v>91</v>
      </c>
      <c r="G63" s="11"/>
      <c r="I63" s="103" t="s">
        <v>27</v>
      </c>
    </row>
    <row r="64" spans="1:9" x14ac:dyDescent="0.25">
      <c r="A64" s="79"/>
      <c r="B64" s="43"/>
      <c r="C64" s="131" t="s">
        <v>92</v>
      </c>
      <c r="D64" s="105">
        <v>1900112</v>
      </c>
      <c r="E64" s="82" t="s">
        <v>93</v>
      </c>
      <c r="F64" s="132" t="s">
        <v>91</v>
      </c>
      <c r="G64" s="11"/>
      <c r="I64" s="71"/>
    </row>
    <row r="65" spans="1:9" x14ac:dyDescent="0.25">
      <c r="A65" s="79"/>
      <c r="B65" s="43"/>
      <c r="C65" s="42"/>
      <c r="D65" s="105"/>
      <c r="E65" s="82"/>
      <c r="F65" s="82"/>
      <c r="G65" s="11"/>
      <c r="I65" s="71"/>
    </row>
    <row r="66" spans="1:9" x14ac:dyDescent="0.25">
      <c r="A66" s="79"/>
      <c r="B66" s="43">
        <v>2021110</v>
      </c>
      <c r="C66" s="42" t="s">
        <v>51</v>
      </c>
      <c r="D66" s="105">
        <v>0</v>
      </c>
      <c r="E66" s="82"/>
      <c r="F66" s="82"/>
      <c r="G66" s="11"/>
      <c r="I66" s="71"/>
    </row>
    <row r="67" spans="1:9" x14ac:dyDescent="0.25">
      <c r="A67" s="79"/>
      <c r="B67" s="43"/>
      <c r="C67" s="42"/>
      <c r="D67" s="105"/>
      <c r="E67" s="82"/>
      <c r="F67" s="82"/>
      <c r="G67" s="11"/>
      <c r="I67" s="71"/>
    </row>
    <row r="68" spans="1:9" x14ac:dyDescent="0.25">
      <c r="A68" s="79"/>
      <c r="B68" s="43"/>
      <c r="C68" s="42"/>
      <c r="D68" s="105"/>
      <c r="E68" s="82"/>
      <c r="F68" s="82"/>
      <c r="G68" s="11"/>
      <c r="I68" s="71"/>
    </row>
    <row r="69" spans="1:9" x14ac:dyDescent="0.25">
      <c r="A69" s="79"/>
      <c r="B69" s="43">
        <v>2021190</v>
      </c>
      <c r="C69" s="42" t="s">
        <v>51</v>
      </c>
      <c r="D69" s="105">
        <f>D70</f>
        <v>320338812</v>
      </c>
      <c r="E69" s="82" t="s">
        <v>93</v>
      </c>
      <c r="F69" s="132" t="s">
        <v>91</v>
      </c>
      <c r="G69" s="11"/>
      <c r="I69" s="71"/>
    </row>
    <row r="70" spans="1:9" x14ac:dyDescent="0.25">
      <c r="A70" s="79"/>
      <c r="B70" s="43"/>
      <c r="C70" s="131" t="s">
        <v>92</v>
      </c>
      <c r="D70" s="105">
        <v>320338812</v>
      </c>
      <c r="E70" s="82" t="s">
        <v>93</v>
      </c>
      <c r="F70" s="132" t="s">
        <v>91</v>
      </c>
      <c r="G70" s="11"/>
      <c r="I70" s="71"/>
    </row>
    <row r="71" spans="1:9" x14ac:dyDescent="0.25">
      <c r="A71" s="79"/>
      <c r="B71" s="43"/>
      <c r="C71" s="42"/>
      <c r="D71" s="105"/>
      <c r="E71" s="82"/>
      <c r="F71" s="82"/>
      <c r="G71" s="11"/>
      <c r="I71" s="71"/>
    </row>
    <row r="72" spans="1:9" x14ac:dyDescent="0.25">
      <c r="A72" s="79"/>
      <c r="B72" s="43">
        <v>202390</v>
      </c>
      <c r="C72" s="42" t="s">
        <v>52</v>
      </c>
      <c r="D72" s="105">
        <f>D73</f>
        <v>0</v>
      </c>
      <c r="E72" s="82"/>
      <c r="F72" s="82"/>
      <c r="G72" s="11"/>
      <c r="I72" s="71"/>
    </row>
    <row r="73" spans="1:9" x14ac:dyDescent="0.25">
      <c r="A73" s="79"/>
      <c r="B73" s="43"/>
      <c r="C73" s="42" t="s">
        <v>27</v>
      </c>
      <c r="D73" s="105">
        <v>0</v>
      </c>
      <c r="E73" s="82"/>
      <c r="F73" s="82"/>
      <c r="G73" s="11"/>
      <c r="I73" s="71"/>
    </row>
    <row r="74" spans="1:9" x14ac:dyDescent="0.25">
      <c r="A74" s="79"/>
      <c r="B74" s="43"/>
      <c r="C74" s="42"/>
      <c r="D74" s="105"/>
      <c r="E74" s="82"/>
      <c r="F74" s="82"/>
      <c r="G74" s="11"/>
      <c r="I74" s="71"/>
    </row>
    <row r="75" spans="1:9" x14ac:dyDescent="0.25">
      <c r="A75" s="79"/>
      <c r="B75" s="43">
        <v>202690</v>
      </c>
      <c r="C75" s="42" t="s">
        <v>53</v>
      </c>
      <c r="D75" s="105">
        <f>D76</f>
        <v>0</v>
      </c>
      <c r="E75" s="82"/>
      <c r="F75" s="82"/>
      <c r="G75" s="11"/>
      <c r="I75" s="71"/>
    </row>
    <row r="76" spans="1:9" x14ac:dyDescent="0.25">
      <c r="A76" s="79"/>
      <c r="B76" s="43"/>
      <c r="C76" s="42"/>
      <c r="D76" s="105">
        <v>0</v>
      </c>
      <c r="E76" s="82"/>
      <c r="F76" s="82"/>
      <c r="G76" s="11"/>
      <c r="I76" s="71"/>
    </row>
    <row r="77" spans="1:9" x14ac:dyDescent="0.25">
      <c r="A77" s="79"/>
      <c r="B77" s="43"/>
      <c r="C77" s="42"/>
      <c r="D77" s="105"/>
      <c r="E77" s="82"/>
      <c r="F77" s="82"/>
      <c r="G77" s="11"/>
      <c r="I77" s="71"/>
    </row>
    <row r="78" spans="1:9" x14ac:dyDescent="0.25">
      <c r="A78" s="79"/>
      <c r="B78" s="43">
        <v>202790</v>
      </c>
      <c r="C78" s="42" t="s">
        <v>54</v>
      </c>
      <c r="D78" s="105">
        <f>D79</f>
        <v>460227</v>
      </c>
      <c r="E78" s="82" t="s">
        <v>93</v>
      </c>
      <c r="F78" s="132" t="s">
        <v>91</v>
      </c>
      <c r="G78" s="11"/>
      <c r="I78" s="71"/>
    </row>
    <row r="79" spans="1:9" x14ac:dyDescent="0.25">
      <c r="A79" s="79"/>
      <c r="B79" s="43"/>
      <c r="C79" s="131" t="s">
        <v>92</v>
      </c>
      <c r="D79" s="105">
        <v>460227</v>
      </c>
      <c r="E79" s="82" t="s">
        <v>93</v>
      </c>
      <c r="F79" s="132" t="s">
        <v>91</v>
      </c>
      <c r="G79" s="11"/>
      <c r="I79" s="71"/>
    </row>
    <row r="80" spans="1:9" x14ac:dyDescent="0.25">
      <c r="A80" s="79"/>
      <c r="B80" s="43"/>
      <c r="C80" s="42"/>
      <c r="D80" s="105"/>
      <c r="E80" s="82"/>
      <c r="F80" s="82"/>
      <c r="G80" s="11"/>
      <c r="I80" s="71"/>
    </row>
    <row r="81" spans="1:9" x14ac:dyDescent="0.25">
      <c r="A81" s="79"/>
      <c r="B81" s="43">
        <v>202890</v>
      </c>
      <c r="C81" s="42" t="s">
        <v>55</v>
      </c>
      <c r="D81" s="105">
        <f>D82</f>
        <v>2594363</v>
      </c>
      <c r="E81" s="82" t="s">
        <v>93</v>
      </c>
      <c r="F81" s="132" t="s">
        <v>91</v>
      </c>
      <c r="G81" s="11"/>
      <c r="I81" s="71"/>
    </row>
    <row r="82" spans="1:9" x14ac:dyDescent="0.25">
      <c r="A82" s="79"/>
      <c r="B82" s="43"/>
      <c r="C82" s="131" t="s">
        <v>92</v>
      </c>
      <c r="D82" s="105">
        <v>2594363</v>
      </c>
      <c r="E82" s="82" t="s">
        <v>93</v>
      </c>
      <c r="F82" s="132" t="s">
        <v>91</v>
      </c>
      <c r="G82" s="11"/>
      <c r="I82" s="71"/>
    </row>
    <row r="83" spans="1:9" x14ac:dyDescent="0.25">
      <c r="A83" s="79"/>
      <c r="B83" s="43"/>
      <c r="C83" s="42"/>
      <c r="D83" s="105" t="s">
        <v>89</v>
      </c>
      <c r="E83" s="82"/>
      <c r="F83" s="82"/>
      <c r="G83" s="11"/>
      <c r="I83" s="71"/>
    </row>
    <row r="84" spans="1:9" x14ac:dyDescent="0.25">
      <c r="A84" s="79"/>
      <c r="B84" s="43">
        <v>2021390</v>
      </c>
      <c r="C84" s="42" t="s">
        <v>56</v>
      </c>
      <c r="D84" s="105">
        <f>D85</f>
        <v>0</v>
      </c>
      <c r="E84" s="82"/>
      <c r="F84" s="82"/>
      <c r="G84" s="11"/>
      <c r="I84" s="71"/>
    </row>
    <row r="85" spans="1:9" x14ac:dyDescent="0.25">
      <c r="A85" s="79"/>
      <c r="B85" s="43"/>
      <c r="C85" s="42" t="s">
        <v>27</v>
      </c>
      <c r="D85" s="105">
        <v>0</v>
      </c>
      <c r="E85" s="82"/>
      <c r="F85" s="82"/>
      <c r="G85" s="11"/>
      <c r="I85" s="71"/>
    </row>
    <row r="86" spans="1:9" x14ac:dyDescent="0.25">
      <c r="A86" s="79"/>
      <c r="B86" s="43"/>
      <c r="C86" s="42"/>
      <c r="D86" s="105"/>
      <c r="E86" s="82"/>
      <c r="F86" s="82"/>
      <c r="G86" s="11"/>
      <c r="I86" s="71"/>
    </row>
    <row r="87" spans="1:9" x14ac:dyDescent="0.25">
      <c r="A87" s="79"/>
      <c r="B87" s="43">
        <v>2021690</v>
      </c>
      <c r="C87" s="42" t="s">
        <v>57</v>
      </c>
      <c r="D87" s="105">
        <f>D88</f>
        <v>24730800</v>
      </c>
      <c r="E87" s="82" t="s">
        <v>93</v>
      </c>
      <c r="F87" s="132" t="s">
        <v>91</v>
      </c>
      <c r="G87" s="11"/>
      <c r="I87" s="71"/>
    </row>
    <row r="88" spans="1:9" x14ac:dyDescent="0.25">
      <c r="A88" s="79"/>
      <c r="B88" s="43"/>
      <c r="C88" s="131" t="s">
        <v>92</v>
      </c>
      <c r="D88" s="105">
        <v>24730800</v>
      </c>
      <c r="E88" s="82" t="s">
        <v>93</v>
      </c>
      <c r="F88" s="132" t="s">
        <v>91</v>
      </c>
      <c r="G88" s="11"/>
      <c r="I88" s="71"/>
    </row>
    <row r="89" spans="1:9" x14ac:dyDescent="0.25">
      <c r="A89" s="79"/>
      <c r="B89" s="43"/>
      <c r="C89" s="42"/>
      <c r="D89" s="105"/>
      <c r="E89" s="82"/>
      <c r="F89" s="82"/>
      <c r="G89" s="11"/>
      <c r="I89" s="71"/>
    </row>
    <row r="90" spans="1:9" x14ac:dyDescent="0.25">
      <c r="A90" s="79"/>
      <c r="B90" s="43">
        <v>2021790</v>
      </c>
      <c r="C90" s="42" t="s">
        <v>58</v>
      </c>
      <c r="D90" s="105">
        <f>D91</f>
        <v>0</v>
      </c>
      <c r="E90" s="82"/>
      <c r="F90" s="82"/>
      <c r="G90" s="11"/>
      <c r="I90" s="71"/>
    </row>
    <row r="91" spans="1:9" x14ac:dyDescent="0.25">
      <c r="A91" s="79"/>
      <c r="B91" s="43"/>
      <c r="C91" s="42"/>
      <c r="D91" s="105">
        <v>0</v>
      </c>
      <c r="E91" s="82"/>
      <c r="F91" s="82"/>
      <c r="G91" s="11"/>
      <c r="I91" s="71"/>
    </row>
    <row r="92" spans="1:9" x14ac:dyDescent="0.25">
      <c r="A92" s="79"/>
      <c r="B92" s="43"/>
      <c r="C92" s="42"/>
      <c r="D92" s="105"/>
      <c r="E92" s="82"/>
      <c r="F92" s="82"/>
      <c r="G92" s="11"/>
      <c r="I92" s="71"/>
    </row>
    <row r="93" spans="1:9" x14ac:dyDescent="0.25">
      <c r="A93" s="79"/>
      <c r="B93" s="43">
        <v>2022190</v>
      </c>
      <c r="C93" s="42" t="s">
        <v>59</v>
      </c>
      <c r="D93" s="105">
        <f>D94</f>
        <v>0</v>
      </c>
      <c r="E93" s="82"/>
      <c r="F93" s="82"/>
      <c r="G93" s="11"/>
      <c r="I93" s="71"/>
    </row>
    <row r="94" spans="1:9" x14ac:dyDescent="0.25">
      <c r="A94" s="79"/>
      <c r="B94" s="43"/>
      <c r="C94" s="42" t="s">
        <v>90</v>
      </c>
      <c r="D94" s="105">
        <v>0</v>
      </c>
      <c r="E94" s="82"/>
      <c r="F94" s="82"/>
      <c r="G94" s="11"/>
      <c r="I94" s="71"/>
    </row>
    <row r="95" spans="1:9" x14ac:dyDescent="0.25">
      <c r="A95" s="79"/>
      <c r="B95" s="43"/>
      <c r="C95" s="42"/>
      <c r="D95" s="105"/>
      <c r="E95" s="82"/>
      <c r="F95" s="82"/>
      <c r="G95" s="11"/>
      <c r="I95" s="71"/>
    </row>
    <row r="96" spans="1:9" x14ac:dyDescent="0.25">
      <c r="A96" s="79"/>
      <c r="B96" s="43">
        <v>2022290</v>
      </c>
      <c r="C96" s="42" t="s">
        <v>60</v>
      </c>
      <c r="D96" s="105">
        <f>D97</f>
        <v>0</v>
      </c>
      <c r="E96" s="82"/>
      <c r="F96" s="82"/>
      <c r="G96" s="11"/>
      <c r="I96" s="71"/>
    </row>
    <row r="97" spans="1:9" x14ac:dyDescent="0.25">
      <c r="A97" s="79"/>
      <c r="B97" s="43"/>
      <c r="C97" s="42"/>
      <c r="D97" s="105">
        <v>0</v>
      </c>
      <c r="E97" s="82"/>
      <c r="F97" s="82"/>
      <c r="G97" s="11"/>
      <c r="I97" s="71"/>
    </row>
    <row r="98" spans="1:9" x14ac:dyDescent="0.25">
      <c r="A98" s="79"/>
      <c r="B98" s="43"/>
      <c r="C98" s="42"/>
      <c r="D98" s="105"/>
      <c r="E98" s="82"/>
      <c r="F98" s="82"/>
      <c r="G98" s="11"/>
      <c r="I98" s="71"/>
    </row>
    <row r="99" spans="1:9" x14ac:dyDescent="0.25">
      <c r="A99" s="79"/>
      <c r="B99" s="43">
        <v>2024190</v>
      </c>
      <c r="C99" s="42" t="s">
        <v>61</v>
      </c>
      <c r="D99" s="105">
        <f>D100</f>
        <v>3169787</v>
      </c>
      <c r="E99" s="82" t="s">
        <v>93</v>
      </c>
      <c r="F99" s="132" t="s">
        <v>91</v>
      </c>
      <c r="G99" s="11"/>
      <c r="I99" s="71"/>
    </row>
    <row r="100" spans="1:9" x14ac:dyDescent="0.25">
      <c r="A100" s="79"/>
      <c r="B100" s="43"/>
      <c r="C100" s="131" t="s">
        <v>92</v>
      </c>
      <c r="D100" s="105">
        <v>3169787</v>
      </c>
      <c r="E100" s="82" t="s">
        <v>93</v>
      </c>
      <c r="F100" s="132" t="s">
        <v>91</v>
      </c>
      <c r="G100" s="11"/>
      <c r="I100" s="71"/>
    </row>
    <row r="101" spans="1:9" x14ac:dyDescent="0.25">
      <c r="A101" s="79"/>
      <c r="B101" s="43"/>
      <c r="C101" s="42"/>
      <c r="D101" s="105"/>
      <c r="E101" s="82"/>
      <c r="F101" s="82"/>
      <c r="G101" s="11"/>
      <c r="I101" s="71"/>
    </row>
    <row r="102" spans="1:9" x14ac:dyDescent="0.25">
      <c r="A102" s="79"/>
      <c r="B102" s="43">
        <v>2024290</v>
      </c>
      <c r="C102" s="42" t="s">
        <v>62</v>
      </c>
      <c r="D102" s="105">
        <f>D103</f>
        <v>892000</v>
      </c>
      <c r="E102" s="82" t="s">
        <v>93</v>
      </c>
      <c r="F102" s="132" t="s">
        <v>91</v>
      </c>
      <c r="G102" s="11"/>
      <c r="I102" s="71"/>
    </row>
    <row r="103" spans="1:9" x14ac:dyDescent="0.25">
      <c r="A103" s="79"/>
      <c r="B103" s="43"/>
      <c r="C103" s="42" t="s">
        <v>27</v>
      </c>
      <c r="D103" s="105">
        <v>892000</v>
      </c>
      <c r="E103" s="82" t="s">
        <v>93</v>
      </c>
      <c r="F103" s="132" t="s">
        <v>91</v>
      </c>
      <c r="G103" s="11"/>
      <c r="I103" s="71"/>
    </row>
    <row r="104" spans="1:9" x14ac:dyDescent="0.25">
      <c r="A104" s="79"/>
      <c r="B104" s="43"/>
      <c r="C104" s="42"/>
      <c r="D104" s="105"/>
      <c r="E104" s="82"/>
      <c r="F104" s="82"/>
      <c r="G104" s="11"/>
      <c r="I104" s="71"/>
    </row>
    <row r="105" spans="1:9" x14ac:dyDescent="0.25">
      <c r="A105" s="79"/>
      <c r="B105" s="43">
        <v>2025190</v>
      </c>
      <c r="C105" s="42" t="s">
        <v>63</v>
      </c>
      <c r="D105" s="105">
        <f>D106</f>
        <v>600000</v>
      </c>
      <c r="E105" s="82" t="s">
        <v>93</v>
      </c>
      <c r="F105" s="132" t="s">
        <v>91</v>
      </c>
      <c r="G105" s="11"/>
      <c r="I105" s="71"/>
    </row>
    <row r="106" spans="1:9" x14ac:dyDescent="0.25">
      <c r="A106" s="79"/>
      <c r="B106" s="43"/>
      <c r="C106" s="131" t="s">
        <v>92</v>
      </c>
      <c r="D106" s="105">
        <v>600000</v>
      </c>
      <c r="E106" s="82" t="s">
        <v>93</v>
      </c>
      <c r="F106" s="132" t="s">
        <v>91</v>
      </c>
      <c r="G106" s="11"/>
      <c r="I106" s="71"/>
    </row>
    <row r="107" spans="1:9" x14ac:dyDescent="0.25">
      <c r="A107" s="79"/>
      <c r="B107" s="43"/>
      <c r="C107" s="42"/>
      <c r="D107" s="105"/>
      <c r="E107" s="82"/>
      <c r="F107" s="82"/>
      <c r="G107" s="11"/>
      <c r="I107" s="71"/>
    </row>
    <row r="108" spans="1:9" x14ac:dyDescent="0.25">
      <c r="A108" s="79"/>
      <c r="B108" s="43">
        <v>2025290</v>
      </c>
      <c r="C108" s="42" t="s">
        <v>64</v>
      </c>
      <c r="D108" s="105">
        <f>D109</f>
        <v>200000</v>
      </c>
      <c r="E108" s="82" t="s">
        <v>93</v>
      </c>
      <c r="F108" s="132" t="s">
        <v>91</v>
      </c>
      <c r="G108" s="11"/>
      <c r="I108" s="71"/>
    </row>
    <row r="109" spans="1:9" x14ac:dyDescent="0.25">
      <c r="A109" s="79"/>
      <c r="B109" s="43"/>
      <c r="C109" s="131" t="s">
        <v>92</v>
      </c>
      <c r="D109" s="105">
        <v>200000</v>
      </c>
      <c r="E109" s="82" t="s">
        <v>93</v>
      </c>
      <c r="F109" s="132" t="s">
        <v>91</v>
      </c>
      <c r="G109" s="11"/>
      <c r="I109" s="71"/>
    </row>
    <row r="110" spans="1:9" x14ac:dyDescent="0.25">
      <c r="A110" s="79"/>
      <c r="B110" s="43"/>
      <c r="C110" s="42"/>
      <c r="D110" s="105"/>
      <c r="E110" s="82"/>
      <c r="F110" s="82"/>
      <c r="G110" s="11"/>
      <c r="I110" s="71"/>
    </row>
    <row r="111" spans="1:9" x14ac:dyDescent="0.25">
      <c r="A111" s="79"/>
      <c r="B111" s="43">
        <v>2025490</v>
      </c>
      <c r="C111" s="42" t="s">
        <v>65</v>
      </c>
      <c r="D111" s="105">
        <f>D112</f>
        <v>10890000</v>
      </c>
      <c r="E111" s="82" t="s">
        <v>93</v>
      </c>
      <c r="F111" s="132" t="s">
        <v>91</v>
      </c>
      <c r="G111" s="11"/>
      <c r="I111" s="71"/>
    </row>
    <row r="112" spans="1:9" x14ac:dyDescent="0.25">
      <c r="A112" s="79"/>
      <c r="B112" s="43"/>
      <c r="C112" s="131" t="s">
        <v>92</v>
      </c>
      <c r="D112" s="105">
        <v>10890000</v>
      </c>
      <c r="E112" s="82" t="s">
        <v>93</v>
      </c>
      <c r="F112" s="132" t="s">
        <v>91</v>
      </c>
      <c r="G112" s="11"/>
      <c r="I112" s="71"/>
    </row>
    <row r="113" spans="1:9" x14ac:dyDescent="0.25">
      <c r="A113" s="79"/>
      <c r="B113" s="43"/>
      <c r="C113" s="42"/>
      <c r="D113" s="81"/>
      <c r="E113" s="82"/>
      <c r="F113" s="82"/>
      <c r="G113" s="11"/>
      <c r="I113" s="71"/>
    </row>
    <row r="114" spans="1:9" x14ac:dyDescent="0.25">
      <c r="A114" s="79"/>
      <c r="B114" s="99">
        <v>203</v>
      </c>
      <c r="C114" s="100" t="s">
        <v>77</v>
      </c>
      <c r="D114" s="88">
        <f>D115</f>
        <v>4888868</v>
      </c>
      <c r="E114" s="82" t="s">
        <v>93</v>
      </c>
      <c r="F114" s="132" t="s">
        <v>91</v>
      </c>
      <c r="G114" s="11"/>
      <c r="I114" s="71"/>
    </row>
    <row r="115" spans="1:9" x14ac:dyDescent="0.25">
      <c r="A115" s="79"/>
      <c r="B115" s="43">
        <v>20390</v>
      </c>
      <c r="C115" s="42" t="s">
        <v>27</v>
      </c>
      <c r="D115" s="81">
        <f>D116</f>
        <v>4888868</v>
      </c>
      <c r="E115" s="82" t="s">
        <v>93</v>
      </c>
      <c r="F115" s="132" t="s">
        <v>91</v>
      </c>
      <c r="G115" s="11"/>
      <c r="I115" s="71"/>
    </row>
    <row r="116" spans="1:9" x14ac:dyDescent="0.25">
      <c r="A116" s="79"/>
      <c r="B116" s="43"/>
      <c r="C116" s="131" t="s">
        <v>92</v>
      </c>
      <c r="D116" s="81">
        <v>4888868</v>
      </c>
      <c r="E116" s="82" t="s">
        <v>93</v>
      </c>
      <c r="F116" s="132" t="s">
        <v>91</v>
      </c>
      <c r="G116" s="11"/>
      <c r="I116" s="71"/>
    </row>
    <row r="117" spans="1:9" x14ac:dyDescent="0.25">
      <c r="A117" s="79"/>
      <c r="B117" s="80"/>
      <c r="C117" s="80"/>
      <c r="D117" s="81"/>
      <c r="E117" s="82"/>
      <c r="F117" s="82"/>
      <c r="G117" s="11"/>
      <c r="I117" s="71"/>
    </row>
    <row r="118" spans="1:9" x14ac:dyDescent="0.25">
      <c r="A118" s="79"/>
      <c r="B118" s="48">
        <v>3</v>
      </c>
      <c r="C118" s="46" t="s">
        <v>75</v>
      </c>
      <c r="D118" s="81">
        <f>D119</f>
        <v>36180437</v>
      </c>
      <c r="E118" s="82" t="s">
        <v>93</v>
      </c>
      <c r="F118" s="132" t="s">
        <v>91</v>
      </c>
      <c r="G118" s="11"/>
      <c r="I118" s="71"/>
    </row>
    <row r="119" spans="1:9" x14ac:dyDescent="0.25">
      <c r="A119" s="79"/>
      <c r="B119" s="86">
        <v>301</v>
      </c>
      <c r="C119" s="87" t="s">
        <v>24</v>
      </c>
      <c r="D119" s="81">
        <f>D120+D123+D126+D129</f>
        <v>36180437</v>
      </c>
      <c r="E119" s="82" t="s">
        <v>93</v>
      </c>
      <c r="F119" s="132" t="s">
        <v>91</v>
      </c>
      <c r="G119" s="11"/>
      <c r="I119" s="71"/>
    </row>
    <row r="120" spans="1:9" x14ac:dyDescent="0.25">
      <c r="A120" s="79"/>
      <c r="B120" s="43">
        <v>301590</v>
      </c>
      <c r="C120" s="42" t="s">
        <v>66</v>
      </c>
      <c r="D120" s="81">
        <f>D121</f>
        <v>2569620</v>
      </c>
      <c r="E120" s="82" t="s">
        <v>93</v>
      </c>
      <c r="F120" s="132" t="s">
        <v>91</v>
      </c>
      <c r="G120" s="11"/>
      <c r="I120" s="71"/>
    </row>
    <row r="121" spans="1:9" x14ac:dyDescent="0.25">
      <c r="A121" s="79"/>
      <c r="B121" s="43"/>
      <c r="C121" s="131" t="s">
        <v>92</v>
      </c>
      <c r="D121" s="81">
        <v>2569620</v>
      </c>
      <c r="E121" s="82" t="s">
        <v>93</v>
      </c>
      <c r="F121" s="132" t="s">
        <v>91</v>
      </c>
      <c r="G121" s="11"/>
      <c r="I121" s="71"/>
    </row>
    <row r="122" spans="1:9" x14ac:dyDescent="0.25">
      <c r="A122" s="79"/>
      <c r="B122" s="43"/>
      <c r="C122" s="42"/>
      <c r="D122" s="81"/>
      <c r="E122" s="82"/>
      <c r="F122" s="82"/>
      <c r="G122" s="11"/>
      <c r="I122" s="71"/>
    </row>
    <row r="123" spans="1:9" x14ac:dyDescent="0.25">
      <c r="A123" s="79"/>
      <c r="B123" s="43">
        <v>301990</v>
      </c>
      <c r="C123" s="42" t="s">
        <v>67</v>
      </c>
      <c r="D123" s="81">
        <f>D124</f>
        <v>23702817</v>
      </c>
      <c r="E123" s="82" t="s">
        <v>93</v>
      </c>
      <c r="F123" s="132" t="s">
        <v>91</v>
      </c>
      <c r="G123" s="11"/>
      <c r="I123" s="71"/>
    </row>
    <row r="124" spans="1:9" x14ac:dyDescent="0.25">
      <c r="A124" s="79"/>
      <c r="B124" s="43"/>
      <c r="C124" s="131" t="s">
        <v>92</v>
      </c>
      <c r="D124" s="81">
        <v>23702817</v>
      </c>
      <c r="E124" s="82" t="s">
        <v>93</v>
      </c>
      <c r="F124" s="132" t="s">
        <v>91</v>
      </c>
      <c r="G124" s="11"/>
      <c r="I124" s="71"/>
    </row>
    <row r="125" spans="1:9" x14ac:dyDescent="0.25">
      <c r="A125" s="79"/>
      <c r="B125" s="43"/>
      <c r="C125" s="42"/>
      <c r="D125" s="81"/>
      <c r="E125" s="82"/>
      <c r="F125" s="82"/>
      <c r="G125" s="11"/>
      <c r="I125" s="71"/>
    </row>
    <row r="126" spans="1:9" x14ac:dyDescent="0.25">
      <c r="A126" s="79"/>
      <c r="B126" s="43">
        <v>3012290</v>
      </c>
      <c r="C126" s="42" t="s">
        <v>76</v>
      </c>
      <c r="D126" s="81">
        <f>D127</f>
        <v>0</v>
      </c>
      <c r="E126" s="82"/>
      <c r="F126" s="82"/>
      <c r="G126" s="11"/>
      <c r="I126" s="71"/>
    </row>
    <row r="127" spans="1:9" x14ac:dyDescent="0.25">
      <c r="A127" s="79"/>
      <c r="B127" s="43"/>
      <c r="C127" s="42" t="s">
        <v>27</v>
      </c>
      <c r="D127" s="81">
        <v>0</v>
      </c>
      <c r="E127" s="82"/>
      <c r="F127" s="82"/>
      <c r="G127" s="11"/>
      <c r="I127" s="71"/>
    </row>
    <row r="128" spans="1:9" x14ac:dyDescent="0.25">
      <c r="A128" s="79"/>
      <c r="B128" s="43"/>
      <c r="C128" s="42"/>
      <c r="D128" s="81"/>
      <c r="E128" s="82"/>
      <c r="F128" s="82"/>
      <c r="G128" s="11"/>
      <c r="I128" s="71"/>
    </row>
    <row r="129" spans="1:9" x14ac:dyDescent="0.25">
      <c r="A129" s="79"/>
      <c r="B129" s="43">
        <v>301490</v>
      </c>
      <c r="C129" s="42" t="s">
        <v>68</v>
      </c>
      <c r="D129" s="81">
        <f>D130</f>
        <v>9908000</v>
      </c>
      <c r="E129" s="82" t="s">
        <v>93</v>
      </c>
      <c r="F129" s="132" t="s">
        <v>91</v>
      </c>
      <c r="G129" s="11"/>
      <c r="I129" s="71"/>
    </row>
    <row r="130" spans="1:9" x14ac:dyDescent="0.25">
      <c r="A130" s="79"/>
      <c r="B130" s="80"/>
      <c r="C130" s="131" t="s">
        <v>92</v>
      </c>
      <c r="D130" s="81">
        <v>9908000</v>
      </c>
      <c r="E130" s="82" t="s">
        <v>93</v>
      </c>
      <c r="F130" s="132" t="s">
        <v>91</v>
      </c>
      <c r="G130" s="11"/>
      <c r="I130" s="71"/>
    </row>
    <row r="131" spans="1:9" x14ac:dyDescent="0.25">
      <c r="A131" s="79"/>
      <c r="B131" s="80"/>
      <c r="C131" s="80"/>
      <c r="D131" s="81"/>
      <c r="E131" s="82"/>
      <c r="F131" s="82"/>
      <c r="G131" s="11"/>
      <c r="I131" s="71"/>
    </row>
    <row r="132" spans="1:9" ht="22.5" x14ac:dyDescent="0.25">
      <c r="A132" s="79"/>
      <c r="B132" s="20" t="s">
        <v>25</v>
      </c>
      <c r="C132" s="37" t="s">
        <v>26</v>
      </c>
      <c r="D132" s="81">
        <f>D133</f>
        <v>0</v>
      </c>
      <c r="E132" s="82"/>
      <c r="F132" s="82"/>
      <c r="G132" s="11"/>
      <c r="I132" s="71"/>
    </row>
    <row r="133" spans="1:9" ht="24" x14ac:dyDescent="0.25">
      <c r="A133" s="79"/>
      <c r="B133" s="43">
        <v>40190</v>
      </c>
      <c r="C133" s="42" t="s">
        <v>71</v>
      </c>
      <c r="D133" s="81">
        <v>0</v>
      </c>
      <c r="E133" s="82"/>
      <c r="F133" s="82"/>
      <c r="G133" s="11"/>
      <c r="I133" s="71"/>
    </row>
    <row r="134" spans="1:9" x14ac:dyDescent="0.25">
      <c r="A134" s="79"/>
      <c r="B134" s="58"/>
      <c r="C134" s="59"/>
      <c r="D134" s="81"/>
      <c r="E134" s="82"/>
      <c r="F134" s="82"/>
      <c r="G134" s="11"/>
      <c r="I134" s="71"/>
    </row>
    <row r="135" spans="1:9" x14ac:dyDescent="0.25">
      <c r="A135" s="79"/>
      <c r="B135" s="26"/>
      <c r="C135" s="40" t="s">
        <v>27</v>
      </c>
      <c r="D135" s="81"/>
      <c r="E135" s="82"/>
      <c r="F135" s="82"/>
      <c r="G135" s="11"/>
      <c r="I135" s="71"/>
    </row>
    <row r="136" spans="1:9" x14ac:dyDescent="0.25">
      <c r="A136" s="79"/>
      <c r="B136" s="20" t="s">
        <v>28</v>
      </c>
      <c r="C136" s="46" t="s">
        <v>72</v>
      </c>
      <c r="D136" s="81">
        <f>D137+D141</f>
        <v>134071164</v>
      </c>
      <c r="E136" s="82" t="s">
        <v>93</v>
      </c>
      <c r="F136" s="132" t="s">
        <v>91</v>
      </c>
      <c r="G136" s="11"/>
      <c r="I136" s="71"/>
    </row>
    <row r="137" spans="1:9" x14ac:dyDescent="0.25">
      <c r="A137" s="79"/>
      <c r="B137" s="101">
        <v>111</v>
      </c>
      <c r="C137" s="102" t="s">
        <v>73</v>
      </c>
      <c r="D137" s="88">
        <f>D138</f>
        <v>7485914</v>
      </c>
      <c r="E137" s="82" t="s">
        <v>93</v>
      </c>
      <c r="F137" s="132" t="s">
        <v>91</v>
      </c>
      <c r="G137" s="11"/>
      <c r="I137" s="71"/>
    </row>
    <row r="138" spans="1:9" x14ac:dyDescent="0.25">
      <c r="A138" s="79"/>
      <c r="B138" s="43">
        <v>111</v>
      </c>
      <c r="C138" s="102" t="s">
        <v>73</v>
      </c>
      <c r="D138" s="81">
        <f>D139</f>
        <v>7485914</v>
      </c>
      <c r="E138" s="82" t="s">
        <v>93</v>
      </c>
      <c r="F138" s="132" t="s">
        <v>91</v>
      </c>
      <c r="G138" s="11"/>
      <c r="I138" s="71"/>
    </row>
    <row r="139" spans="1:9" x14ac:dyDescent="0.25">
      <c r="A139" s="79"/>
      <c r="B139" s="43"/>
      <c r="C139" s="131" t="s">
        <v>92</v>
      </c>
      <c r="D139" s="81">
        <v>7485914</v>
      </c>
      <c r="E139" s="82" t="s">
        <v>93</v>
      </c>
      <c r="F139" s="132" t="s">
        <v>91</v>
      </c>
      <c r="G139" s="11"/>
      <c r="I139" s="71"/>
    </row>
    <row r="140" spans="1:9" x14ac:dyDescent="0.25">
      <c r="A140" s="79"/>
      <c r="B140" s="43"/>
      <c r="C140" s="42"/>
      <c r="D140" s="81" t="s">
        <v>27</v>
      </c>
      <c r="E140" s="82"/>
      <c r="F140" s="82"/>
      <c r="G140" s="11"/>
      <c r="I140" s="71"/>
    </row>
    <row r="141" spans="1:9" ht="24" x14ac:dyDescent="0.25">
      <c r="A141" s="79"/>
      <c r="B141" s="101">
        <v>211</v>
      </c>
      <c r="C141" s="102" t="s">
        <v>74</v>
      </c>
      <c r="D141" s="88">
        <f>D142</f>
        <v>126585250</v>
      </c>
      <c r="E141" s="82" t="s">
        <v>93</v>
      </c>
      <c r="F141" s="132" t="s">
        <v>91</v>
      </c>
      <c r="G141" s="11"/>
      <c r="I141" s="71"/>
    </row>
    <row r="142" spans="1:9" ht="24" x14ac:dyDescent="0.25">
      <c r="A142" s="79"/>
      <c r="B142" s="43">
        <v>2117051</v>
      </c>
      <c r="C142" s="129" t="s">
        <v>74</v>
      </c>
      <c r="D142" s="81">
        <f>D143</f>
        <v>126585250</v>
      </c>
      <c r="E142" s="82" t="s">
        <v>93</v>
      </c>
      <c r="F142" s="132" t="s">
        <v>91</v>
      </c>
      <c r="G142" s="11"/>
      <c r="I142" s="71"/>
    </row>
    <row r="143" spans="1:9" x14ac:dyDescent="0.25">
      <c r="A143" s="79"/>
      <c r="B143" s="80"/>
      <c r="C143" s="131" t="s">
        <v>92</v>
      </c>
      <c r="D143" s="81">
        <v>126585250</v>
      </c>
      <c r="E143" s="82" t="s">
        <v>93</v>
      </c>
      <c r="F143" s="132" t="s">
        <v>91</v>
      </c>
      <c r="G143" s="11"/>
      <c r="I143" s="71"/>
    </row>
    <row r="144" spans="1:9" x14ac:dyDescent="0.25">
      <c r="A144" s="79"/>
      <c r="B144" s="80"/>
      <c r="C144" s="80"/>
      <c r="D144" s="81"/>
      <c r="E144" s="82"/>
      <c r="F144" s="82"/>
      <c r="G144" s="11"/>
      <c r="I144" s="71"/>
    </row>
    <row r="145" spans="1:9" x14ac:dyDescent="0.25">
      <c r="A145" s="79"/>
      <c r="B145" s="80"/>
      <c r="C145" s="41" t="s">
        <v>29</v>
      </c>
      <c r="D145" s="81"/>
      <c r="E145" s="82"/>
      <c r="F145" s="82"/>
      <c r="G145" s="11"/>
      <c r="I145" s="71"/>
    </row>
    <row r="146" spans="1:9" x14ac:dyDescent="0.25">
      <c r="A146" s="75"/>
      <c r="B146" s="75"/>
      <c r="C146" s="75"/>
      <c r="D146" s="75"/>
      <c r="E146" s="75"/>
      <c r="F146" s="75"/>
      <c r="G146" s="11"/>
      <c r="I146" s="71"/>
    </row>
    <row r="147" spans="1:9" x14ac:dyDescent="0.25">
      <c r="A147" s="75"/>
      <c r="B147" s="75"/>
      <c r="C147" s="75"/>
      <c r="D147" s="75"/>
      <c r="E147" s="75"/>
      <c r="F147" s="75"/>
      <c r="G147" s="11"/>
      <c r="I147" s="71"/>
    </row>
    <row r="148" spans="1:9" x14ac:dyDescent="0.25">
      <c r="A148" s="75"/>
      <c r="B148" s="75"/>
      <c r="C148" s="75"/>
      <c r="D148" s="75"/>
      <c r="E148" s="75"/>
      <c r="F148" s="75"/>
      <c r="H148" t="s">
        <v>27</v>
      </c>
      <c r="I148" s="71" t="s">
        <v>27</v>
      </c>
    </row>
    <row r="149" spans="1:9" x14ac:dyDescent="0.25">
      <c r="A149" s="76"/>
      <c r="B149" s="77" t="s">
        <v>30</v>
      </c>
      <c r="C149" s="72" t="s">
        <v>31</v>
      </c>
      <c r="D149" s="76"/>
      <c r="E149" s="78"/>
      <c r="F149" s="76"/>
      <c r="I149" s="71"/>
    </row>
    <row r="150" spans="1:9" ht="30" x14ac:dyDescent="0.25">
      <c r="B150" s="33"/>
      <c r="C150" s="36" t="s">
        <v>32</v>
      </c>
      <c r="E150" s="73"/>
      <c r="I150" s="71"/>
    </row>
    <row r="151" spans="1:9" x14ac:dyDescent="0.25">
      <c r="I151" s="71"/>
    </row>
    <row r="152" spans="1:9" x14ac:dyDescent="0.25">
      <c r="A152" s="138" t="s">
        <v>33</v>
      </c>
      <c r="B152" s="138"/>
      <c r="C152" s="138"/>
      <c r="D152" s="138"/>
      <c r="E152" s="138"/>
      <c r="F152" s="138"/>
      <c r="G152" s="138"/>
      <c r="H152" s="138"/>
      <c r="I152" s="71"/>
    </row>
  </sheetData>
  <mergeCells count="12">
    <mergeCell ref="A152:H152"/>
    <mergeCell ref="B1:D1"/>
    <mergeCell ref="B2:D2"/>
    <mergeCell ref="E1:F2"/>
    <mergeCell ref="A1:A2"/>
    <mergeCell ref="G1:H2"/>
    <mergeCell ref="B7:B8"/>
    <mergeCell ref="C7:C8"/>
    <mergeCell ref="D7:D8"/>
    <mergeCell ref="E7:E8"/>
    <mergeCell ref="F7:F8"/>
    <mergeCell ref="H8:I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Hoja2</vt:lpstr>
      <vt:lpstr>Hoja3</vt:lpstr>
      <vt:lpstr>Hoja4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Maria</cp:lastModifiedBy>
  <cp:lastPrinted>2018-12-13T15:40:40Z</cp:lastPrinted>
  <dcterms:created xsi:type="dcterms:W3CDTF">2018-02-06T19:44:50Z</dcterms:created>
  <dcterms:modified xsi:type="dcterms:W3CDTF">2018-12-13T15:40:42Z</dcterms:modified>
</cp:coreProperties>
</file>