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12" i="1" l="1"/>
  <c r="D11" i="1" l="1"/>
  <c r="D114" i="2"/>
  <c r="D119" i="2"/>
  <c r="D116" i="2"/>
  <c r="D87" i="2"/>
  <c r="D63" i="2"/>
  <c r="D105" i="2"/>
  <c r="D102" i="2"/>
  <c r="D99" i="2"/>
  <c r="D96" i="2"/>
  <c r="D93" i="2"/>
  <c r="D90" i="2"/>
  <c r="D84" i="2"/>
  <c r="D81" i="2"/>
  <c r="D78" i="2"/>
  <c r="D75" i="2"/>
  <c r="D72" i="2"/>
  <c r="D69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31" i="2"/>
  <c r="D125" i="2"/>
  <c r="D122" i="2"/>
  <c r="D111" i="2"/>
  <c r="D137" i="2"/>
  <c r="D133" i="2"/>
  <c r="D128" i="2"/>
  <c r="G31" i="1"/>
  <c r="F31" i="1"/>
  <c r="E30" i="1"/>
  <c r="G30" i="1" s="1"/>
  <c r="D30" i="1"/>
  <c r="F30" i="1" s="1"/>
  <c r="C30" i="1"/>
  <c r="G63" i="1"/>
  <c r="D64" i="1"/>
  <c r="D62" i="1"/>
  <c r="E62" i="1"/>
  <c r="G62" i="1" s="1"/>
  <c r="F65" i="1"/>
  <c r="F63" i="1"/>
  <c r="E64" i="1"/>
  <c r="G64" i="1" s="1"/>
  <c r="D58" i="1"/>
  <c r="F51" i="1"/>
  <c r="D52" i="1"/>
  <c r="D33" i="1"/>
  <c r="E12" i="1"/>
  <c r="G28" i="1"/>
  <c r="G27" i="1"/>
  <c r="F28" i="1"/>
  <c r="F27" i="1"/>
  <c r="D61" i="1" l="1"/>
  <c r="D132" i="2"/>
  <c r="E61" i="1"/>
  <c r="F62" i="1"/>
  <c r="F64" i="1"/>
  <c r="C64" i="1"/>
  <c r="C62" i="1"/>
  <c r="C61" i="1" s="1"/>
  <c r="C52" i="1"/>
  <c r="C12" i="1"/>
  <c r="C58" i="1"/>
  <c r="G65" i="1" l="1"/>
  <c r="G61" i="1"/>
  <c r="G59" i="1"/>
  <c r="F59" i="1"/>
  <c r="E58" i="1"/>
  <c r="G58" i="1" s="1"/>
  <c r="G56" i="1"/>
  <c r="F56" i="1"/>
  <c r="G55" i="1"/>
  <c r="F55" i="1"/>
  <c r="G54" i="1"/>
  <c r="F54" i="1"/>
  <c r="G53" i="1"/>
  <c r="F53" i="1"/>
  <c r="E52" i="1"/>
  <c r="F52" i="1" s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E33" i="1"/>
  <c r="E11" i="1" s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G12" i="1"/>
  <c r="F61" i="1"/>
  <c r="C10" i="1"/>
  <c r="C66" i="1" s="1"/>
  <c r="F58" i="1"/>
  <c r="G52" i="1"/>
  <c r="G51" i="1"/>
  <c r="F12" i="1"/>
  <c r="F33" i="1"/>
  <c r="G11" i="1" l="1"/>
  <c r="E10" i="1"/>
  <c r="E66" i="1" s="1"/>
  <c r="F11" i="1"/>
  <c r="D10" i="1"/>
  <c r="D66" i="1" s="1"/>
  <c r="G10" i="1" l="1"/>
  <c r="F10" i="1"/>
  <c r="F66" i="1" l="1"/>
  <c r="G66" i="1"/>
  <c r="D12" i="2" l="1"/>
  <c r="D115" i="2"/>
  <c r="D10" i="2"/>
  <c r="D108" i="2"/>
  <c r="D66" i="2"/>
  <c r="D62" i="2"/>
  <c r="D11" i="2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<sst xmlns="http://schemas.openxmlformats.org/spreadsheetml/2006/main" count="231" uniqueCount="93">
  <si>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</si>
  <si>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</si>
  <si>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</si>
  <si>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</si>
  <si>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</si>
  <si>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</si>
  <si>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</si>
  <si>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</si>
  <si>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</si>
  <si>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</si>
  <si>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</si>
  <si>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</si>
  <si>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</si>
  <si>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</si>
  <si>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</si>
  <si>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</si>
  <si>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</si>
  <si>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</si>
  <si>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</si>
  <si>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</si>
  <si>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</si>
  <si>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</si>
  <si>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</si>
  <si>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</si>
  <si>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</si>
  <si>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</si>
  <si>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</si>
  <si>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</si>
  <si>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</si>
  <si>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</si>
  <si>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</si>
  <si>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</si>
  <si>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</si>
  <si>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</si>
  <si>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ENERO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</si>
  <si>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</si>
  <si>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</si>
  <si>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</si>
  <si>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</si>
  <si>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</si>
  <si>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</si>
  <si>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</si>
  <si>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</si>
  <si>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</si>
  <si>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</si>
  <si>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</si>
  <si>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</si>
  <si>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</si>
  <si>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</si>
  <si>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</si>
  <si>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</si>
  <si>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</si>
  <si>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</si>
  <si>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</si>
  <si>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</si>
  <si>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</si>
  <si>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</si>
  <si>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</si>
  <si>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</si>
  <si>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</si>
  <si>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</si>
  <si>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</si>
  <si>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</si>
  <si>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</si>
  <si>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</si>
  <si>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</si>
  <si>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</si>
  <si>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</si>
  <si>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</si>
  <si>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</si>
  <si>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</si>
  <si>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</si>
  <si>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</si>
  <si>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</si>
  <si>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</si>
  <si>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</si>
  <si>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</si>
  <si>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</si>
  <si>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</si>
  <si>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</si>
  <si>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</si>
  <si>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</si>
  <si>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NOVIEMBRE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</si>
  <si>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</si>
  <si>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</si>
  <si>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</si>
  <si>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</si>
  <si>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</si>
  <si>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</si>
  <si>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</si>
  <si>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</si>
  <si>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SIMPLIFICADA-DIREC</t>
  </si>
  <si>
    <t>LICITACIÓN-SIMPLIFICADA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</si>
</sst>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\ #,##0_);[Red]\(&quot;$&quot;\ #,##0\)"/>
    <numFmt numFmtId="44" formatCode="_(&quot;$&quot;\ * #,##0.00_);_(&quot;$&quot;\ * \(#,##0.00\);_(&quot;$&quot;\ * &quot;-&quot;??_);_(@_)"/>
    <numFmt numFmtId="164" formatCode="&quot;$ &quot;#,##0"/>
    <numFmt numFmtId="165" formatCode="###"/>
    <numFmt numFmtId="166" formatCode="[$$-240A]\ #,##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</fills>
  <borders count="23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8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0" fontId="7" fillId="0" borderId="6" xfId="0" applyFont="1" applyFill="1" applyBorder="1"/>
    <xf numFmtId="164" fontId="7" fillId="0" borderId="6" xfId="0" applyNumberFormat="1" applyFont="1" applyFill="1" applyBorder="1"/>
    <xf numFmtId="164" fontId="7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7" fillId="4" borderId="6" xfId="0" applyFont="1" applyFill="1" applyBorder="1"/>
    <xf numFmtId="0" fontId="0" fillId="4" borderId="6" xfId="0" applyFill="1" applyBorder="1"/>
    <xf numFmtId="164" fontId="7" fillId="4" borderId="6" xfId="0" applyNumberFormat="1" applyFont="1" applyFill="1" applyBorder="1"/>
    <xf numFmtId="0" fontId="6" fillId="4" borderId="6" xfId="0" applyFont="1" applyFill="1" applyBorder="1"/>
    <xf numFmtId="164" fontId="5" fillId="4" borderId="6" xfId="0" applyNumberFormat="1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164" fontId="5" fillId="0" borderId="5" xfId="0" applyNumberFormat="1" applyFont="1" applyFill="1" applyBorder="1"/>
    <xf numFmtId="164" fontId="5" fillId="0" borderId="5" xfId="0" applyNumberFormat="1" applyFont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44" fontId="9" fillId="0" borderId="8" xfId="1" applyFont="1" applyBorder="1"/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44" fontId="10" fillId="5" borderId="8" xfId="1" applyFont="1" applyFill="1" applyBorder="1"/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44" fontId="11" fillId="0" borderId="8" xfId="1" applyFont="1" applyBorder="1"/>
    <xf numFmtId="44" fontId="12" fillId="0" borderId="8" xfId="1" applyFont="1" applyBorder="1"/>
    <xf numFmtId="44" fontId="13" fillId="0" borderId="8" xfId="1" applyFont="1" applyBorder="1"/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44" fontId="11" fillId="0" borderId="15" xfId="1" applyFont="1" applyBorder="1"/>
    <xf numFmtId="164" fontId="7" fillId="0" borderId="5" xfId="0" applyNumberFormat="1" applyFont="1" applyFill="1" applyBorder="1"/>
    <xf numFmtId="164" fontId="7" fillId="0" borderId="5" xfId="0" applyNumberFormat="1" applyFont="1" applyBorder="1"/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64" fontId="7" fillId="4" borderId="16" xfId="0" applyNumberFormat="1" applyFont="1" applyFill="1" applyBorder="1"/>
    <xf numFmtId="164" fontId="7" fillId="0" borderId="16" xfId="0" applyNumberFormat="1" applyFont="1" applyFill="1" applyBorder="1"/>
    <xf numFmtId="164" fontId="7" fillId="0" borderId="16" xfId="0" applyNumberFormat="1" applyFont="1" applyBorder="1"/>
    <xf numFmtId="164" fontId="7" fillId="0" borderId="8" xfId="0" applyNumberFormat="1" applyFont="1" applyFill="1" applyBorder="1"/>
    <xf numFmtId="164" fontId="7" fillId="0" borderId="8" xfId="0" applyNumberFormat="1" applyFont="1" applyBorder="1"/>
    <xf numFmtId="164" fontId="7" fillId="12" borderId="6" xfId="0" applyNumberFormat="1" applyFont="1" applyFill="1" applyBorder="1"/>
    <xf numFmtId="10" fontId="7" fillId="12" borderId="6" xfId="0" applyNumberFormat="1" applyFont="1" applyFill="1" applyBorder="1" applyAlignment="1">
      <alignment horizontal="right"/>
    </xf>
    <xf numFmtId="0" fontId="14" fillId="0" borderId="0" xfId="0" applyFont="1" applyFill="1"/>
    <xf numFmtId="0" fontId="4" fillId="0" borderId="2" xfId="0" applyFont="1" applyBorder="1" applyAlignment="1">
      <alignment horizontal="left"/>
    </xf>
    <xf numFmtId="0" fontId="15" fillId="3" borderId="2" xfId="0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4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5" fillId="16" borderId="8" xfId="0" applyFont="1" applyFill="1" applyBorder="1" applyAlignment="1">
      <alignment horizontal="center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6" fontId="11" fillId="0" borderId="8" xfId="1" applyNumberFormat="1" applyFont="1" applyBorder="1"/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8" xfId="0" applyFont="1" applyBorder="1" applyAlignment="1">
      <alignment horizontal="justify" vertical="justify" wrapText="1" shrinkToFit="1"/>
    </xf>
    <xf numFmtId="0" fontId="9" fillId="0" borderId="15" xfId="0" applyFont="1" applyBorder="1" applyAlignment="1">
      <alignment horizontal="justify" vertical="justify" wrapText="1" shrinkToFit="1"/>
    </xf>
    <xf numFmtId="0" fontId="10" fillId="0" borderId="8" xfId="0" applyFont="1" applyBorder="1" applyAlignment="1">
      <alignment horizontal="justify" vertical="justify" wrapText="1" shrinkToFit="1"/>
    </xf>
    <xf numFmtId="0" fontId="10" fillId="5" borderId="8" xfId="0" applyFont="1" applyFill="1" applyBorder="1" applyAlignment="1">
      <alignment horizontal="justify" vertical="justify" wrapText="1" shrinkToFi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topLeftCell="A28" workbookViewId="0">
      <selection activeCell="B13" sqref="B13"/>
    </sheetView>
  </sheetViews>
  <sheetFormatPr baseColWidth="10" defaultRowHeight="15" x14ac:dyDescent="0.25"/>
  <cols>
    <col min="1" max="1" width="6.7109375" customWidth="1"/>
    <col min="2" max="2" width="19.5703125" customWidth="1"/>
    <col min="3" max="4" width="16.42578125" customWidth="1"/>
    <col min="5" max="5" width="15.7109375" customWidth="1"/>
    <col min="6" max="6" width="12.7109375" customWidth="1"/>
    <col min="7" max="7" width="7.85546875" customWidth="1"/>
    <col min="8" max="8" width="12.28515625" bestFit="1" customWidth="1"/>
    <col min="9" max="9" width="17" customWidth="1"/>
  </cols>
  <sheetData>
    <row r="1" spans="1:9" ht="15.75" x14ac:dyDescent="0.25">
      <c r="A1" s="130" t="s">
        <v>0</v>
      </c>
      <c r="B1" s="131"/>
      <c r="C1" s="131"/>
      <c r="D1" s="131"/>
      <c r="E1" s="131"/>
      <c r="F1" s="132"/>
      <c r="G1" s="132"/>
      <c r="H1" s="69"/>
    </row>
    <row r="2" spans="1:9" ht="15.75" x14ac:dyDescent="0.25">
      <c r="A2" s="128" t="s">
        <v>1</v>
      </c>
      <c r="B2" s="129"/>
      <c r="C2" s="129"/>
      <c r="D2" s="129"/>
      <c r="E2" s="129"/>
      <c r="F2" s="133"/>
      <c r="G2" s="133"/>
      <c r="H2" s="69"/>
    </row>
    <row r="3" spans="1:9" x14ac:dyDescent="0.25">
      <c r="A3" s="1" t="s">
        <v>3</v>
      </c>
      <c r="B3" s="61" t="s">
        <v>4</v>
      </c>
      <c r="C3" s="2">
        <v>4</v>
      </c>
      <c r="D3" s="3">
        <v>4</v>
      </c>
      <c r="E3" s="62" t="s">
        <v>5</v>
      </c>
      <c r="F3" s="5">
        <v>2018</v>
      </c>
      <c r="G3" s="61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34" t="s">
        <v>34</v>
      </c>
      <c r="G5" s="134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65" t="s">
        <v>9</v>
      </c>
      <c r="B7" s="66" t="s">
        <v>10</v>
      </c>
      <c r="C7" s="66" t="s">
        <v>11</v>
      </c>
      <c r="D7" s="66" t="s">
        <v>11</v>
      </c>
      <c r="E7" s="66" t="s">
        <v>12</v>
      </c>
      <c r="F7" s="127" t="s">
        <v>13</v>
      </c>
      <c r="G7" s="66" t="s">
        <v>14</v>
      </c>
    </row>
    <row r="8" spans="1:9" x14ac:dyDescent="0.25">
      <c r="A8" s="67"/>
      <c r="B8" s="68"/>
      <c r="C8" s="68" t="s">
        <v>15</v>
      </c>
      <c r="D8" s="68" t="s">
        <v>16</v>
      </c>
      <c r="E8" s="68" t="s">
        <v>17</v>
      </c>
      <c r="F8" s="127"/>
      <c r="G8" s="68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45" t="s">
        <v>20</v>
      </c>
      <c r="C10" s="15">
        <f>C11+C51</f>
        <v>10871423245</v>
      </c>
      <c r="D10" s="15">
        <f>D11+D51</f>
        <v>10871424245</v>
      </c>
      <c r="E10" s="15">
        <f>E11+E51</f>
        <v>4483278811</v>
      </c>
      <c r="F10" s="15">
        <f t="shared" ref="F10:F31" si="0">D10-E10</f>
        <v>6388145434</v>
      </c>
      <c r="G10" s="19">
        <f>E10/D10</f>
        <v>0.41239111913620291</v>
      </c>
      <c r="I10" s="56" t="s">
        <v>27</v>
      </c>
    </row>
    <row r="11" spans="1:9" x14ac:dyDescent="0.25">
      <c r="A11" s="20">
        <v>2</v>
      </c>
      <c r="B11" s="45" t="s">
        <v>21</v>
      </c>
      <c r="C11" s="15">
        <f>C12+C33+C30</f>
        <v>8425388119</v>
      </c>
      <c r="D11" s="15">
        <f>D12+D33+D30</f>
        <v>8425389119</v>
      </c>
      <c r="E11" s="15">
        <f>E12+E33+E30</f>
        <v>3684456547</v>
      </c>
      <c r="F11" s="21">
        <f t="shared" si="0"/>
        <v>4740932572</v>
      </c>
      <c r="G11" s="19">
        <f>E11/D11</f>
        <v>0.43730402180371986</v>
      </c>
    </row>
    <row r="12" spans="1:9" x14ac:dyDescent="0.25">
      <c r="A12" s="20">
        <v>201</v>
      </c>
      <c r="B12" s="45" t="s">
        <v>22</v>
      </c>
      <c r="C12" s="15">
        <f>SUM(C13:C28)</f>
        <v>655151994</v>
      </c>
      <c r="D12" s="15">
        <f>SUM(D13:D28)</f>
        <v>655152994</v>
      </c>
      <c r="E12" s="15">
        <f>SUM(E13:E32)</f>
        <v>367030640</v>
      </c>
      <c r="F12" s="21">
        <f t="shared" si="0"/>
        <v>288122354</v>
      </c>
      <c r="G12" s="19">
        <f>E12/D12</f>
        <v>0.56022126642376302</v>
      </c>
    </row>
    <row r="13" spans="1:9" ht="25.5" customHeight="1" x14ac:dyDescent="0.25">
      <c r="A13" s="52">
        <v>201490</v>
      </c>
      <c r="B13" s="144" t="s">
        <v>35</v>
      </c>
      <c r="C13" s="125">
        <v>11000000</v>
      </c>
      <c r="D13" s="58">
        <v>11000000</v>
      </c>
      <c r="E13" s="23">
        <v>0</v>
      </c>
      <c r="F13" s="24">
        <f t="shared" si="0"/>
        <v>11000000</v>
      </c>
      <c r="G13" s="25">
        <f t="shared" ref="G13:G33" si="1">E13/D13</f>
        <v>0</v>
      </c>
    </row>
    <row r="14" spans="1:9" ht="24" x14ac:dyDescent="0.25">
      <c r="A14" s="52">
        <v>201590</v>
      </c>
      <c r="B14" s="144" t="s">
        <v>36</v>
      </c>
      <c r="C14" s="125">
        <v>6250500</v>
      </c>
      <c r="D14" s="58">
        <v>6250500</v>
      </c>
      <c r="E14" s="23">
        <v>0</v>
      </c>
      <c r="F14" s="24">
        <f t="shared" si="0"/>
        <v>6250500</v>
      </c>
      <c r="G14" s="25">
        <v>0</v>
      </c>
      <c r="I14" t="s">
        <v>27</v>
      </c>
    </row>
    <row r="15" spans="1:9" ht="24" x14ac:dyDescent="0.25">
      <c r="A15" s="52">
        <v>2011190</v>
      </c>
      <c r="B15" s="144" t="s">
        <v>37</v>
      </c>
      <c r="C15" s="125">
        <v>20700000</v>
      </c>
      <c r="D15" s="58">
        <v>20700000</v>
      </c>
      <c r="E15" s="23">
        <v>0</v>
      </c>
      <c r="F15" s="24">
        <f t="shared" si="0"/>
        <v>20700000</v>
      </c>
      <c r="G15" s="25">
        <v>0</v>
      </c>
    </row>
    <row r="16" spans="1:9" x14ac:dyDescent="0.25">
      <c r="A16" s="52">
        <v>2011290</v>
      </c>
      <c r="B16" s="144" t="s">
        <v>38</v>
      </c>
      <c r="C16" s="125">
        <v>30000000</v>
      </c>
      <c r="D16" s="58">
        <v>30000000</v>
      </c>
      <c r="E16" s="23">
        <v>0</v>
      </c>
      <c r="F16" s="24">
        <f t="shared" si="0"/>
        <v>30000000</v>
      </c>
      <c r="G16" s="25">
        <f t="shared" si="1"/>
        <v>0</v>
      </c>
      <c r="I16" t="s">
        <v>27</v>
      </c>
    </row>
    <row r="17" spans="1:7" ht="26.25" customHeight="1" x14ac:dyDescent="0.25">
      <c r="A17" s="52">
        <v>2011390</v>
      </c>
      <c r="B17" s="144" t="s">
        <v>39</v>
      </c>
      <c r="C17" s="125">
        <v>6210000</v>
      </c>
      <c r="D17" s="58">
        <v>6210000</v>
      </c>
      <c r="E17" s="23">
        <v>0</v>
      </c>
      <c r="F17" s="24">
        <f t="shared" si="0"/>
        <v>6210000</v>
      </c>
      <c r="G17" s="25">
        <f t="shared" si="1"/>
        <v>0</v>
      </c>
    </row>
    <row r="18" spans="1:7" ht="24" x14ac:dyDescent="0.25">
      <c r="A18" s="52">
        <v>2011490</v>
      </c>
      <c r="B18" s="144" t="s">
        <v>40</v>
      </c>
      <c r="C18" s="125">
        <v>60000000</v>
      </c>
      <c r="D18" s="58">
        <v>60000000</v>
      </c>
      <c r="E18" s="23">
        <v>0</v>
      </c>
      <c r="F18" s="24">
        <f t="shared" si="0"/>
        <v>60000000</v>
      </c>
      <c r="G18" s="25">
        <f t="shared" si="1"/>
        <v>0</v>
      </c>
    </row>
    <row r="19" spans="1:7" x14ac:dyDescent="0.25">
      <c r="A19" s="52">
        <v>2011590</v>
      </c>
      <c r="B19" s="144" t="s">
        <v>41</v>
      </c>
      <c r="C19" s="125">
        <v>15365796</v>
      </c>
      <c r="D19" s="58">
        <v>15365796</v>
      </c>
      <c r="E19" s="23">
        <v>10000000</v>
      </c>
      <c r="F19" s="24">
        <f t="shared" si="0"/>
        <v>5365796</v>
      </c>
      <c r="G19" s="25">
        <v>0</v>
      </c>
    </row>
    <row r="20" spans="1:7" x14ac:dyDescent="0.25">
      <c r="A20" s="52">
        <v>2012190</v>
      </c>
      <c r="B20" s="144" t="s">
        <v>42</v>
      </c>
      <c r="C20" s="125">
        <v>54282582</v>
      </c>
      <c r="D20" s="58">
        <v>54283582</v>
      </c>
      <c r="E20" s="23">
        <v>50000000</v>
      </c>
      <c r="F20" s="24">
        <f t="shared" si="0"/>
        <v>4283582</v>
      </c>
      <c r="G20" s="25">
        <f t="shared" si="1"/>
        <v>0.92108881097787543</v>
      </c>
    </row>
    <row r="21" spans="1:7" x14ac:dyDescent="0.25">
      <c r="A21" s="52">
        <v>2012290</v>
      </c>
      <c r="B21" s="144" t="s">
        <v>43</v>
      </c>
      <c r="C21" s="125">
        <v>40000000</v>
      </c>
      <c r="D21" s="58">
        <v>40000000</v>
      </c>
      <c r="E21" s="23">
        <v>40000000</v>
      </c>
      <c r="F21" s="24">
        <f>D21-E21</f>
        <v>0</v>
      </c>
      <c r="G21" s="25">
        <f>E21/D21</f>
        <v>1</v>
      </c>
    </row>
    <row r="22" spans="1:7" ht="24" x14ac:dyDescent="0.25">
      <c r="A22" s="52">
        <v>2012390</v>
      </c>
      <c r="B22" s="144" t="s">
        <v>44</v>
      </c>
      <c r="C22" s="125">
        <v>84000000</v>
      </c>
      <c r="D22" s="58">
        <v>84000000</v>
      </c>
      <c r="E22" s="23">
        <v>0</v>
      </c>
      <c r="F22" s="24">
        <f t="shared" si="0"/>
        <v>84000000</v>
      </c>
      <c r="G22" s="25">
        <f t="shared" si="1"/>
        <v>0</v>
      </c>
    </row>
    <row r="23" spans="1:7" ht="27" customHeight="1" x14ac:dyDescent="0.25">
      <c r="A23" s="52">
        <v>2012490</v>
      </c>
      <c r="B23" s="144" t="s">
        <v>45</v>
      </c>
      <c r="C23" s="125">
        <v>60000000</v>
      </c>
      <c r="D23" s="58">
        <v>60000000</v>
      </c>
      <c r="E23" s="23">
        <v>59887524</v>
      </c>
      <c r="F23" s="24">
        <f t="shared" si="0"/>
        <v>112476</v>
      </c>
      <c r="G23" s="25">
        <f t="shared" si="1"/>
        <v>0.99812540000000005</v>
      </c>
    </row>
    <row r="24" spans="1:7" x14ac:dyDescent="0.25">
      <c r="A24" s="52">
        <v>2012590</v>
      </c>
      <c r="B24" s="144" t="s">
        <v>46</v>
      </c>
      <c r="C24" s="125">
        <v>30000000</v>
      </c>
      <c r="D24" s="58">
        <v>30000000</v>
      </c>
      <c r="E24" s="58">
        <v>30000000</v>
      </c>
      <c r="F24" s="24">
        <f t="shared" si="0"/>
        <v>0</v>
      </c>
      <c r="G24" s="25">
        <f t="shared" si="1"/>
        <v>1</v>
      </c>
    </row>
    <row r="25" spans="1:7" x14ac:dyDescent="0.25">
      <c r="A25" s="52">
        <v>2012690</v>
      </c>
      <c r="B25" s="144" t="s">
        <v>47</v>
      </c>
      <c r="C25" s="58">
        <v>0</v>
      </c>
      <c r="D25" s="23">
        <v>0</v>
      </c>
      <c r="E25" s="23">
        <v>0</v>
      </c>
      <c r="F25" s="24">
        <f t="shared" si="0"/>
        <v>0</v>
      </c>
      <c r="G25" s="25" t="e">
        <f t="shared" si="1"/>
        <v>#DIV/0!</v>
      </c>
    </row>
    <row r="26" spans="1:7" x14ac:dyDescent="0.25">
      <c r="A26" s="52">
        <v>2012790</v>
      </c>
      <c r="B26" s="144" t="s">
        <v>48</v>
      </c>
      <c r="C26" s="58">
        <v>100000000</v>
      </c>
      <c r="D26" s="58">
        <v>100000000</v>
      </c>
      <c r="E26" s="23">
        <v>90000000</v>
      </c>
      <c r="F26" s="24">
        <f t="shared" si="0"/>
        <v>10000000</v>
      </c>
      <c r="G26" s="25">
        <f t="shared" si="1"/>
        <v>0.9</v>
      </c>
    </row>
    <row r="27" spans="1:7" x14ac:dyDescent="0.25">
      <c r="A27" s="52">
        <v>2013190</v>
      </c>
      <c r="B27" s="144" t="s">
        <v>49</v>
      </c>
      <c r="C27" s="58">
        <v>60000000</v>
      </c>
      <c r="D27" s="58">
        <v>60000000</v>
      </c>
      <c r="E27" s="23">
        <v>59800000</v>
      </c>
      <c r="F27" s="24">
        <f t="shared" si="0"/>
        <v>200000</v>
      </c>
      <c r="G27" s="25">
        <f t="shared" si="1"/>
        <v>0.9966666666666667</v>
      </c>
    </row>
    <row r="28" spans="1:7" x14ac:dyDescent="0.25">
      <c r="A28" s="73">
        <v>2013290</v>
      </c>
      <c r="B28" s="145" t="s">
        <v>50</v>
      </c>
      <c r="C28" s="75">
        <v>77343116</v>
      </c>
      <c r="D28" s="75">
        <v>77343116</v>
      </c>
      <c r="E28" s="76">
        <v>27343116</v>
      </c>
      <c r="F28" s="77">
        <f t="shared" si="0"/>
        <v>50000000</v>
      </c>
      <c r="G28" s="25">
        <f t="shared" si="1"/>
        <v>0.35353005431019874</v>
      </c>
    </row>
    <row r="29" spans="1:7" x14ac:dyDescent="0.25">
      <c r="A29" s="52"/>
      <c r="B29" s="144"/>
      <c r="C29" s="58"/>
      <c r="D29" s="58"/>
      <c r="E29" s="83"/>
      <c r="F29" s="84"/>
      <c r="G29" s="72"/>
    </row>
    <row r="30" spans="1:7" x14ac:dyDescent="0.25">
      <c r="A30" s="52">
        <v>203</v>
      </c>
      <c r="B30" s="144" t="s">
        <v>78</v>
      </c>
      <c r="C30" s="58">
        <f>C31</f>
        <v>100000000</v>
      </c>
      <c r="D30" s="58">
        <f t="shared" ref="D30:E30" si="2">D31</f>
        <v>100000000</v>
      </c>
      <c r="E30" s="58">
        <f t="shared" si="2"/>
        <v>0</v>
      </c>
      <c r="F30" s="77">
        <f t="shared" si="0"/>
        <v>100000000</v>
      </c>
      <c r="G30" s="25">
        <f t="shared" si="1"/>
        <v>0</v>
      </c>
    </row>
    <row r="31" spans="1:7" x14ac:dyDescent="0.25">
      <c r="A31" s="52">
        <v>20390</v>
      </c>
      <c r="B31" s="144" t="s">
        <v>79</v>
      </c>
      <c r="C31" s="58">
        <v>100000000</v>
      </c>
      <c r="D31" s="58">
        <v>100000000</v>
      </c>
      <c r="E31" s="83">
        <v>0</v>
      </c>
      <c r="F31" s="77">
        <f t="shared" si="0"/>
        <v>100000000</v>
      </c>
      <c r="G31" s="25">
        <f t="shared" si="1"/>
        <v>0</v>
      </c>
    </row>
    <row r="32" spans="1:7" x14ac:dyDescent="0.25">
      <c r="A32" s="78"/>
      <c r="B32" s="79"/>
      <c r="C32" s="80"/>
      <c r="D32" s="81" t="s">
        <v>27</v>
      </c>
      <c r="E32" s="81"/>
      <c r="F32" s="82"/>
      <c r="G32" s="19"/>
    </row>
    <row r="33" spans="1:8" x14ac:dyDescent="0.25">
      <c r="A33" s="29">
        <v>202</v>
      </c>
      <c r="B33" s="47" t="s">
        <v>23</v>
      </c>
      <c r="C33" s="30">
        <f>SUM(C34:C49)</f>
        <v>7670236125</v>
      </c>
      <c r="D33" s="30">
        <f>SUM(D34:D49)</f>
        <v>7670236125</v>
      </c>
      <c r="E33" s="15">
        <f>SUM(E34:E49)</f>
        <v>3317425907</v>
      </c>
      <c r="F33" s="21">
        <f t="shared" ref="F33:F51" si="3">D33-E33</f>
        <v>4352810218</v>
      </c>
      <c r="G33" s="25">
        <f t="shared" si="1"/>
        <v>0.43250636003073506</v>
      </c>
      <c r="H33" s="39" t="s">
        <v>27</v>
      </c>
    </row>
    <row r="34" spans="1:8" x14ac:dyDescent="0.25">
      <c r="A34" s="52">
        <v>2021090</v>
      </c>
      <c r="B34" s="144" t="s">
        <v>51</v>
      </c>
      <c r="C34" s="58">
        <v>80000000</v>
      </c>
      <c r="D34" s="58">
        <v>80000000</v>
      </c>
      <c r="E34" s="23">
        <v>38493086</v>
      </c>
      <c r="F34" s="24">
        <f t="shared" si="3"/>
        <v>41506914</v>
      </c>
      <c r="G34" s="25">
        <f>E34/D34</f>
        <v>0.48116357500000001</v>
      </c>
    </row>
    <row r="35" spans="1:8" ht="23.25" customHeight="1" x14ac:dyDescent="0.25">
      <c r="A35" s="52">
        <v>2021190</v>
      </c>
      <c r="B35" s="144" t="s">
        <v>52</v>
      </c>
      <c r="C35" s="59">
        <v>919225051</v>
      </c>
      <c r="D35" s="59">
        <v>919225051</v>
      </c>
      <c r="E35" s="23">
        <v>0</v>
      </c>
      <c r="F35" s="24">
        <f>D35-E35</f>
        <v>919225051</v>
      </c>
      <c r="G35" s="25">
        <f>E35/D35</f>
        <v>0</v>
      </c>
    </row>
    <row r="36" spans="1:8" x14ac:dyDescent="0.25">
      <c r="A36" s="52">
        <v>202390</v>
      </c>
      <c r="B36" s="144" t="s">
        <v>53</v>
      </c>
      <c r="C36" s="58">
        <v>8000000</v>
      </c>
      <c r="D36" s="58">
        <v>8000000</v>
      </c>
      <c r="E36" s="23">
        <v>6639549</v>
      </c>
      <c r="F36" s="24">
        <f t="shared" si="3"/>
        <v>1360451</v>
      </c>
      <c r="G36" s="25">
        <f>E36/D36</f>
        <v>0.82994362499999996</v>
      </c>
    </row>
    <row r="37" spans="1:8" x14ac:dyDescent="0.25">
      <c r="A37" s="52">
        <v>202690</v>
      </c>
      <c r="B37" s="144" t="s">
        <v>54</v>
      </c>
      <c r="C37" s="58">
        <v>35000000</v>
      </c>
      <c r="D37" s="58">
        <v>35000000</v>
      </c>
      <c r="E37" s="23">
        <v>30000000</v>
      </c>
      <c r="F37" s="24">
        <f t="shared" si="3"/>
        <v>5000000</v>
      </c>
      <c r="G37" s="25">
        <f>E37/D37</f>
        <v>0.8571428571428571</v>
      </c>
    </row>
    <row r="38" spans="1:8" x14ac:dyDescent="0.25">
      <c r="A38" s="52">
        <v>202790</v>
      </c>
      <c r="B38" s="144" t="s">
        <v>55</v>
      </c>
      <c r="C38" s="59">
        <v>360774949</v>
      </c>
      <c r="D38" s="59">
        <v>360774949</v>
      </c>
      <c r="E38" s="23">
        <v>845100</v>
      </c>
      <c r="F38" s="24">
        <f t="shared" si="3"/>
        <v>359929849</v>
      </c>
      <c r="G38" s="25">
        <f t="shared" ref="G38:G49" si="4">E38/D38</f>
        <v>2.3424575413078363E-3</v>
      </c>
    </row>
    <row r="39" spans="1:8" x14ac:dyDescent="0.25">
      <c r="A39" s="52">
        <v>202890</v>
      </c>
      <c r="B39" s="144" t="s">
        <v>56</v>
      </c>
      <c r="C39" s="51">
        <v>100000000</v>
      </c>
      <c r="D39" s="51">
        <v>100000000</v>
      </c>
      <c r="E39" s="23">
        <v>52000000</v>
      </c>
      <c r="F39" s="24">
        <f t="shared" si="3"/>
        <v>48000000</v>
      </c>
      <c r="G39" s="25">
        <f t="shared" si="4"/>
        <v>0.52</v>
      </c>
    </row>
    <row r="40" spans="1:8" x14ac:dyDescent="0.25">
      <c r="A40" s="52">
        <v>2021390</v>
      </c>
      <c r="B40" s="144" t="s">
        <v>57</v>
      </c>
      <c r="C40" s="51">
        <v>40000000</v>
      </c>
      <c r="D40" s="51">
        <v>40000000</v>
      </c>
      <c r="E40" s="23">
        <v>2238100</v>
      </c>
      <c r="F40" s="24">
        <f t="shared" si="3"/>
        <v>37761900</v>
      </c>
      <c r="G40" s="25">
        <f t="shared" si="4"/>
        <v>5.5952500000000002E-2</v>
      </c>
    </row>
    <row r="41" spans="1:8" x14ac:dyDescent="0.25">
      <c r="A41" s="52">
        <v>2021690</v>
      </c>
      <c r="B41" s="144" t="s">
        <v>58</v>
      </c>
      <c r="C41" s="58">
        <v>170000000</v>
      </c>
      <c r="D41" s="58">
        <v>170000000</v>
      </c>
      <c r="E41" s="23">
        <v>160481612</v>
      </c>
      <c r="F41" s="24">
        <f t="shared" si="3"/>
        <v>9518388</v>
      </c>
      <c r="G41" s="25">
        <f t="shared" si="4"/>
        <v>0.94400948235294113</v>
      </c>
    </row>
    <row r="42" spans="1:8" ht="24" customHeight="1" x14ac:dyDescent="0.25">
      <c r="A42" s="52">
        <v>2021790</v>
      </c>
      <c r="B42" s="144" t="s">
        <v>59</v>
      </c>
      <c r="C42" s="51">
        <v>3488000000</v>
      </c>
      <c r="D42" s="51">
        <v>3488000000</v>
      </c>
      <c r="E42" s="23">
        <v>794165981</v>
      </c>
      <c r="F42" s="24">
        <f t="shared" si="3"/>
        <v>2693834019</v>
      </c>
      <c r="G42" s="25">
        <f t="shared" si="4"/>
        <v>0.22768520097477063</v>
      </c>
    </row>
    <row r="43" spans="1:8" x14ac:dyDescent="0.25">
      <c r="A43" s="52">
        <v>2022190</v>
      </c>
      <c r="B43" s="144" t="s">
        <v>60</v>
      </c>
      <c r="C43" s="51">
        <v>1600000000</v>
      </c>
      <c r="D43" s="51">
        <v>1600000000</v>
      </c>
      <c r="E43" s="23">
        <v>1597160000</v>
      </c>
      <c r="F43" s="24">
        <f t="shared" si="3"/>
        <v>2840000</v>
      </c>
      <c r="G43" s="25">
        <f t="shared" si="4"/>
        <v>0.99822500000000003</v>
      </c>
    </row>
    <row r="44" spans="1:8" x14ac:dyDescent="0.25">
      <c r="A44" s="52">
        <v>2022290</v>
      </c>
      <c r="B44" s="144" t="s">
        <v>61</v>
      </c>
      <c r="C44" s="51">
        <v>577500000</v>
      </c>
      <c r="D44" s="51">
        <v>577500000</v>
      </c>
      <c r="E44" s="23">
        <v>557488337</v>
      </c>
      <c r="F44" s="24">
        <f t="shared" si="3"/>
        <v>20011663</v>
      </c>
      <c r="G44" s="25">
        <f t="shared" si="4"/>
        <v>0.96534776969696967</v>
      </c>
    </row>
    <row r="45" spans="1:8" x14ac:dyDescent="0.25">
      <c r="A45" s="52">
        <v>2024190</v>
      </c>
      <c r="B45" s="144" t="s">
        <v>62</v>
      </c>
      <c r="C45" s="51">
        <v>72589073</v>
      </c>
      <c r="D45" s="51">
        <v>72589073</v>
      </c>
      <c r="E45" s="23">
        <v>5934569</v>
      </c>
      <c r="F45" s="24">
        <f t="shared" si="3"/>
        <v>66654504</v>
      </c>
      <c r="G45" s="25">
        <f t="shared" si="4"/>
        <v>8.1755679673716178E-2</v>
      </c>
    </row>
    <row r="46" spans="1:8" x14ac:dyDescent="0.25">
      <c r="A46" s="52">
        <v>2024290</v>
      </c>
      <c r="B46" s="144" t="s">
        <v>63</v>
      </c>
      <c r="C46" s="51">
        <v>69147052</v>
      </c>
      <c r="D46" s="51">
        <v>69147052</v>
      </c>
      <c r="E46" s="23">
        <v>3591966</v>
      </c>
      <c r="F46" s="24">
        <f t="shared" si="3"/>
        <v>65555086</v>
      </c>
      <c r="G46" s="25">
        <f t="shared" si="4"/>
        <v>5.1946769907124893E-2</v>
      </c>
    </row>
    <row r="47" spans="1:8" x14ac:dyDescent="0.25">
      <c r="A47" s="52">
        <v>2025190</v>
      </c>
      <c r="B47" s="144" t="s">
        <v>64</v>
      </c>
      <c r="C47" s="51">
        <v>70000000</v>
      </c>
      <c r="D47" s="51">
        <v>70000000</v>
      </c>
      <c r="E47" s="23">
        <v>30000000</v>
      </c>
      <c r="F47" s="24">
        <f t="shared" si="3"/>
        <v>40000000</v>
      </c>
      <c r="G47" s="25">
        <f t="shared" si="4"/>
        <v>0.42857142857142855</v>
      </c>
    </row>
    <row r="48" spans="1:8" x14ac:dyDescent="0.25">
      <c r="A48" s="52">
        <v>2025290</v>
      </c>
      <c r="B48" s="144" t="s">
        <v>65</v>
      </c>
      <c r="C48" s="51">
        <v>40000000</v>
      </c>
      <c r="D48" s="51">
        <v>40000000</v>
      </c>
      <c r="E48" s="23">
        <v>37792738</v>
      </c>
      <c r="F48" s="24">
        <f t="shared" si="3"/>
        <v>2207262</v>
      </c>
      <c r="G48" s="25">
        <f t="shared" si="4"/>
        <v>0.94481844999999998</v>
      </c>
    </row>
    <row r="49" spans="1:7" x14ac:dyDescent="0.25">
      <c r="A49" s="52">
        <v>2025490</v>
      </c>
      <c r="B49" s="144" t="s">
        <v>66</v>
      </c>
      <c r="C49" s="51">
        <v>40000000</v>
      </c>
      <c r="D49" s="51">
        <v>40000000</v>
      </c>
      <c r="E49" s="23">
        <v>594869</v>
      </c>
      <c r="F49" s="24">
        <f t="shared" si="3"/>
        <v>39405131</v>
      </c>
      <c r="G49" s="25">
        <f t="shared" si="4"/>
        <v>1.4871725000000001E-2</v>
      </c>
    </row>
    <row r="50" spans="1:7" x14ac:dyDescent="0.25">
      <c r="A50" s="27"/>
      <c r="B50" s="46"/>
      <c r="C50" s="28"/>
      <c r="D50" s="23" t="s">
        <v>27</v>
      </c>
      <c r="E50" s="23"/>
      <c r="F50" s="24"/>
      <c r="G50" s="19"/>
    </row>
    <row r="51" spans="1:7" x14ac:dyDescent="0.25">
      <c r="A51" s="57">
        <v>3</v>
      </c>
      <c r="B51" s="146" t="s">
        <v>76</v>
      </c>
      <c r="C51" s="60">
        <v>2446035126</v>
      </c>
      <c r="D51" s="60">
        <v>2446035126</v>
      </c>
      <c r="E51" s="15">
        <v>798822264</v>
      </c>
      <c r="F51" s="21">
        <f t="shared" si="3"/>
        <v>1647212862</v>
      </c>
      <c r="G51" s="19">
        <f t="shared" ref="G51:G56" si="5">E51/D51</f>
        <v>0.32657841071412314</v>
      </c>
    </row>
    <row r="52" spans="1:7" x14ac:dyDescent="0.25">
      <c r="A52" s="29">
        <v>301</v>
      </c>
      <c r="B52" s="47" t="s">
        <v>24</v>
      </c>
      <c r="C52" s="28">
        <f>SUM(C53:C56)</f>
        <v>600000000</v>
      </c>
      <c r="D52" s="28">
        <f>SUM(D53:D56)</f>
        <v>600000000</v>
      </c>
      <c r="E52" s="23">
        <f>SUM(E53:E56)</f>
        <v>357281728</v>
      </c>
      <c r="F52" s="24">
        <f t="shared" ref="F52:F56" si="6">D52-E52</f>
        <v>242718272</v>
      </c>
      <c r="G52" s="25">
        <f t="shared" si="5"/>
        <v>0.59546954666666663</v>
      </c>
    </row>
    <row r="53" spans="1:7" ht="22.5" customHeight="1" x14ac:dyDescent="0.25">
      <c r="A53" s="52">
        <v>301590</v>
      </c>
      <c r="B53" s="144" t="s">
        <v>67</v>
      </c>
      <c r="C53" s="51">
        <v>100000000</v>
      </c>
      <c r="D53" s="51">
        <v>100000000</v>
      </c>
      <c r="E53" s="23">
        <v>8341013</v>
      </c>
      <c r="F53" s="24">
        <f t="shared" si="6"/>
        <v>91658987</v>
      </c>
      <c r="G53" s="25">
        <f t="shared" si="5"/>
        <v>8.3410129999999999E-2</v>
      </c>
    </row>
    <row r="54" spans="1:7" x14ac:dyDescent="0.25">
      <c r="A54" s="52">
        <v>301990</v>
      </c>
      <c r="B54" s="144" t="s">
        <v>68</v>
      </c>
      <c r="C54" s="51">
        <v>180000000</v>
      </c>
      <c r="D54" s="51">
        <v>180000000</v>
      </c>
      <c r="E54" s="23">
        <v>90000000</v>
      </c>
      <c r="F54" s="24">
        <f t="shared" si="6"/>
        <v>90000000</v>
      </c>
      <c r="G54" s="25">
        <f t="shared" si="5"/>
        <v>0.5</v>
      </c>
    </row>
    <row r="55" spans="1:7" x14ac:dyDescent="0.25">
      <c r="A55" s="52">
        <v>2012290</v>
      </c>
      <c r="B55" s="144" t="s">
        <v>77</v>
      </c>
      <c r="C55" s="51">
        <v>140000000</v>
      </c>
      <c r="D55" s="51">
        <v>140000000</v>
      </c>
      <c r="E55" s="23">
        <v>118355930</v>
      </c>
      <c r="F55" s="24">
        <f t="shared" si="6"/>
        <v>21644070</v>
      </c>
      <c r="G55" s="25">
        <f t="shared" si="5"/>
        <v>0.84539949999999997</v>
      </c>
    </row>
    <row r="56" spans="1:7" x14ac:dyDescent="0.25">
      <c r="A56" s="52">
        <v>301490</v>
      </c>
      <c r="B56" s="144" t="s">
        <v>69</v>
      </c>
      <c r="C56" s="51">
        <v>180000000</v>
      </c>
      <c r="D56" s="51">
        <v>180000000</v>
      </c>
      <c r="E56" s="23">
        <v>140584785</v>
      </c>
      <c r="F56" s="24">
        <f t="shared" si="6"/>
        <v>39415215</v>
      </c>
      <c r="G56" s="25">
        <f t="shared" si="5"/>
        <v>0.7810265833333333</v>
      </c>
    </row>
    <row r="57" spans="1:7" x14ac:dyDescent="0.25">
      <c r="A57" s="27"/>
      <c r="B57" s="46"/>
      <c r="C57" s="26"/>
      <c r="D57" s="23" t="s">
        <v>27</v>
      </c>
      <c r="E57" s="22"/>
      <c r="F57" s="24"/>
      <c r="G57" s="31"/>
    </row>
    <row r="58" spans="1:7" ht="22.5" x14ac:dyDescent="0.25">
      <c r="A58" s="20" t="s">
        <v>25</v>
      </c>
      <c r="B58" s="45" t="s">
        <v>26</v>
      </c>
      <c r="C58" s="15">
        <f>C59</f>
        <v>230000000</v>
      </c>
      <c r="D58" s="15">
        <f>D59</f>
        <v>230000000</v>
      </c>
      <c r="E58" s="23">
        <f>E59</f>
        <v>218769756</v>
      </c>
      <c r="F58" s="24">
        <f>D58-E58</f>
        <v>11230244</v>
      </c>
      <c r="G58" s="25">
        <f t="shared" ref="G58:G65" si="7">E58/D58</f>
        <v>0.95117285217391301</v>
      </c>
    </row>
    <row r="59" spans="1:7" ht="36" x14ac:dyDescent="0.25">
      <c r="A59" s="52">
        <v>40190</v>
      </c>
      <c r="B59" s="144" t="s">
        <v>72</v>
      </c>
      <c r="C59" s="51">
        <v>230000000</v>
      </c>
      <c r="D59" s="51">
        <v>230000000</v>
      </c>
      <c r="E59" s="23">
        <v>218769756</v>
      </c>
      <c r="F59" s="24">
        <f>D59-E59</f>
        <v>11230244</v>
      </c>
      <c r="G59" s="25">
        <f t="shared" si="7"/>
        <v>0.95117285217391301</v>
      </c>
    </row>
    <row r="60" spans="1:7" x14ac:dyDescent="0.25">
      <c r="A60" s="32"/>
      <c r="B60" s="48" t="s">
        <v>27</v>
      </c>
      <c r="C60" s="33"/>
      <c r="D60" s="23" t="s">
        <v>27</v>
      </c>
      <c r="E60" s="23" t="s">
        <v>27</v>
      </c>
      <c r="F60" s="34"/>
      <c r="G60" s="25" t="s">
        <v>27</v>
      </c>
    </row>
    <row r="61" spans="1:7" x14ac:dyDescent="0.25">
      <c r="A61" s="20" t="s">
        <v>28</v>
      </c>
      <c r="B61" s="146" t="s">
        <v>73</v>
      </c>
      <c r="C61" s="56">
        <f>C62+C64</f>
        <v>14668447316</v>
      </c>
      <c r="D61" s="56">
        <f t="shared" ref="D61:E61" si="8">D62+D64</f>
        <v>14668447316</v>
      </c>
      <c r="E61" s="56">
        <f t="shared" si="8"/>
        <v>1140276428</v>
      </c>
      <c r="F61" s="33">
        <f>SUM(F63:F65)</f>
        <v>14736591100</v>
      </c>
      <c r="G61" s="25">
        <f t="shared" si="7"/>
        <v>7.7736682242858318E-2</v>
      </c>
    </row>
    <row r="62" spans="1:7" ht="24" x14ac:dyDescent="0.25">
      <c r="A62" s="53">
        <v>111</v>
      </c>
      <c r="B62" s="147" t="s">
        <v>74</v>
      </c>
      <c r="C62" s="54">
        <f>C63</f>
        <v>13090715315</v>
      </c>
      <c r="D62" s="54">
        <f>D63</f>
        <v>13090715315</v>
      </c>
      <c r="E62" s="54">
        <f t="shared" ref="E62" si="9">E63</f>
        <v>770964639</v>
      </c>
      <c r="F62" s="85">
        <f>D62-E62</f>
        <v>12319750676</v>
      </c>
      <c r="G62" s="86">
        <f t="shared" si="7"/>
        <v>5.8894003914101621E-2</v>
      </c>
    </row>
    <row r="63" spans="1:7" ht="24" x14ac:dyDescent="0.25">
      <c r="A63" s="52">
        <v>1117051</v>
      </c>
      <c r="B63" s="144" t="s">
        <v>70</v>
      </c>
      <c r="C63" s="51">
        <v>13090715315</v>
      </c>
      <c r="D63" s="51">
        <v>13090715315</v>
      </c>
      <c r="E63" s="23">
        <v>770964639</v>
      </c>
      <c r="F63" s="24">
        <f>D63-E63</f>
        <v>12319750676</v>
      </c>
      <c r="G63" s="25">
        <f t="shared" si="7"/>
        <v>5.8894003914101621E-2</v>
      </c>
    </row>
    <row r="64" spans="1:7" ht="24" x14ac:dyDescent="0.25">
      <c r="A64" s="53">
        <v>211</v>
      </c>
      <c r="B64" s="147" t="s">
        <v>75</v>
      </c>
      <c r="C64" s="54">
        <f>C65</f>
        <v>1577732001</v>
      </c>
      <c r="D64" s="54">
        <f>D65</f>
        <v>1577732001</v>
      </c>
      <c r="E64" s="54">
        <f t="shared" ref="E64" si="10">E65</f>
        <v>369311789</v>
      </c>
      <c r="F64" s="85">
        <f t="shared" ref="F64:F65" si="11">D64-E64</f>
        <v>1208420212</v>
      </c>
      <c r="G64" s="86">
        <f t="shared" si="7"/>
        <v>0.23407764358327166</v>
      </c>
    </row>
    <row r="65" spans="1:8" ht="24" x14ac:dyDescent="0.25">
      <c r="A65" s="52">
        <v>2117051</v>
      </c>
      <c r="B65" s="144" t="s">
        <v>71</v>
      </c>
      <c r="C65" s="51">
        <v>1577732001</v>
      </c>
      <c r="D65" s="51">
        <v>1577732001</v>
      </c>
      <c r="E65" s="23">
        <v>369311789</v>
      </c>
      <c r="F65" s="24">
        <f t="shared" si="11"/>
        <v>1208420212</v>
      </c>
      <c r="G65" s="25">
        <f t="shared" si="7"/>
        <v>0.23407764358327166</v>
      </c>
    </row>
    <row r="66" spans="1:8" ht="24" customHeight="1" x14ac:dyDescent="0.25">
      <c r="A66" s="35"/>
      <c r="B66" s="49" t="s">
        <v>29</v>
      </c>
      <c r="C66" s="34">
        <f>C10+C58+C61</f>
        <v>25769870561</v>
      </c>
      <c r="D66" s="34">
        <f>D10+D58+D61</f>
        <v>25769871561</v>
      </c>
      <c r="E66" s="33">
        <f>E10+E58+E61</f>
        <v>5842324995</v>
      </c>
      <c r="F66" s="24">
        <f>D66-E66</f>
        <v>19927546566</v>
      </c>
      <c r="G66" s="25">
        <f>E66/D66</f>
        <v>0.22671145182740246</v>
      </c>
    </row>
    <row r="67" spans="1:8" x14ac:dyDescent="0.25">
      <c r="A67" s="36"/>
      <c r="B67" s="37"/>
      <c r="C67" s="37"/>
      <c r="D67" s="22"/>
      <c r="E67" s="37"/>
      <c r="F67" s="37"/>
      <c r="G67" s="37"/>
    </row>
    <row r="68" spans="1:8" x14ac:dyDescent="0.25">
      <c r="B68" s="38" t="s">
        <v>27</v>
      </c>
    </row>
    <row r="69" spans="1:8" x14ac:dyDescent="0.25">
      <c r="D69" s="39" t="s">
        <v>27</v>
      </c>
      <c r="E69" s="40" t="s">
        <v>27</v>
      </c>
    </row>
    <row r="70" spans="1:8" x14ac:dyDescent="0.25">
      <c r="A70" s="41" t="s">
        <v>30</v>
      </c>
      <c r="B70" s="42" t="s">
        <v>31</v>
      </c>
      <c r="E70" s="43" t="s">
        <v>27</v>
      </c>
      <c r="F70" s="43" t="s">
        <v>27</v>
      </c>
    </row>
    <row r="71" spans="1:8" ht="45" x14ac:dyDescent="0.25">
      <c r="A71" s="41"/>
      <c r="B71" s="44" t="s">
        <v>32</v>
      </c>
      <c r="D71" s="8"/>
    </row>
    <row r="72" spans="1:8" x14ac:dyDescent="0.25">
      <c r="D72" s="8"/>
    </row>
    <row r="73" spans="1:8" x14ac:dyDescent="0.25">
      <c r="A73" s="126"/>
      <c r="B73" s="126"/>
      <c r="C73" s="126"/>
      <c r="D73" s="126"/>
      <c r="E73" s="126"/>
      <c r="F73" s="126"/>
      <c r="G73" s="126"/>
      <c r="H73" s="126"/>
    </row>
    <row r="79" spans="1:8" x14ac:dyDescent="0.25">
      <c r="B79" t="s">
        <v>27</v>
      </c>
      <c r="D79" s="39" t="s">
        <v>27</v>
      </c>
    </row>
    <row r="80" spans="1:8" x14ac:dyDescent="0.25">
      <c r="B80" t="s">
        <v>27</v>
      </c>
      <c r="D80" s="39" t="s">
        <v>27</v>
      </c>
    </row>
  </sheetData>
  <mergeCells count="6">
    <mergeCell ref="A73:H73"/>
    <mergeCell ref="F7:F8"/>
    <mergeCell ref="A2:E2"/>
    <mergeCell ref="A1:E1"/>
    <mergeCell ref="F1:G2"/>
    <mergeCell ref="F5:G5"/>
  </mergeCell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8"/>
  <sheetViews>
    <sheetView topLeftCell="A112" workbookViewId="0">
      <selection activeCell="H88" sqref="H88"/>
    </sheetView>
  </sheetViews>
  <sheetFormatPr baseColWidth="10" defaultRowHeight="15" x14ac:dyDescent="0.25"/>
  <cols>
    <col min="2" max="2" width="8.85546875" customWidth="1"/>
    <col min="3" max="3" width="42" customWidth="1"/>
    <col min="4" max="4" width="17.5703125" customWidth="1"/>
    <col min="5" max="5" width="23" customWidth="1"/>
    <col min="6" max="6" width="17.5703125" customWidth="1"/>
  </cols>
  <sheetData>
    <row r="1" spans="1:9" ht="15.75" x14ac:dyDescent="0.25">
      <c r="A1" s="139"/>
      <c r="B1" s="130" t="s">
        <v>0</v>
      </c>
      <c r="C1" s="131"/>
      <c r="D1" s="131"/>
      <c r="E1" s="135"/>
      <c r="F1" s="136"/>
      <c r="G1" s="140"/>
      <c r="H1" s="140"/>
      <c r="I1" s="87"/>
    </row>
    <row r="2" spans="1:9" ht="15.75" x14ac:dyDescent="0.25">
      <c r="A2" s="139"/>
      <c r="B2" s="128" t="s">
        <v>80</v>
      </c>
      <c r="C2" s="129"/>
      <c r="D2" s="129"/>
      <c r="E2" s="137"/>
      <c r="F2" s="138"/>
      <c r="G2" s="140"/>
      <c r="H2" s="140"/>
      <c r="I2" s="87"/>
    </row>
    <row r="3" spans="1:9" x14ac:dyDescent="0.25">
      <c r="A3" s="61" t="s">
        <v>2</v>
      </c>
      <c r="B3" s="88" t="s">
        <v>81</v>
      </c>
      <c r="C3" s="61" t="s">
        <v>4</v>
      </c>
      <c r="D3" s="3">
        <v>4</v>
      </c>
      <c r="E3" s="4" t="s">
        <v>5</v>
      </c>
      <c r="F3" s="5">
        <v>2017</v>
      </c>
      <c r="G3" s="61" t="s">
        <v>6</v>
      </c>
      <c r="H3" s="89" t="s">
        <v>27</v>
      </c>
      <c r="I3" s="87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90"/>
    </row>
    <row r="5" spans="1:9" x14ac:dyDescent="0.25">
      <c r="B5" s="9" t="s">
        <v>7</v>
      </c>
      <c r="C5" s="11"/>
      <c r="D5" s="11"/>
      <c r="E5" s="9" t="s">
        <v>8</v>
      </c>
      <c r="F5" s="91" t="s">
        <v>82</v>
      </c>
      <c r="G5" s="11"/>
      <c r="H5" s="11"/>
      <c r="I5" s="90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92"/>
    </row>
    <row r="7" spans="1:9" x14ac:dyDescent="0.25">
      <c r="B7" s="141" t="s">
        <v>83</v>
      </c>
      <c r="C7" s="142" t="s">
        <v>84</v>
      </c>
      <c r="D7" s="142" t="s">
        <v>85</v>
      </c>
      <c r="E7" s="142" t="s">
        <v>86</v>
      </c>
      <c r="F7" s="142" t="s">
        <v>87</v>
      </c>
      <c r="G7" s="11"/>
      <c r="I7" s="92"/>
    </row>
    <row r="8" spans="1:9" x14ac:dyDescent="0.25">
      <c r="B8" s="141"/>
      <c r="C8" s="142"/>
      <c r="D8" s="142"/>
      <c r="E8" s="142"/>
      <c r="F8" s="142"/>
      <c r="G8" s="11"/>
      <c r="H8" s="143"/>
      <c r="I8" s="143"/>
    </row>
    <row r="9" spans="1:9" x14ac:dyDescent="0.25">
      <c r="B9" s="63"/>
      <c r="C9" s="64"/>
      <c r="D9" s="15"/>
      <c r="E9" s="16"/>
      <c r="F9" s="17"/>
      <c r="G9" s="11"/>
      <c r="I9" s="92"/>
    </row>
    <row r="10" spans="1:9" x14ac:dyDescent="0.25">
      <c r="B10" s="113" t="s">
        <v>19</v>
      </c>
      <c r="C10" s="114" t="s">
        <v>88</v>
      </c>
      <c r="D10" s="115" t="e">
        <f ca="1">D11+#REF!</f>
        <v>#REF!</v>
      </c>
      <c r="E10" s="116"/>
      <c r="F10" s="116"/>
      <c r="G10" s="11"/>
      <c r="I10" s="92"/>
    </row>
    <row r="11" spans="1:9" x14ac:dyDescent="0.25">
      <c r="B11" s="117">
        <v>2</v>
      </c>
      <c r="C11" s="118" t="s">
        <v>89</v>
      </c>
      <c r="D11" s="119">
        <f ca="1">D12+D62+D111</f>
        <v>0</v>
      </c>
      <c r="E11" s="120"/>
      <c r="F11" s="120"/>
      <c r="G11" s="11"/>
      <c r="I11" s="92"/>
    </row>
    <row r="12" spans="1:9" x14ac:dyDescent="0.25">
      <c r="B12" s="106">
        <v>201</v>
      </c>
      <c r="C12" s="105" t="s">
        <v>90</v>
      </c>
      <c r="D12" s="104">
        <f>D13+D16+D19+D22+D25+D28+D31+D34+D37+D41+D44+D47+D50+D53+D56+D59</f>
        <v>367030640</v>
      </c>
      <c r="E12" s="95"/>
      <c r="F12" s="95"/>
      <c r="G12" s="11"/>
      <c r="I12" s="92"/>
    </row>
    <row r="13" spans="1:9" x14ac:dyDescent="0.25">
      <c r="A13" s="100"/>
      <c r="B13" s="52">
        <v>201490</v>
      </c>
      <c r="C13" s="50" t="s">
        <v>35</v>
      </c>
      <c r="D13" s="102">
        <f>D14</f>
        <v>0</v>
      </c>
      <c r="E13" s="103"/>
      <c r="F13" s="103"/>
      <c r="G13" s="11"/>
      <c r="I13" s="92"/>
    </row>
    <row r="14" spans="1:9" x14ac:dyDescent="0.25">
      <c r="A14" s="100"/>
      <c r="B14" s="52"/>
      <c r="C14" s="50"/>
      <c r="D14" s="102">
        <v>0</v>
      </c>
      <c r="E14" s="103"/>
      <c r="F14" s="103"/>
      <c r="G14" s="11"/>
      <c r="I14" s="92"/>
    </row>
    <row r="15" spans="1:9" x14ac:dyDescent="0.25">
      <c r="A15" s="100"/>
      <c r="B15" s="52"/>
      <c r="C15" s="50"/>
      <c r="D15" s="102"/>
      <c r="E15" s="103"/>
      <c r="F15" s="103"/>
      <c r="G15" s="11"/>
      <c r="I15" s="92"/>
    </row>
    <row r="16" spans="1:9" ht="24" x14ac:dyDescent="0.25">
      <c r="A16" s="100"/>
      <c r="B16" s="52">
        <v>201590</v>
      </c>
      <c r="C16" s="50" t="s">
        <v>36</v>
      </c>
      <c r="D16" s="102">
        <f>D17</f>
        <v>0</v>
      </c>
      <c r="E16" s="103"/>
      <c r="F16" s="103"/>
      <c r="G16" s="11"/>
      <c r="I16" s="92"/>
    </row>
    <row r="17" spans="1:9" x14ac:dyDescent="0.25">
      <c r="A17" s="100"/>
      <c r="B17" s="52"/>
      <c r="C17" s="50"/>
      <c r="D17" s="102">
        <v>0</v>
      </c>
      <c r="E17" s="103"/>
      <c r="F17" s="103"/>
      <c r="G17" s="11"/>
      <c r="I17" s="92"/>
    </row>
    <row r="18" spans="1:9" x14ac:dyDescent="0.25">
      <c r="A18" s="100"/>
      <c r="B18" s="52"/>
      <c r="C18" s="50"/>
      <c r="D18" s="102"/>
      <c r="E18" s="103"/>
      <c r="F18" s="103"/>
      <c r="G18" s="11"/>
      <c r="I18" s="92"/>
    </row>
    <row r="19" spans="1:9" x14ac:dyDescent="0.25">
      <c r="A19" s="100"/>
      <c r="B19" s="52">
        <v>2011190</v>
      </c>
      <c r="C19" s="50" t="s">
        <v>37</v>
      </c>
      <c r="D19" s="102">
        <f>D20</f>
        <v>0</v>
      </c>
      <c r="E19" s="103"/>
      <c r="F19" s="103"/>
      <c r="G19" s="11"/>
      <c r="I19" s="92"/>
    </row>
    <row r="20" spans="1:9" x14ac:dyDescent="0.25">
      <c r="A20" s="100"/>
      <c r="B20" s="52"/>
      <c r="C20" s="50"/>
      <c r="D20" s="102">
        <v>0</v>
      </c>
      <c r="E20" s="103"/>
      <c r="F20" s="103"/>
      <c r="G20" s="11"/>
      <c r="I20" s="92"/>
    </row>
    <row r="21" spans="1:9" x14ac:dyDescent="0.25">
      <c r="A21" s="100"/>
      <c r="B21" s="52"/>
      <c r="C21" s="50"/>
      <c r="D21" s="102"/>
      <c r="E21" s="103"/>
      <c r="F21" s="103"/>
      <c r="G21" s="11"/>
      <c r="I21" s="92"/>
    </row>
    <row r="22" spans="1:9" x14ac:dyDescent="0.25">
      <c r="A22" s="100"/>
      <c r="B22" s="52">
        <v>2011290</v>
      </c>
      <c r="C22" s="50" t="s">
        <v>38</v>
      </c>
      <c r="D22" s="102">
        <f>D23</f>
        <v>0</v>
      </c>
      <c r="E22" s="103"/>
      <c r="F22" s="103"/>
      <c r="G22" s="11"/>
      <c r="I22" s="92"/>
    </row>
    <row r="23" spans="1:9" x14ac:dyDescent="0.25">
      <c r="A23" s="100"/>
      <c r="B23" s="52"/>
      <c r="C23" s="50"/>
      <c r="D23" s="102">
        <v>0</v>
      </c>
      <c r="E23" s="103"/>
      <c r="F23" s="103"/>
      <c r="G23" s="11"/>
      <c r="I23" s="92"/>
    </row>
    <row r="24" spans="1:9" x14ac:dyDescent="0.25">
      <c r="A24" s="100"/>
      <c r="B24" s="52"/>
      <c r="C24" s="50"/>
      <c r="D24" s="102"/>
      <c r="E24" s="103"/>
      <c r="F24" s="103"/>
      <c r="G24" s="11"/>
      <c r="I24" s="92"/>
    </row>
    <row r="25" spans="1:9" x14ac:dyDescent="0.25">
      <c r="A25" s="100"/>
      <c r="B25" s="52">
        <v>2011390</v>
      </c>
      <c r="C25" s="50" t="s">
        <v>39</v>
      </c>
      <c r="D25" s="102">
        <f>D26</f>
        <v>0</v>
      </c>
      <c r="E25" s="103"/>
      <c r="F25" s="103"/>
      <c r="G25" s="11"/>
      <c r="I25" s="92"/>
    </row>
    <row r="26" spans="1:9" x14ac:dyDescent="0.25">
      <c r="A26" s="100"/>
      <c r="B26" s="52"/>
      <c r="C26" s="50"/>
      <c r="D26" s="102">
        <v>0</v>
      </c>
      <c r="E26" s="103"/>
      <c r="F26" s="103"/>
      <c r="G26" s="11"/>
      <c r="I26" s="92"/>
    </row>
    <row r="27" spans="1:9" x14ac:dyDescent="0.25">
      <c r="A27" s="100"/>
      <c r="B27" s="52"/>
      <c r="C27" s="50"/>
      <c r="D27" s="102"/>
      <c r="E27" s="103"/>
      <c r="F27" s="103"/>
      <c r="G27" s="11"/>
      <c r="I27" s="92"/>
    </row>
    <row r="28" spans="1:9" x14ac:dyDescent="0.25">
      <c r="A28" s="100"/>
      <c r="B28" s="52">
        <v>2011490</v>
      </c>
      <c r="C28" s="50" t="s">
        <v>40</v>
      </c>
      <c r="D28" s="102">
        <f>D29</f>
        <v>0</v>
      </c>
      <c r="E28" s="103"/>
      <c r="F28" s="103"/>
      <c r="G28" s="11"/>
      <c r="I28" s="92"/>
    </row>
    <row r="29" spans="1:9" x14ac:dyDescent="0.25">
      <c r="A29" s="100"/>
      <c r="B29" s="52"/>
      <c r="C29" s="50"/>
      <c r="D29" s="102">
        <v>0</v>
      </c>
      <c r="E29" s="103"/>
      <c r="F29" s="103"/>
      <c r="G29" s="11"/>
      <c r="I29" s="92"/>
    </row>
    <row r="30" spans="1:9" x14ac:dyDescent="0.25">
      <c r="A30" s="100"/>
      <c r="B30" s="52"/>
      <c r="C30" s="50"/>
      <c r="D30" s="102"/>
      <c r="E30" s="103"/>
      <c r="F30" s="103"/>
      <c r="G30" s="11"/>
      <c r="I30" s="92"/>
    </row>
    <row r="31" spans="1:9" x14ac:dyDescent="0.25">
      <c r="A31" s="100"/>
      <c r="B31" s="52">
        <v>2011590</v>
      </c>
      <c r="C31" s="50" t="s">
        <v>41</v>
      </c>
      <c r="D31" s="102">
        <f>D32</f>
        <v>10000000</v>
      </c>
      <c r="E31" s="103" t="s">
        <v>91</v>
      </c>
      <c r="F31" s="103"/>
      <c r="G31" s="11"/>
      <c r="I31" s="92"/>
    </row>
    <row r="32" spans="1:9" x14ac:dyDescent="0.25">
      <c r="A32" s="100"/>
      <c r="B32" s="52"/>
      <c r="C32" s="50"/>
      <c r="D32" s="102">
        <v>10000000</v>
      </c>
      <c r="E32" s="103" t="s">
        <v>91</v>
      </c>
      <c r="F32" s="103"/>
      <c r="G32" s="11"/>
      <c r="I32" s="92"/>
    </row>
    <row r="33" spans="1:9" x14ac:dyDescent="0.25">
      <c r="A33" s="100"/>
      <c r="B33" s="52"/>
      <c r="C33" s="50"/>
      <c r="D33" s="102"/>
      <c r="E33" s="103"/>
      <c r="F33" s="103"/>
      <c r="G33" s="11"/>
      <c r="I33" s="92"/>
    </row>
    <row r="34" spans="1:9" x14ac:dyDescent="0.25">
      <c r="A34" s="100"/>
      <c r="B34" s="52">
        <v>2012190</v>
      </c>
      <c r="C34" s="50" t="s">
        <v>42</v>
      </c>
      <c r="D34" s="102">
        <f>D35</f>
        <v>50000000</v>
      </c>
      <c r="E34" s="103" t="s">
        <v>91</v>
      </c>
      <c r="F34" s="103"/>
      <c r="G34" s="11"/>
      <c r="I34" s="92"/>
    </row>
    <row r="35" spans="1:9" x14ac:dyDescent="0.25">
      <c r="A35" s="100"/>
      <c r="B35" s="52"/>
      <c r="C35" s="50"/>
      <c r="D35" s="102">
        <v>50000000</v>
      </c>
      <c r="E35" s="103" t="s">
        <v>91</v>
      </c>
      <c r="F35" s="103"/>
      <c r="G35" s="11"/>
      <c r="I35" s="92"/>
    </row>
    <row r="36" spans="1:9" x14ac:dyDescent="0.25">
      <c r="A36" s="100"/>
      <c r="B36" s="52"/>
      <c r="C36" s="50"/>
      <c r="D36" s="102"/>
      <c r="E36" s="103"/>
      <c r="F36" s="103"/>
      <c r="G36" s="11"/>
      <c r="I36" s="92"/>
    </row>
    <row r="37" spans="1:9" x14ac:dyDescent="0.25">
      <c r="A37" s="100"/>
      <c r="B37" s="52">
        <v>2012290</v>
      </c>
      <c r="C37" s="50" t="s">
        <v>43</v>
      </c>
      <c r="D37" s="102">
        <f>D38</f>
        <v>40000000</v>
      </c>
      <c r="E37" s="103" t="s">
        <v>91</v>
      </c>
      <c r="F37" s="103"/>
      <c r="G37" s="11"/>
      <c r="I37" s="92"/>
    </row>
    <row r="38" spans="1:9" x14ac:dyDescent="0.25">
      <c r="A38" s="100"/>
      <c r="B38" s="52"/>
      <c r="C38" s="50"/>
      <c r="D38" s="102">
        <v>40000000</v>
      </c>
      <c r="E38" s="103" t="s">
        <v>91</v>
      </c>
      <c r="F38" s="103"/>
      <c r="G38" s="11"/>
      <c r="I38" s="92"/>
    </row>
    <row r="39" spans="1:9" x14ac:dyDescent="0.25">
      <c r="A39" s="100"/>
      <c r="B39" s="52"/>
      <c r="C39" s="50"/>
      <c r="D39" s="102"/>
      <c r="E39" s="103"/>
      <c r="F39" s="103"/>
      <c r="G39" s="11"/>
      <c r="I39" s="92"/>
    </row>
    <row r="40" spans="1:9" x14ac:dyDescent="0.25">
      <c r="A40" s="100"/>
      <c r="B40" s="52"/>
      <c r="C40" s="50"/>
      <c r="D40" s="102"/>
      <c r="E40" s="103"/>
      <c r="F40" s="103"/>
      <c r="G40" s="11"/>
      <c r="I40" s="92"/>
    </row>
    <row r="41" spans="1:9" x14ac:dyDescent="0.25">
      <c r="A41" s="100"/>
      <c r="B41" s="52">
        <v>2012390</v>
      </c>
      <c r="C41" s="50" t="s">
        <v>44</v>
      </c>
      <c r="D41" s="102">
        <f>D42</f>
        <v>0</v>
      </c>
      <c r="E41" s="103"/>
      <c r="F41" s="103"/>
      <c r="G41" s="11"/>
      <c r="I41" s="92"/>
    </row>
    <row r="42" spans="1:9" x14ac:dyDescent="0.25">
      <c r="A42" s="100"/>
      <c r="B42" s="52"/>
      <c r="C42" s="50"/>
      <c r="D42" s="102">
        <v>0</v>
      </c>
      <c r="E42" s="103"/>
      <c r="F42" s="103"/>
      <c r="G42" s="11"/>
      <c r="I42" s="92"/>
    </row>
    <row r="43" spans="1:9" x14ac:dyDescent="0.25">
      <c r="A43" s="100"/>
      <c r="B43" s="52"/>
      <c r="C43" s="50"/>
      <c r="D43" s="102"/>
      <c r="E43" s="103"/>
      <c r="F43" s="103"/>
      <c r="G43" s="11"/>
      <c r="I43" s="92"/>
    </row>
    <row r="44" spans="1:9" x14ac:dyDescent="0.25">
      <c r="A44" s="100"/>
      <c r="B44" s="52">
        <v>2012490</v>
      </c>
      <c r="C44" s="50" t="s">
        <v>45</v>
      </c>
      <c r="D44" s="102">
        <f>D45</f>
        <v>59887524</v>
      </c>
      <c r="E44" s="103" t="s">
        <v>91</v>
      </c>
      <c r="F44" s="103"/>
      <c r="G44" s="11"/>
      <c r="I44" s="92"/>
    </row>
    <row r="45" spans="1:9" x14ac:dyDescent="0.25">
      <c r="A45" s="100"/>
      <c r="B45" s="52"/>
      <c r="C45" s="50"/>
      <c r="D45" s="102">
        <v>59887524</v>
      </c>
      <c r="E45" s="103" t="s">
        <v>91</v>
      </c>
      <c r="F45" s="103"/>
      <c r="G45" s="11"/>
      <c r="I45" s="92"/>
    </row>
    <row r="46" spans="1:9" x14ac:dyDescent="0.25">
      <c r="A46" s="100"/>
      <c r="B46" s="52"/>
      <c r="C46" s="50"/>
      <c r="D46" s="102"/>
      <c r="E46" s="103"/>
      <c r="F46" s="103"/>
      <c r="G46" s="11"/>
      <c r="I46" s="92"/>
    </row>
    <row r="47" spans="1:9" x14ac:dyDescent="0.25">
      <c r="A47" s="100"/>
      <c r="B47" s="52">
        <v>2012590</v>
      </c>
      <c r="C47" s="50" t="s">
        <v>46</v>
      </c>
      <c r="D47" s="102">
        <f>D48</f>
        <v>30000000</v>
      </c>
      <c r="E47" s="103" t="s">
        <v>91</v>
      </c>
      <c r="F47" s="103"/>
      <c r="G47" s="11"/>
      <c r="I47" s="92"/>
    </row>
    <row r="48" spans="1:9" x14ac:dyDescent="0.25">
      <c r="A48" s="100"/>
      <c r="B48" s="52"/>
      <c r="C48" s="50"/>
      <c r="D48" s="102">
        <v>30000000</v>
      </c>
      <c r="E48" s="103" t="s">
        <v>91</v>
      </c>
      <c r="F48" s="103"/>
      <c r="G48" s="11"/>
      <c r="I48" s="92"/>
    </row>
    <row r="49" spans="1:9" x14ac:dyDescent="0.25">
      <c r="A49" s="100"/>
      <c r="B49" s="52"/>
      <c r="C49" s="50"/>
      <c r="D49" s="102"/>
      <c r="E49" s="103"/>
      <c r="F49" s="103"/>
      <c r="G49" s="11"/>
      <c r="I49" s="92"/>
    </row>
    <row r="50" spans="1:9" x14ac:dyDescent="0.25">
      <c r="A50" s="100"/>
      <c r="B50" s="52">
        <v>2012690</v>
      </c>
      <c r="C50" s="50" t="s">
        <v>47</v>
      </c>
      <c r="D50" s="102">
        <f>D51</f>
        <v>0</v>
      </c>
      <c r="E50" s="103"/>
      <c r="F50" s="103"/>
      <c r="G50" s="11"/>
      <c r="I50" s="92"/>
    </row>
    <row r="51" spans="1:9" x14ac:dyDescent="0.25">
      <c r="A51" s="100"/>
      <c r="B51" s="52"/>
      <c r="C51" s="50"/>
      <c r="D51" s="102"/>
      <c r="E51" s="103"/>
      <c r="F51" s="103"/>
      <c r="G51" s="11"/>
      <c r="I51" s="92"/>
    </row>
    <row r="52" spans="1:9" x14ac:dyDescent="0.25">
      <c r="A52" s="100"/>
      <c r="B52" s="52"/>
      <c r="C52" s="50"/>
      <c r="D52" s="102"/>
      <c r="E52" s="103"/>
      <c r="F52" s="103"/>
      <c r="G52" s="11"/>
      <c r="I52" s="92"/>
    </row>
    <row r="53" spans="1:9" x14ac:dyDescent="0.25">
      <c r="A53" s="100"/>
      <c r="B53" s="52">
        <v>2012790</v>
      </c>
      <c r="C53" s="50" t="s">
        <v>48</v>
      </c>
      <c r="D53" s="102">
        <f>D54</f>
        <v>90000000</v>
      </c>
      <c r="E53" s="103" t="s">
        <v>91</v>
      </c>
      <c r="F53" s="103"/>
      <c r="G53" s="11"/>
      <c r="I53" s="92"/>
    </row>
    <row r="54" spans="1:9" x14ac:dyDescent="0.25">
      <c r="A54" s="100"/>
      <c r="B54" s="52"/>
      <c r="C54" s="50"/>
      <c r="D54" s="102">
        <v>90000000</v>
      </c>
      <c r="E54" s="103" t="s">
        <v>91</v>
      </c>
      <c r="F54" s="103"/>
      <c r="G54" s="11"/>
      <c r="I54" s="92"/>
    </row>
    <row r="55" spans="1:9" x14ac:dyDescent="0.25">
      <c r="A55" s="100"/>
      <c r="B55" s="52"/>
      <c r="C55" s="50"/>
      <c r="D55" s="102"/>
      <c r="E55" s="103"/>
      <c r="F55" s="103"/>
      <c r="G55" s="11"/>
      <c r="I55" s="92"/>
    </row>
    <row r="56" spans="1:9" x14ac:dyDescent="0.25">
      <c r="A56" s="100"/>
      <c r="B56" s="52">
        <v>2013190</v>
      </c>
      <c r="C56" s="50" t="s">
        <v>49</v>
      </c>
      <c r="D56" s="102">
        <f>D57</f>
        <v>59800000</v>
      </c>
      <c r="E56" s="103" t="s">
        <v>91</v>
      </c>
      <c r="F56" s="103"/>
      <c r="G56" s="11"/>
      <c r="I56" s="92"/>
    </row>
    <row r="57" spans="1:9" x14ac:dyDescent="0.25">
      <c r="A57" s="100"/>
      <c r="B57" s="73"/>
      <c r="C57" s="74"/>
      <c r="D57" s="102">
        <v>59800000</v>
      </c>
      <c r="E57" s="103" t="s">
        <v>91</v>
      </c>
      <c r="F57" s="103"/>
      <c r="G57" s="11"/>
      <c r="I57" s="92"/>
    </row>
    <row r="58" spans="1:9" x14ac:dyDescent="0.25">
      <c r="A58" s="100"/>
      <c r="B58" s="73"/>
      <c r="C58" s="74"/>
      <c r="D58" s="102"/>
      <c r="E58" s="103"/>
      <c r="F58" s="103"/>
      <c r="G58" s="11"/>
      <c r="I58" s="92"/>
    </row>
    <row r="59" spans="1:9" x14ac:dyDescent="0.25">
      <c r="A59" s="100"/>
      <c r="B59" s="73">
        <v>2013290</v>
      </c>
      <c r="C59" s="74" t="s">
        <v>50</v>
      </c>
      <c r="D59" s="102">
        <f>D60</f>
        <v>27343116</v>
      </c>
      <c r="E59" s="103" t="s">
        <v>91</v>
      </c>
      <c r="F59" s="103"/>
      <c r="G59" s="11"/>
      <c r="I59" s="92"/>
    </row>
    <row r="60" spans="1:9" x14ac:dyDescent="0.25">
      <c r="A60" s="100"/>
      <c r="B60" s="101"/>
      <c r="C60" s="101"/>
      <c r="D60" s="102">
        <v>27343116</v>
      </c>
      <c r="E60" s="103" t="s">
        <v>91</v>
      </c>
      <c r="F60" s="103"/>
      <c r="G60" s="11"/>
      <c r="I60" s="92"/>
    </row>
    <row r="61" spans="1:9" x14ac:dyDescent="0.25">
      <c r="A61" s="100"/>
      <c r="B61" s="101"/>
      <c r="C61" s="101"/>
      <c r="D61" s="102"/>
      <c r="E61" s="103"/>
      <c r="F61" s="103"/>
      <c r="G61" s="11"/>
      <c r="I61" s="92"/>
    </row>
    <row r="62" spans="1:9" x14ac:dyDescent="0.25">
      <c r="A62" s="100"/>
      <c r="B62" s="111">
        <v>202</v>
      </c>
      <c r="C62" s="112" t="s">
        <v>23</v>
      </c>
      <c r="D62" s="109">
        <f ca="1">D63+D66+D69+D72+D75+D78+D81+D84+D87+D90+D93+D96+D99+D102+D105+D108</f>
        <v>0</v>
      </c>
      <c r="E62" s="110" t="s">
        <v>91</v>
      </c>
      <c r="F62" s="110"/>
      <c r="G62" s="11"/>
      <c r="I62" s="92"/>
    </row>
    <row r="63" spans="1:9" x14ac:dyDescent="0.25">
      <c r="A63" s="100"/>
      <c r="B63" s="52">
        <v>2021090</v>
      </c>
      <c r="C63" s="50" t="s">
        <v>51</v>
      </c>
      <c r="D63" s="102">
        <f>D64</f>
        <v>38493086</v>
      </c>
      <c r="E63" s="103" t="s">
        <v>91</v>
      </c>
      <c r="F63" s="103"/>
      <c r="G63" s="11"/>
      <c r="I63" s="92"/>
    </row>
    <row r="64" spans="1:9" x14ac:dyDescent="0.25">
      <c r="A64" s="100"/>
      <c r="B64" s="52"/>
      <c r="C64" s="50"/>
      <c r="D64" s="102">
        <v>38493086</v>
      </c>
      <c r="E64" s="103" t="s">
        <v>91</v>
      </c>
      <c r="F64" s="103"/>
      <c r="G64" s="11"/>
      <c r="I64" s="92"/>
    </row>
    <row r="65" spans="1:9" x14ac:dyDescent="0.25">
      <c r="A65" s="100"/>
      <c r="B65" s="52"/>
      <c r="C65" s="50"/>
      <c r="D65" s="102"/>
      <c r="E65" s="103"/>
      <c r="F65" s="103"/>
      <c r="G65" s="11"/>
      <c r="I65" s="92"/>
    </row>
    <row r="66" spans="1:9" x14ac:dyDescent="0.25">
      <c r="A66" s="100"/>
      <c r="B66" s="52">
        <v>2021190</v>
      </c>
      <c r="C66" s="50" t="s">
        <v>52</v>
      </c>
      <c r="D66" s="102">
        <f ca="1">D66</f>
        <v>0</v>
      </c>
      <c r="E66" s="103"/>
      <c r="F66" s="103"/>
      <c r="G66" s="11"/>
      <c r="I66" s="92"/>
    </row>
    <row r="67" spans="1:9" x14ac:dyDescent="0.25">
      <c r="A67" s="100"/>
      <c r="B67" s="52"/>
      <c r="C67" s="50"/>
      <c r="D67" s="102">
        <v>0</v>
      </c>
      <c r="E67" s="103"/>
      <c r="F67" s="103"/>
      <c r="G67" s="11"/>
      <c r="I67" s="92"/>
    </row>
    <row r="68" spans="1:9" x14ac:dyDescent="0.25">
      <c r="A68" s="100"/>
      <c r="B68" s="52"/>
      <c r="C68" s="50"/>
      <c r="D68" s="102"/>
      <c r="E68" s="103"/>
      <c r="F68" s="103"/>
      <c r="G68" s="11"/>
      <c r="I68" s="92"/>
    </row>
    <row r="69" spans="1:9" x14ac:dyDescent="0.25">
      <c r="A69" s="100"/>
      <c r="B69" s="52">
        <v>202390</v>
      </c>
      <c r="C69" s="50" t="s">
        <v>53</v>
      </c>
      <c r="D69" s="102">
        <f>D70</f>
        <v>6619549</v>
      </c>
      <c r="E69" s="103" t="s">
        <v>91</v>
      </c>
      <c r="F69" s="103"/>
      <c r="G69" s="11"/>
      <c r="I69" s="92"/>
    </row>
    <row r="70" spans="1:9" x14ac:dyDescent="0.25">
      <c r="A70" s="100"/>
      <c r="B70" s="52"/>
      <c r="C70" s="50"/>
      <c r="D70" s="102">
        <v>6619549</v>
      </c>
      <c r="E70" s="103" t="s">
        <v>91</v>
      </c>
      <c r="F70" s="103"/>
      <c r="G70" s="11"/>
      <c r="I70" s="92"/>
    </row>
    <row r="71" spans="1:9" x14ac:dyDescent="0.25">
      <c r="A71" s="100"/>
      <c r="B71" s="52"/>
      <c r="C71" s="50"/>
      <c r="D71" s="102"/>
      <c r="E71" s="103"/>
      <c r="F71" s="103"/>
      <c r="G71" s="11"/>
      <c r="I71" s="92"/>
    </row>
    <row r="72" spans="1:9" x14ac:dyDescent="0.25">
      <c r="A72" s="100"/>
      <c r="B72" s="52">
        <v>202690</v>
      </c>
      <c r="C72" s="50" t="s">
        <v>54</v>
      </c>
      <c r="D72" s="102">
        <f>D73</f>
        <v>30000000</v>
      </c>
      <c r="E72" s="103" t="s">
        <v>91</v>
      </c>
      <c r="F72" s="103"/>
      <c r="G72" s="11"/>
      <c r="I72" s="92"/>
    </row>
    <row r="73" spans="1:9" x14ac:dyDescent="0.25">
      <c r="A73" s="100"/>
      <c r="B73" s="52"/>
      <c r="C73" s="50"/>
      <c r="D73" s="102">
        <v>30000000</v>
      </c>
      <c r="E73" s="103" t="s">
        <v>91</v>
      </c>
      <c r="F73" s="103"/>
      <c r="G73" s="11"/>
      <c r="I73" s="92"/>
    </row>
    <row r="74" spans="1:9" x14ac:dyDescent="0.25">
      <c r="A74" s="100"/>
      <c r="B74" s="52"/>
      <c r="C74" s="50"/>
      <c r="D74" s="102"/>
      <c r="E74" s="103"/>
      <c r="F74" s="103"/>
      <c r="G74" s="11"/>
      <c r="I74" s="92"/>
    </row>
    <row r="75" spans="1:9" x14ac:dyDescent="0.25">
      <c r="A75" s="100"/>
      <c r="B75" s="52">
        <v>202790</v>
      </c>
      <c r="C75" s="50" t="s">
        <v>55</v>
      </c>
      <c r="D75" s="102">
        <f>D76</f>
        <v>845100</v>
      </c>
      <c r="E75" s="103" t="s">
        <v>91</v>
      </c>
      <c r="F75" s="103"/>
      <c r="G75" s="11"/>
      <c r="I75" s="92"/>
    </row>
    <row r="76" spans="1:9" x14ac:dyDescent="0.25">
      <c r="A76" s="100"/>
      <c r="B76" s="52"/>
      <c r="C76" s="50"/>
      <c r="D76" s="102">
        <v>845100</v>
      </c>
      <c r="E76" s="103" t="s">
        <v>91</v>
      </c>
      <c r="F76" s="103"/>
      <c r="G76" s="11"/>
      <c r="I76" s="92"/>
    </row>
    <row r="77" spans="1:9" x14ac:dyDescent="0.25">
      <c r="A77" s="100"/>
      <c r="B77" s="52"/>
      <c r="C77" s="50"/>
      <c r="D77" s="102"/>
      <c r="E77" s="103"/>
      <c r="F77" s="103"/>
      <c r="G77" s="11"/>
      <c r="I77" s="92"/>
    </row>
    <row r="78" spans="1:9" x14ac:dyDescent="0.25">
      <c r="A78" s="100"/>
      <c r="B78" s="52">
        <v>202890</v>
      </c>
      <c r="C78" s="50" t="s">
        <v>56</v>
      </c>
      <c r="D78" s="102">
        <f>D79</f>
        <v>52000000</v>
      </c>
      <c r="E78" s="103" t="s">
        <v>91</v>
      </c>
      <c r="F78" s="103"/>
      <c r="G78" s="11"/>
      <c r="I78" s="92"/>
    </row>
    <row r="79" spans="1:9" x14ac:dyDescent="0.25">
      <c r="A79" s="100"/>
      <c r="B79" s="52"/>
      <c r="C79" s="50"/>
      <c r="D79" s="102">
        <v>52000000</v>
      </c>
      <c r="E79" s="103" t="s">
        <v>91</v>
      </c>
      <c r="F79" s="103"/>
      <c r="G79" s="11"/>
      <c r="I79" s="92"/>
    </row>
    <row r="80" spans="1:9" x14ac:dyDescent="0.25">
      <c r="A80" s="100"/>
      <c r="B80" s="52"/>
      <c r="C80" s="50"/>
      <c r="D80" s="102"/>
      <c r="E80" s="103"/>
      <c r="F80" s="103"/>
      <c r="G80" s="11"/>
      <c r="I80" s="92"/>
    </row>
    <row r="81" spans="1:9" x14ac:dyDescent="0.25">
      <c r="A81" s="100"/>
      <c r="B81" s="52">
        <v>2021390</v>
      </c>
      <c r="C81" s="50" t="s">
        <v>57</v>
      </c>
      <c r="D81" s="102">
        <f>D82</f>
        <v>2238100</v>
      </c>
      <c r="E81" s="103" t="s">
        <v>91</v>
      </c>
      <c r="F81" s="103"/>
      <c r="G81" s="11"/>
      <c r="I81" s="92"/>
    </row>
    <row r="82" spans="1:9" x14ac:dyDescent="0.25">
      <c r="A82" s="100"/>
      <c r="B82" s="52"/>
      <c r="C82" s="50"/>
      <c r="D82" s="102">
        <v>2238100</v>
      </c>
      <c r="E82" s="103" t="s">
        <v>91</v>
      </c>
      <c r="F82" s="103"/>
      <c r="G82" s="11"/>
      <c r="I82" s="92"/>
    </row>
    <row r="83" spans="1:9" x14ac:dyDescent="0.25">
      <c r="A83" s="100"/>
      <c r="B83" s="52"/>
      <c r="C83" s="50"/>
      <c r="D83" s="102"/>
      <c r="E83" s="103"/>
      <c r="F83" s="103"/>
      <c r="G83" s="11"/>
      <c r="I83" s="92"/>
    </row>
    <row r="84" spans="1:9" x14ac:dyDescent="0.25">
      <c r="A84" s="100"/>
      <c r="B84" s="52">
        <v>2021690</v>
      </c>
      <c r="C84" s="50" t="s">
        <v>58</v>
      </c>
      <c r="D84" s="102">
        <f>D85</f>
        <v>160481612</v>
      </c>
      <c r="E84" s="103" t="s">
        <v>91</v>
      </c>
      <c r="F84" s="103"/>
      <c r="G84" s="11"/>
      <c r="I84" s="92"/>
    </row>
    <row r="85" spans="1:9" x14ac:dyDescent="0.25">
      <c r="A85" s="100"/>
      <c r="B85" s="52"/>
      <c r="C85" s="50"/>
      <c r="D85" s="102">
        <v>160481612</v>
      </c>
      <c r="E85" s="103" t="s">
        <v>91</v>
      </c>
      <c r="F85" s="103"/>
      <c r="G85" s="11"/>
      <c r="I85" s="92"/>
    </row>
    <row r="86" spans="1:9" x14ac:dyDescent="0.25">
      <c r="A86" s="100"/>
      <c r="B86" s="52"/>
      <c r="C86" s="50"/>
      <c r="D86" s="102"/>
      <c r="E86" s="103"/>
      <c r="F86" s="103"/>
      <c r="G86" s="11"/>
      <c r="I86" s="92"/>
    </row>
    <row r="87" spans="1:9" x14ac:dyDescent="0.25">
      <c r="A87" s="100"/>
      <c r="B87" s="52">
        <v>2021790</v>
      </c>
      <c r="C87" s="50" t="s">
        <v>59</v>
      </c>
      <c r="D87" s="102">
        <f>D88</f>
        <v>794165981</v>
      </c>
      <c r="E87" s="103" t="s">
        <v>91</v>
      </c>
      <c r="F87" s="103"/>
      <c r="G87" s="11"/>
      <c r="I87" s="92"/>
    </row>
    <row r="88" spans="1:9" x14ac:dyDescent="0.25">
      <c r="A88" s="100"/>
      <c r="B88" s="52"/>
      <c r="C88" s="50"/>
      <c r="D88" s="102">
        <v>794165981</v>
      </c>
      <c r="E88" s="103" t="s">
        <v>91</v>
      </c>
      <c r="F88" s="103"/>
      <c r="G88" s="11"/>
      <c r="I88" s="92"/>
    </row>
    <row r="89" spans="1:9" x14ac:dyDescent="0.25">
      <c r="A89" s="100"/>
      <c r="B89" s="52"/>
      <c r="C89" s="50"/>
      <c r="D89" s="102"/>
      <c r="E89" s="103"/>
      <c r="F89" s="103"/>
      <c r="G89" s="11"/>
      <c r="I89" s="92"/>
    </row>
    <row r="90" spans="1:9" x14ac:dyDescent="0.25">
      <c r="A90" s="100"/>
      <c r="B90" s="52">
        <v>2022190</v>
      </c>
      <c r="C90" s="50" t="s">
        <v>60</v>
      </c>
      <c r="D90" s="102">
        <f>D91</f>
        <v>1597160000</v>
      </c>
      <c r="E90" s="103" t="s">
        <v>91</v>
      </c>
      <c r="F90" s="103"/>
      <c r="G90" s="11"/>
      <c r="I90" s="92"/>
    </row>
    <row r="91" spans="1:9" x14ac:dyDescent="0.25">
      <c r="A91" s="100"/>
      <c r="B91" s="52"/>
      <c r="C91" s="50"/>
      <c r="D91" s="102">
        <v>1597160000</v>
      </c>
      <c r="E91" s="103" t="s">
        <v>91</v>
      </c>
      <c r="F91" s="103"/>
      <c r="G91" s="11"/>
      <c r="I91" s="92"/>
    </row>
    <row r="92" spans="1:9" x14ac:dyDescent="0.25">
      <c r="A92" s="100"/>
      <c r="B92" s="52"/>
      <c r="C92" s="50"/>
      <c r="D92" s="102"/>
      <c r="E92" s="103"/>
      <c r="F92" s="103"/>
      <c r="G92" s="11"/>
      <c r="I92" s="92"/>
    </row>
    <row r="93" spans="1:9" x14ac:dyDescent="0.25">
      <c r="A93" s="100"/>
      <c r="B93" s="52">
        <v>2022290</v>
      </c>
      <c r="C93" s="50" t="s">
        <v>61</v>
      </c>
      <c r="D93" s="102">
        <f>D94</f>
        <v>557488337</v>
      </c>
      <c r="E93" s="103" t="s">
        <v>91</v>
      </c>
      <c r="F93" s="103"/>
      <c r="G93" s="11"/>
      <c r="I93" s="92"/>
    </row>
    <row r="94" spans="1:9" x14ac:dyDescent="0.25">
      <c r="A94" s="100"/>
      <c r="B94" s="52"/>
      <c r="C94" s="50"/>
      <c r="D94" s="102">
        <v>557488337</v>
      </c>
      <c r="E94" s="103" t="s">
        <v>91</v>
      </c>
      <c r="F94" s="103"/>
      <c r="G94" s="11"/>
      <c r="I94" s="92"/>
    </row>
    <row r="95" spans="1:9" x14ac:dyDescent="0.25">
      <c r="A95" s="100"/>
      <c r="B95" s="52"/>
      <c r="C95" s="50"/>
      <c r="D95" s="102"/>
      <c r="E95" s="103"/>
      <c r="F95" s="103"/>
      <c r="G95" s="11"/>
      <c r="I95" s="92"/>
    </row>
    <row r="96" spans="1:9" x14ac:dyDescent="0.25">
      <c r="A96" s="100"/>
      <c r="B96" s="52">
        <v>2024190</v>
      </c>
      <c r="C96" s="50" t="s">
        <v>62</v>
      </c>
      <c r="D96" s="102">
        <f>D97</f>
        <v>8934569</v>
      </c>
      <c r="E96" s="103" t="s">
        <v>91</v>
      </c>
      <c r="F96" s="103"/>
      <c r="G96" s="11"/>
      <c r="I96" s="92"/>
    </row>
    <row r="97" spans="1:9" x14ac:dyDescent="0.25">
      <c r="A97" s="100"/>
      <c r="B97" s="52"/>
      <c r="C97" s="50"/>
      <c r="D97" s="102">
        <v>8934569</v>
      </c>
      <c r="E97" s="103" t="s">
        <v>91</v>
      </c>
      <c r="F97" s="103"/>
      <c r="G97" s="11"/>
      <c r="I97" s="92"/>
    </row>
    <row r="98" spans="1:9" x14ac:dyDescent="0.25">
      <c r="A98" s="100"/>
      <c r="B98" s="52"/>
      <c r="C98" s="50"/>
      <c r="D98" s="102"/>
      <c r="E98" s="103"/>
      <c r="F98" s="103"/>
      <c r="G98" s="11"/>
      <c r="I98" s="92"/>
    </row>
    <row r="99" spans="1:9" x14ac:dyDescent="0.25">
      <c r="A99" s="100"/>
      <c r="B99" s="52">
        <v>2024290</v>
      </c>
      <c r="C99" s="50" t="s">
        <v>63</v>
      </c>
      <c r="D99" s="102">
        <f>D100</f>
        <v>3591966</v>
      </c>
      <c r="E99" s="103" t="s">
        <v>91</v>
      </c>
      <c r="F99" s="103"/>
      <c r="G99" s="11"/>
      <c r="I99" s="92"/>
    </row>
    <row r="100" spans="1:9" x14ac:dyDescent="0.25">
      <c r="A100" s="100"/>
      <c r="B100" s="52"/>
      <c r="C100" s="50"/>
      <c r="D100" s="102">
        <v>3591966</v>
      </c>
      <c r="E100" s="103" t="s">
        <v>91</v>
      </c>
      <c r="F100" s="103"/>
      <c r="G100" s="11"/>
      <c r="I100" s="92"/>
    </row>
    <row r="101" spans="1:9" x14ac:dyDescent="0.25">
      <c r="A101" s="100"/>
      <c r="B101" s="52"/>
      <c r="C101" s="50"/>
      <c r="D101" s="102"/>
      <c r="E101" s="103"/>
      <c r="F101" s="103"/>
      <c r="G101" s="11"/>
      <c r="I101" s="92"/>
    </row>
    <row r="102" spans="1:9" x14ac:dyDescent="0.25">
      <c r="A102" s="100"/>
      <c r="B102" s="52">
        <v>2025190</v>
      </c>
      <c r="C102" s="50" t="s">
        <v>64</v>
      </c>
      <c r="D102" s="102">
        <f>D103</f>
        <v>0</v>
      </c>
      <c r="E102" s="103"/>
      <c r="F102" s="103"/>
      <c r="G102" s="11"/>
      <c r="I102" s="92"/>
    </row>
    <row r="103" spans="1:9" x14ac:dyDescent="0.25">
      <c r="A103" s="100"/>
      <c r="B103" s="52"/>
      <c r="C103" s="50"/>
      <c r="D103" s="102">
        <v>0</v>
      </c>
      <c r="E103" s="103"/>
      <c r="F103" s="103"/>
      <c r="G103" s="11"/>
      <c r="I103" s="92"/>
    </row>
    <row r="104" spans="1:9" x14ac:dyDescent="0.25">
      <c r="A104" s="100"/>
      <c r="B104" s="52"/>
      <c r="C104" s="50"/>
      <c r="D104" s="102"/>
      <c r="E104" s="103"/>
      <c r="F104" s="103"/>
      <c r="G104" s="11"/>
      <c r="I104" s="92"/>
    </row>
    <row r="105" spans="1:9" x14ac:dyDescent="0.25">
      <c r="A105" s="100"/>
      <c r="B105" s="52">
        <v>2025290</v>
      </c>
      <c r="C105" s="50" t="s">
        <v>65</v>
      </c>
      <c r="D105" s="102">
        <f>D106</f>
        <v>0</v>
      </c>
      <c r="E105" s="103"/>
      <c r="F105" s="103"/>
      <c r="G105" s="11"/>
      <c r="I105" s="92"/>
    </row>
    <row r="106" spans="1:9" x14ac:dyDescent="0.25">
      <c r="A106" s="100"/>
      <c r="B106" s="52"/>
      <c r="C106" s="50"/>
      <c r="D106" s="102">
        <v>0</v>
      </c>
      <c r="E106" s="103"/>
      <c r="F106" s="103"/>
      <c r="G106" s="11"/>
      <c r="I106" s="92"/>
    </row>
    <row r="107" spans="1:9" x14ac:dyDescent="0.25">
      <c r="A107" s="100"/>
      <c r="B107" s="52"/>
      <c r="C107" s="50"/>
      <c r="D107" s="102"/>
      <c r="E107" s="103"/>
      <c r="F107" s="103"/>
      <c r="G107" s="11"/>
      <c r="I107" s="92"/>
    </row>
    <row r="108" spans="1:9" x14ac:dyDescent="0.25">
      <c r="A108" s="100"/>
      <c r="B108" s="52">
        <v>2025490</v>
      </c>
      <c r="C108" s="50" t="s">
        <v>66</v>
      </c>
      <c r="D108" s="102">
        <f ca="1">D108</f>
        <v>0</v>
      </c>
      <c r="E108" s="103"/>
      <c r="F108" s="103"/>
      <c r="G108" s="11"/>
      <c r="I108" s="92"/>
    </row>
    <row r="109" spans="1:9" x14ac:dyDescent="0.25">
      <c r="A109" s="100"/>
      <c r="B109" s="52"/>
      <c r="C109" s="50"/>
      <c r="D109" s="102">
        <v>0</v>
      </c>
      <c r="E109" s="103"/>
      <c r="F109" s="103"/>
      <c r="G109" s="11"/>
      <c r="I109" s="92"/>
    </row>
    <row r="110" spans="1:9" x14ac:dyDescent="0.25">
      <c r="A110" s="100"/>
      <c r="B110" s="52"/>
      <c r="C110" s="50"/>
      <c r="D110" s="102"/>
      <c r="E110" s="103"/>
      <c r="F110" s="103"/>
      <c r="G110" s="11"/>
      <c r="I110" s="92"/>
    </row>
    <row r="111" spans="1:9" x14ac:dyDescent="0.25">
      <c r="A111" s="100"/>
      <c r="B111" s="121">
        <v>203</v>
      </c>
      <c r="C111" s="122" t="s">
        <v>78</v>
      </c>
      <c r="D111" s="109">
        <f>D112</f>
        <v>0</v>
      </c>
      <c r="E111" s="110"/>
      <c r="F111" s="110"/>
      <c r="G111" s="11"/>
      <c r="I111" s="92"/>
    </row>
    <row r="112" spans="1:9" x14ac:dyDescent="0.25">
      <c r="A112" s="100"/>
      <c r="B112" s="52">
        <v>20390</v>
      </c>
      <c r="C112" s="50" t="s">
        <v>79</v>
      </c>
      <c r="D112" s="102">
        <v>0</v>
      </c>
      <c r="E112" s="103"/>
      <c r="F112" s="103"/>
      <c r="G112" s="11"/>
      <c r="I112" s="92"/>
    </row>
    <row r="113" spans="1:9" x14ac:dyDescent="0.25">
      <c r="A113" s="100"/>
      <c r="B113" s="101"/>
      <c r="C113" s="101"/>
      <c r="D113" s="102"/>
      <c r="E113" s="103"/>
      <c r="F113" s="103"/>
      <c r="G113" s="11"/>
      <c r="I113" s="92"/>
    </row>
    <row r="114" spans="1:9" x14ac:dyDescent="0.25">
      <c r="A114" s="100"/>
      <c r="B114" s="57">
        <v>3</v>
      </c>
      <c r="C114" s="55" t="s">
        <v>76</v>
      </c>
      <c r="D114" s="102">
        <f>D115</f>
        <v>357281728</v>
      </c>
      <c r="E114" s="103"/>
      <c r="F114" s="103"/>
      <c r="G114" s="11"/>
      <c r="I114" s="92"/>
    </row>
    <row r="115" spans="1:9" x14ac:dyDescent="0.25">
      <c r="A115" s="100"/>
      <c r="B115" s="107">
        <v>301</v>
      </c>
      <c r="C115" s="108" t="s">
        <v>24</v>
      </c>
      <c r="D115" s="102">
        <f>D116+D119+D122+D125</f>
        <v>357281728</v>
      </c>
      <c r="E115" s="103" t="s">
        <v>91</v>
      </c>
      <c r="F115" s="103"/>
      <c r="G115" s="11"/>
      <c r="I115" s="92"/>
    </row>
    <row r="116" spans="1:9" x14ac:dyDescent="0.25">
      <c r="A116" s="100"/>
      <c r="B116" s="52">
        <v>301590</v>
      </c>
      <c r="C116" s="50" t="s">
        <v>67</v>
      </c>
      <c r="D116" s="102">
        <f>D117</f>
        <v>8341013</v>
      </c>
      <c r="E116" s="103" t="s">
        <v>91</v>
      </c>
      <c r="F116" s="103"/>
      <c r="G116" s="11"/>
      <c r="I116" s="92"/>
    </row>
    <row r="117" spans="1:9" x14ac:dyDescent="0.25">
      <c r="A117" s="100"/>
      <c r="B117" s="52"/>
      <c r="C117" s="50"/>
      <c r="D117" s="102">
        <v>8341013</v>
      </c>
      <c r="E117" s="103" t="s">
        <v>91</v>
      </c>
      <c r="F117" s="103"/>
      <c r="G117" s="11"/>
      <c r="I117" s="92"/>
    </row>
    <row r="118" spans="1:9" x14ac:dyDescent="0.25">
      <c r="A118" s="100"/>
      <c r="B118" s="52"/>
      <c r="C118" s="50"/>
      <c r="D118" s="102"/>
      <c r="E118" s="103"/>
      <c r="F118" s="103"/>
      <c r="G118" s="11"/>
      <c r="I118" s="92"/>
    </row>
    <row r="119" spans="1:9" x14ac:dyDescent="0.25">
      <c r="A119" s="100"/>
      <c r="B119" s="52">
        <v>301990</v>
      </c>
      <c r="C119" s="50" t="s">
        <v>68</v>
      </c>
      <c r="D119" s="102">
        <f>D120</f>
        <v>90000000</v>
      </c>
      <c r="E119" s="103" t="s">
        <v>91</v>
      </c>
      <c r="F119" s="103"/>
      <c r="G119" s="11"/>
      <c r="I119" s="92"/>
    </row>
    <row r="120" spans="1:9" x14ac:dyDescent="0.25">
      <c r="A120" s="100"/>
      <c r="B120" s="52"/>
      <c r="C120" s="50"/>
      <c r="D120" s="102">
        <v>90000000</v>
      </c>
      <c r="E120" s="103" t="s">
        <v>91</v>
      </c>
      <c r="F120" s="103"/>
      <c r="G120" s="11"/>
      <c r="I120" s="92"/>
    </row>
    <row r="121" spans="1:9" x14ac:dyDescent="0.25">
      <c r="A121" s="100"/>
      <c r="B121" s="52"/>
      <c r="C121" s="50"/>
      <c r="D121" s="102"/>
      <c r="E121" s="103"/>
      <c r="F121" s="103"/>
      <c r="G121" s="11"/>
      <c r="I121" s="92"/>
    </row>
    <row r="122" spans="1:9" x14ac:dyDescent="0.25">
      <c r="A122" s="100"/>
      <c r="B122" s="52">
        <v>2012290</v>
      </c>
      <c r="C122" s="50" t="s">
        <v>77</v>
      </c>
      <c r="D122" s="102">
        <f>D123</f>
        <v>118355930</v>
      </c>
      <c r="E122" s="103" t="s">
        <v>91</v>
      </c>
      <c r="F122" s="103"/>
      <c r="G122" s="11"/>
      <c r="I122" s="92"/>
    </row>
    <row r="123" spans="1:9" x14ac:dyDescent="0.25">
      <c r="A123" s="100"/>
      <c r="B123" s="52"/>
      <c r="C123" s="50"/>
      <c r="D123" s="102">
        <v>118355930</v>
      </c>
      <c r="E123" s="103" t="s">
        <v>91</v>
      </c>
      <c r="F123" s="103"/>
      <c r="G123" s="11"/>
      <c r="I123" s="92"/>
    </row>
    <row r="124" spans="1:9" x14ac:dyDescent="0.25">
      <c r="A124" s="100"/>
      <c r="B124" s="52"/>
      <c r="C124" s="50"/>
      <c r="D124" s="102"/>
      <c r="E124" s="103"/>
      <c r="F124" s="103"/>
      <c r="G124" s="11"/>
      <c r="I124" s="92"/>
    </row>
    <row r="125" spans="1:9" x14ac:dyDescent="0.25">
      <c r="A125" s="100"/>
      <c r="B125" s="52">
        <v>301490</v>
      </c>
      <c r="C125" s="50" t="s">
        <v>69</v>
      </c>
      <c r="D125" s="102">
        <f>D126</f>
        <v>140584785</v>
      </c>
      <c r="E125" s="103" t="s">
        <v>91</v>
      </c>
      <c r="F125" s="103"/>
      <c r="G125" s="11"/>
      <c r="I125" s="92"/>
    </row>
    <row r="126" spans="1:9" x14ac:dyDescent="0.25">
      <c r="A126" s="100"/>
      <c r="B126" s="101"/>
      <c r="C126" s="101"/>
      <c r="D126" s="102">
        <v>140584785</v>
      </c>
      <c r="E126" s="103" t="s">
        <v>91</v>
      </c>
      <c r="F126" s="103"/>
      <c r="G126" s="11"/>
      <c r="I126" s="92"/>
    </row>
    <row r="127" spans="1:9" x14ac:dyDescent="0.25">
      <c r="A127" s="100"/>
      <c r="B127" s="101"/>
      <c r="C127" s="101"/>
      <c r="D127" s="102"/>
      <c r="E127" s="103"/>
      <c r="F127" s="103"/>
      <c r="G127" s="11"/>
      <c r="I127" s="92"/>
    </row>
    <row r="128" spans="1:9" x14ac:dyDescent="0.25">
      <c r="A128" s="100"/>
      <c r="B128" s="20" t="s">
        <v>25</v>
      </c>
      <c r="C128" s="45" t="s">
        <v>26</v>
      </c>
      <c r="D128" s="102">
        <f>D129</f>
        <v>218679756</v>
      </c>
      <c r="E128" s="103" t="s">
        <v>91</v>
      </c>
      <c r="F128" s="103"/>
      <c r="G128" s="11"/>
      <c r="I128" s="92"/>
    </row>
    <row r="129" spans="1:9" x14ac:dyDescent="0.25">
      <c r="A129" s="100"/>
      <c r="B129" s="52">
        <v>40190</v>
      </c>
      <c r="C129" s="50" t="s">
        <v>72</v>
      </c>
      <c r="D129" s="102">
        <v>218679756</v>
      </c>
      <c r="E129" s="103" t="s">
        <v>91</v>
      </c>
      <c r="F129" s="103"/>
      <c r="G129" s="11"/>
      <c r="I129" s="92"/>
    </row>
    <row r="130" spans="1:9" x14ac:dyDescent="0.25">
      <c r="A130" s="100"/>
      <c r="B130" s="70"/>
      <c r="C130" s="71"/>
      <c r="D130" s="102"/>
      <c r="E130" s="103"/>
      <c r="F130" s="103"/>
      <c r="G130" s="11"/>
      <c r="I130" s="92"/>
    </row>
    <row r="131" spans="1:9" x14ac:dyDescent="0.25">
      <c r="A131" s="100"/>
      <c r="B131" s="32"/>
      <c r="C131" s="48" t="s">
        <v>27</v>
      </c>
      <c r="D131" s="102"/>
      <c r="E131" s="103"/>
      <c r="F131" s="103"/>
      <c r="G131" s="11"/>
      <c r="I131" s="92"/>
    </row>
    <row r="132" spans="1:9" x14ac:dyDescent="0.25">
      <c r="A132" s="100"/>
      <c r="B132" s="20" t="s">
        <v>28</v>
      </c>
      <c r="C132" s="55" t="s">
        <v>73</v>
      </c>
      <c r="D132" s="102">
        <f>D133+D137</f>
        <v>1140276428</v>
      </c>
      <c r="E132" s="103" t="s">
        <v>92</v>
      </c>
      <c r="F132" s="103"/>
      <c r="G132" s="11"/>
      <c r="I132" s="92"/>
    </row>
    <row r="133" spans="1:9" x14ac:dyDescent="0.25">
      <c r="A133" s="100"/>
      <c r="B133" s="123">
        <v>111</v>
      </c>
      <c r="C133" s="124" t="s">
        <v>74</v>
      </c>
      <c r="D133" s="109">
        <f>D134</f>
        <v>770964639</v>
      </c>
      <c r="E133" s="103" t="s">
        <v>92</v>
      </c>
      <c r="F133" s="110"/>
      <c r="G133" s="11"/>
      <c r="I133" s="92"/>
    </row>
    <row r="134" spans="1:9" ht="24" x14ac:dyDescent="0.25">
      <c r="A134" s="100"/>
      <c r="B134" s="52">
        <v>1117051</v>
      </c>
      <c r="C134" s="50" t="s">
        <v>70</v>
      </c>
      <c r="D134" s="102">
        <v>770964639</v>
      </c>
      <c r="E134" s="103" t="s">
        <v>92</v>
      </c>
      <c r="F134" s="103"/>
      <c r="G134" s="11"/>
      <c r="I134" s="92"/>
    </row>
    <row r="135" spans="1:9" x14ac:dyDescent="0.25">
      <c r="A135" s="100"/>
      <c r="B135" s="52"/>
      <c r="C135" s="50"/>
      <c r="D135" s="102"/>
      <c r="E135" s="103"/>
      <c r="F135" s="103"/>
      <c r="G135" s="11"/>
      <c r="I135" s="92"/>
    </row>
    <row r="136" spans="1:9" x14ac:dyDescent="0.25">
      <c r="A136" s="100"/>
      <c r="B136" s="52"/>
      <c r="C136" s="50"/>
      <c r="D136" s="102"/>
      <c r="E136" s="103"/>
      <c r="F136" s="103"/>
      <c r="G136" s="11"/>
      <c r="I136" s="92"/>
    </row>
    <row r="137" spans="1:9" ht="24" x14ac:dyDescent="0.25">
      <c r="A137" s="100"/>
      <c r="B137" s="123">
        <v>211</v>
      </c>
      <c r="C137" s="124" t="s">
        <v>75</v>
      </c>
      <c r="D137" s="109">
        <f>D138</f>
        <v>369311789</v>
      </c>
      <c r="E137" s="103" t="s">
        <v>92</v>
      </c>
      <c r="F137" s="110"/>
      <c r="G137" s="11"/>
      <c r="I137" s="92"/>
    </row>
    <row r="138" spans="1:9" x14ac:dyDescent="0.25">
      <c r="A138" s="100"/>
      <c r="B138" s="52">
        <v>2117051</v>
      </c>
      <c r="C138" s="50" t="s">
        <v>71</v>
      </c>
      <c r="D138" s="102">
        <v>369311789</v>
      </c>
      <c r="E138" s="103" t="s">
        <v>92</v>
      </c>
      <c r="F138" s="103"/>
      <c r="G138" s="11"/>
      <c r="I138" s="92"/>
    </row>
    <row r="139" spans="1:9" x14ac:dyDescent="0.25">
      <c r="A139" s="100"/>
      <c r="B139" s="101"/>
      <c r="C139" s="101"/>
      <c r="D139" s="102"/>
      <c r="E139" s="103"/>
      <c r="F139" s="103"/>
      <c r="G139" s="11"/>
      <c r="I139" s="92"/>
    </row>
    <row r="140" spans="1:9" x14ac:dyDescent="0.25">
      <c r="A140" s="100"/>
      <c r="B140" s="101"/>
      <c r="C140" s="101"/>
      <c r="D140" s="102"/>
      <c r="E140" s="103"/>
      <c r="F140" s="103"/>
      <c r="G140" s="11"/>
      <c r="I140" s="92"/>
    </row>
    <row r="141" spans="1:9" x14ac:dyDescent="0.25">
      <c r="A141" s="100"/>
      <c r="B141" s="101"/>
      <c r="C141" s="49" t="s">
        <v>29</v>
      </c>
      <c r="D141" s="102"/>
      <c r="E141" s="103"/>
      <c r="F141" s="103"/>
      <c r="G141" s="11"/>
      <c r="I141" s="92"/>
    </row>
    <row r="142" spans="1:9" x14ac:dyDescent="0.25">
      <c r="A142" s="100"/>
      <c r="B142" s="101"/>
      <c r="C142" s="101"/>
      <c r="D142" s="102"/>
      <c r="E142" s="103"/>
      <c r="F142" s="103"/>
      <c r="G142" s="11"/>
      <c r="I142" s="92"/>
    </row>
    <row r="143" spans="1:9" x14ac:dyDescent="0.25">
      <c r="A143" s="100"/>
      <c r="B143" s="101"/>
      <c r="C143" s="101"/>
      <c r="D143" s="102"/>
      <c r="E143" s="103"/>
      <c r="F143" s="103"/>
      <c r="G143" s="11"/>
      <c r="I143" s="92"/>
    </row>
    <row r="144" spans="1:9" x14ac:dyDescent="0.25">
      <c r="A144" s="100"/>
      <c r="B144" s="101"/>
      <c r="C144" s="101"/>
      <c r="D144" s="102"/>
      <c r="E144" s="103"/>
      <c r="F144" s="103"/>
      <c r="G144" s="11"/>
      <c r="I144" s="92"/>
    </row>
    <row r="145" spans="1:9" x14ac:dyDescent="0.25">
      <c r="A145" s="100"/>
      <c r="B145" s="101"/>
      <c r="C145" s="101"/>
      <c r="D145" s="102"/>
      <c r="E145" s="103"/>
      <c r="F145" s="103"/>
      <c r="G145" s="11"/>
      <c r="I145" s="92"/>
    </row>
    <row r="146" spans="1:9" x14ac:dyDescent="0.25">
      <c r="A146" s="100"/>
      <c r="B146" s="101"/>
      <c r="C146" s="101"/>
      <c r="D146" s="102"/>
      <c r="E146" s="103"/>
      <c r="F146" s="103"/>
      <c r="G146" s="11"/>
      <c r="I146" s="92"/>
    </row>
    <row r="147" spans="1:9" x14ac:dyDescent="0.25">
      <c r="A147" s="100"/>
      <c r="B147" s="101"/>
      <c r="C147" s="101"/>
      <c r="D147" s="102"/>
      <c r="E147" s="103"/>
      <c r="F147" s="103"/>
      <c r="G147" s="11"/>
      <c r="I147" s="92"/>
    </row>
    <row r="148" spans="1:9" x14ac:dyDescent="0.25">
      <c r="A148" s="100"/>
      <c r="B148" s="101"/>
      <c r="C148" s="101"/>
      <c r="D148" s="102"/>
      <c r="E148" s="103"/>
      <c r="F148" s="103"/>
      <c r="G148" s="11"/>
      <c r="I148" s="92"/>
    </row>
    <row r="149" spans="1:9" x14ac:dyDescent="0.25">
      <c r="A149" s="100"/>
      <c r="B149" s="101"/>
      <c r="C149" s="101"/>
      <c r="D149" s="102"/>
      <c r="E149" s="103"/>
      <c r="F149" s="103"/>
      <c r="G149" s="11"/>
      <c r="I149" s="92"/>
    </row>
    <row r="150" spans="1:9" x14ac:dyDescent="0.25">
      <c r="A150" s="100"/>
      <c r="B150" s="101"/>
      <c r="C150" s="101"/>
      <c r="D150" s="102"/>
      <c r="E150" s="103"/>
      <c r="F150" s="103"/>
      <c r="G150" s="11"/>
      <c r="I150" s="92"/>
    </row>
    <row r="151" spans="1:9" x14ac:dyDescent="0.25">
      <c r="A151" s="96"/>
      <c r="B151" s="96"/>
      <c r="C151" s="96"/>
      <c r="D151" s="96"/>
      <c r="E151" s="96"/>
      <c r="F151" s="96"/>
      <c r="G151" s="11"/>
      <c r="I151" s="92"/>
    </row>
    <row r="152" spans="1:9" x14ac:dyDescent="0.25">
      <c r="A152" s="96"/>
      <c r="B152" s="96"/>
      <c r="C152" s="96"/>
      <c r="D152" s="96"/>
      <c r="E152" s="96"/>
      <c r="F152" s="96"/>
      <c r="G152" s="11"/>
      <c r="I152" s="92"/>
    </row>
    <row r="153" spans="1:9" x14ac:dyDescent="0.25">
      <c r="A153" s="96"/>
      <c r="B153" s="96"/>
      <c r="C153" s="96"/>
      <c r="D153" s="96"/>
      <c r="E153" s="96"/>
      <c r="F153" s="96"/>
      <c r="G153" s="11"/>
      <c r="I153" s="92"/>
    </row>
    <row r="154" spans="1:9" x14ac:dyDescent="0.25">
      <c r="A154" s="96"/>
      <c r="B154" s="96"/>
      <c r="C154" s="96"/>
      <c r="D154" s="96"/>
      <c r="E154" s="96"/>
      <c r="F154" s="96"/>
      <c r="H154">
        <v>56</v>
      </c>
      <c r="I154" s="92">
        <v>1269702745</v>
      </c>
    </row>
    <row r="155" spans="1:9" x14ac:dyDescent="0.25">
      <c r="A155" s="97"/>
      <c r="B155" s="98" t="s">
        <v>30</v>
      </c>
      <c r="C155" s="93" t="s">
        <v>31</v>
      </c>
      <c r="D155" s="97"/>
      <c r="E155" s="99"/>
      <c r="F155" s="97"/>
      <c r="I155" s="92"/>
    </row>
    <row r="156" spans="1:9" ht="30" x14ac:dyDescent="0.25">
      <c r="B156" s="41"/>
      <c r="C156" s="44" t="s">
        <v>32</v>
      </c>
      <c r="E156" s="94"/>
      <c r="I156" s="92"/>
    </row>
    <row r="157" spans="1:9" x14ac:dyDescent="0.25">
      <c r="I157" s="92"/>
    </row>
    <row r="158" spans="1:9" x14ac:dyDescent="0.25">
      <c r="A158" s="126" t="s">
        <v>33</v>
      </c>
      <c r="B158" s="126"/>
      <c r="C158" s="126"/>
      <c r="D158" s="126"/>
      <c r="E158" s="126"/>
      <c r="F158" s="126"/>
      <c r="G158" s="126"/>
      <c r="H158" s="126"/>
      <c r="I158" s="92"/>
    </row>
  </sheetData>
  <mergeCells count="12">
    <mergeCell ref="A158:H158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2018-08-02T16:19:47Z</cp:lastPrinted>
  <dcterms:created xsi:type="dcterms:W3CDTF">2018-02-06T19:44:50Z</dcterms:created>
  <dcterms:modified xsi:type="dcterms:W3CDTF">2018-08-02T16:19:49Z</dcterms:modified>
</cp:coreProperties>
</file>